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4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RVB\Homes$\niujiayu\Desktop\"/>
    </mc:Choice>
  </mc:AlternateContent>
  <bookViews>
    <workbookView xWindow="0" yWindow="0" windowWidth="28800" windowHeight="14100" tabRatio="997" firstSheet="6" activeTab="12"/>
  </bookViews>
  <sheets>
    <sheet name="Cleaned raw" sheetId="2" r:id="rId1"/>
    <sheet name="DemandbyWeekdays" sheetId="3" r:id="rId2"/>
    <sheet name="UnplannedWeekdaybyMonths" sheetId="6" r:id="rId3"/>
    <sheet name="UnplannedWeekdaybyWeekdays" sheetId="7" r:id="rId4"/>
    <sheet name="UnplannedWeekdaybyWeeks" sheetId="8" r:id="rId5"/>
    <sheet name="MA&amp;WeightedMA" sheetId="12" r:id="rId6"/>
    <sheet name="Exponential Smoothing" sheetId="9" r:id="rId7"/>
    <sheet name="Double Moving Average" sheetId="11" r:id="rId8"/>
    <sheet name="Double Exponential Smoothing" sheetId="10" r:id="rId9"/>
    <sheet name="Linear Regression" sheetId="13" r:id="rId10"/>
    <sheet name="Summary Stats" sheetId="14" r:id="rId11"/>
    <sheet name="Unplanned and Planned stats" sheetId="16" r:id="rId12"/>
    <sheet name="On-time Rate Evaluation" sheetId="17" r:id="rId13"/>
  </sheets>
  <definedNames>
    <definedName name="_xlnm._FilterDatabase" localSheetId="0" hidden="1">'Cleaned raw'!$A$1:$H$2159</definedName>
    <definedName name="solver_adj" localSheetId="9" hidden="1">'Linear Regression'!$H$9:$I$9</definedName>
    <definedName name="solver_cvg" localSheetId="9" hidden="1">0.0001</definedName>
    <definedName name="solver_cvg" localSheetId="5" hidden="1">0.0001</definedName>
    <definedName name="solver_drv" localSheetId="9" hidden="1">1</definedName>
    <definedName name="solver_drv" localSheetId="5" hidden="1">1</definedName>
    <definedName name="solver_eng" localSheetId="9" hidden="1">1</definedName>
    <definedName name="solver_eng" localSheetId="5" hidden="1">1</definedName>
    <definedName name="solver_est" localSheetId="9" hidden="1">1</definedName>
    <definedName name="solver_est" localSheetId="5" hidden="1">1</definedName>
    <definedName name="solver_itr" localSheetId="9" hidden="1">2147483647</definedName>
    <definedName name="solver_itr" localSheetId="5" hidden="1">2147483647</definedName>
    <definedName name="solver_lhs1" localSheetId="5" hidden="1">'MA&amp;WeightedMA'!$K$13</definedName>
    <definedName name="solver_lhs2" localSheetId="5" hidden="1">'MA&amp;WeightedMA'!$K$4:$K$12</definedName>
    <definedName name="solver_mip" localSheetId="9" hidden="1">2147483647</definedName>
    <definedName name="solver_mip" localSheetId="5" hidden="1">2147483647</definedName>
    <definedName name="solver_mni" localSheetId="9" hidden="1">30</definedName>
    <definedName name="solver_mni" localSheetId="5" hidden="1">30</definedName>
    <definedName name="solver_mrt" localSheetId="9" hidden="1">0.075</definedName>
    <definedName name="solver_mrt" localSheetId="5" hidden="1">0.075</definedName>
    <definedName name="solver_msl" localSheetId="9" hidden="1">2</definedName>
    <definedName name="solver_msl" localSheetId="5" hidden="1">2</definedName>
    <definedName name="solver_neg" localSheetId="9" hidden="1">1</definedName>
    <definedName name="solver_neg" localSheetId="5" hidden="1">1</definedName>
    <definedName name="solver_nod" localSheetId="9" hidden="1">2147483647</definedName>
    <definedName name="solver_nod" localSheetId="5" hidden="1">2147483647</definedName>
    <definedName name="solver_num" localSheetId="9" hidden="1">0</definedName>
    <definedName name="solver_num" localSheetId="5" hidden="1">2</definedName>
    <definedName name="solver_nwt" localSheetId="9" hidden="1">1</definedName>
    <definedName name="solver_nwt" localSheetId="5" hidden="1">1</definedName>
    <definedName name="solver_opt" localSheetId="9" hidden="1">'Linear Regression'!$G$6</definedName>
    <definedName name="solver_opt" localSheetId="5" hidden="1">'MA&amp;WeightedMA'!$S$56</definedName>
    <definedName name="solver_pre" localSheetId="9" hidden="1">0.000001</definedName>
    <definedName name="solver_pre" localSheetId="5" hidden="1">0.000001</definedName>
    <definedName name="solver_rbv" localSheetId="9" hidden="1">1</definedName>
    <definedName name="solver_rbv" localSheetId="5" hidden="1">1</definedName>
    <definedName name="solver_rel1" localSheetId="5" hidden="1">2</definedName>
    <definedName name="solver_rel2" localSheetId="5" hidden="1">1</definedName>
    <definedName name="solver_rhs1" localSheetId="5" hidden="1">1</definedName>
    <definedName name="solver_rhs2" localSheetId="5" hidden="1">1</definedName>
    <definedName name="solver_rlx" localSheetId="9" hidden="1">2</definedName>
    <definedName name="solver_rlx" localSheetId="5" hidden="1">2</definedName>
    <definedName name="solver_rsd" localSheetId="9" hidden="1">0</definedName>
    <definedName name="solver_rsd" localSheetId="5" hidden="1">0</definedName>
    <definedName name="solver_scl" localSheetId="9" hidden="1">1</definedName>
    <definedName name="solver_scl" localSheetId="5" hidden="1">1</definedName>
    <definedName name="solver_sho" localSheetId="9" hidden="1">2</definedName>
    <definedName name="solver_sho" localSheetId="5" hidden="1">2</definedName>
    <definedName name="solver_ssz" localSheetId="9" hidden="1">100</definedName>
    <definedName name="solver_ssz" localSheetId="5" hidden="1">100</definedName>
    <definedName name="solver_tim" localSheetId="9" hidden="1">2147483647</definedName>
    <definedName name="solver_tim" localSheetId="5" hidden="1">2147483647</definedName>
    <definedName name="solver_tol" localSheetId="9" hidden="1">0.01</definedName>
    <definedName name="solver_tol" localSheetId="5" hidden="1">0.01</definedName>
    <definedName name="solver_typ" localSheetId="9" hidden="1">2</definedName>
    <definedName name="solver_typ" localSheetId="5" hidden="1">2</definedName>
    <definedName name="solver_val" localSheetId="9" hidden="1">0</definedName>
    <definedName name="solver_val" localSheetId="5" hidden="1">0</definedName>
    <definedName name="solver_ver" localSheetId="9" hidden="1">3</definedName>
    <definedName name="solver_ver" localSheetId="5" hidden="1">3</definedName>
  </definedNames>
  <calcPr calcId="162913"/>
  <pivotCaches>
    <pivotCache cacheId="0" r:id="rId14"/>
    <pivotCache cacheId="1" r:id="rId15"/>
    <pivotCache cacheId="2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7" l="1"/>
  <c r="E4" i="17"/>
  <c r="E5" i="17"/>
  <c r="E6" i="17"/>
  <c r="E7" i="17"/>
  <c r="E8" i="17"/>
  <c r="E9" i="17"/>
  <c r="E10" i="17"/>
  <c r="E11" i="17"/>
  <c r="E12" i="17"/>
  <c r="E13" i="17"/>
  <c r="E14" i="17"/>
  <c r="E2" i="17"/>
  <c r="D3" i="13" l="1"/>
  <c r="D15" i="13"/>
  <c r="D27" i="13"/>
  <c r="D32" i="13"/>
  <c r="D39" i="13"/>
  <c r="D44" i="13"/>
  <c r="D49" i="13"/>
  <c r="D51" i="13"/>
  <c r="C53" i="13"/>
  <c r="C52" i="13"/>
  <c r="D52" i="13" s="1"/>
  <c r="C51" i="13"/>
  <c r="C50" i="13"/>
  <c r="C49" i="13"/>
  <c r="C48" i="13"/>
  <c r="C47" i="13"/>
  <c r="D47" i="13" s="1"/>
  <c r="C46" i="13"/>
  <c r="D46" i="13" s="1"/>
  <c r="C45" i="13"/>
  <c r="D45" i="13" s="1"/>
  <c r="C44" i="13"/>
  <c r="C43" i="13"/>
  <c r="D43" i="13" s="1"/>
  <c r="C42" i="13"/>
  <c r="C41" i="13"/>
  <c r="C40" i="13"/>
  <c r="D40" i="13" s="1"/>
  <c r="C39" i="13"/>
  <c r="C38" i="13"/>
  <c r="C37" i="13"/>
  <c r="D37" i="13" s="1"/>
  <c r="C36" i="13"/>
  <c r="C35" i="13"/>
  <c r="C34" i="13"/>
  <c r="D34" i="13" s="1"/>
  <c r="C33" i="13"/>
  <c r="D33" i="13" s="1"/>
  <c r="C32" i="13"/>
  <c r="C31" i="13"/>
  <c r="D31" i="13" s="1"/>
  <c r="C30" i="13"/>
  <c r="C29" i="13"/>
  <c r="C28" i="13"/>
  <c r="D28" i="13" s="1"/>
  <c r="C27" i="13"/>
  <c r="C26" i="13"/>
  <c r="C25" i="13"/>
  <c r="D25" i="13" s="1"/>
  <c r="C24" i="13"/>
  <c r="C23" i="13"/>
  <c r="C22" i="13"/>
  <c r="D22" i="13" s="1"/>
  <c r="C21" i="13"/>
  <c r="D21" i="13" s="1"/>
  <c r="C20" i="13"/>
  <c r="D20" i="13" s="1"/>
  <c r="C19" i="13"/>
  <c r="D19" i="13" s="1"/>
  <c r="C18" i="13"/>
  <c r="C17" i="13"/>
  <c r="C16" i="13"/>
  <c r="D16" i="13" s="1"/>
  <c r="C15" i="13"/>
  <c r="C14" i="13"/>
  <c r="C13" i="13"/>
  <c r="D13" i="13" s="1"/>
  <c r="C12" i="13"/>
  <c r="C11" i="13"/>
  <c r="C10" i="13"/>
  <c r="D10" i="13" s="1"/>
  <c r="C9" i="13"/>
  <c r="D9" i="13" s="1"/>
  <c r="C8" i="13"/>
  <c r="D8" i="13" s="1"/>
  <c r="C7" i="13"/>
  <c r="D7" i="13" s="1"/>
  <c r="C6" i="13"/>
  <c r="C5" i="13"/>
  <c r="C4" i="13"/>
  <c r="D4" i="13" s="1"/>
  <c r="C3" i="13"/>
  <c r="C2" i="13"/>
  <c r="D2" i="13" s="1"/>
  <c r="H56" i="12"/>
  <c r="G56" i="12"/>
  <c r="F56" i="12"/>
  <c r="E56" i="12"/>
  <c r="D56" i="12"/>
  <c r="C56" i="12"/>
  <c r="H55" i="12"/>
  <c r="W55" i="12" s="1"/>
  <c r="G55" i="12"/>
  <c r="V55" i="12" s="1"/>
  <c r="F55" i="12"/>
  <c r="U55" i="12" s="1"/>
  <c r="E55" i="12"/>
  <c r="D55" i="12"/>
  <c r="P55" i="12" s="1"/>
  <c r="C55" i="12"/>
  <c r="L55" i="12" s="1"/>
  <c r="H54" i="12"/>
  <c r="W54" i="12" s="1"/>
  <c r="G54" i="12"/>
  <c r="S54" i="12" s="1"/>
  <c r="F54" i="12"/>
  <c r="R54" i="12" s="1"/>
  <c r="E54" i="12"/>
  <c r="Q54" i="12" s="1"/>
  <c r="D54" i="12"/>
  <c r="C54" i="12"/>
  <c r="O54" i="12" s="1"/>
  <c r="H53" i="12"/>
  <c r="W53" i="12" s="1"/>
  <c r="G53" i="12"/>
  <c r="S53" i="12" s="1"/>
  <c r="F53" i="12"/>
  <c r="U53" i="12" s="1"/>
  <c r="E53" i="12"/>
  <c r="D53" i="12"/>
  <c r="P53" i="12" s="1"/>
  <c r="C53" i="12"/>
  <c r="L53" i="12" s="1"/>
  <c r="H52" i="12"/>
  <c r="W52" i="12" s="1"/>
  <c r="G52" i="12"/>
  <c r="S52" i="12" s="1"/>
  <c r="F52" i="12"/>
  <c r="R52" i="12" s="1"/>
  <c r="E52" i="12"/>
  <c r="Q52" i="12" s="1"/>
  <c r="D52" i="12"/>
  <c r="P52" i="12" s="1"/>
  <c r="C52" i="12"/>
  <c r="O52" i="12" s="1"/>
  <c r="H51" i="12"/>
  <c r="W51" i="12" s="1"/>
  <c r="G51" i="12"/>
  <c r="S51" i="12" s="1"/>
  <c r="F51" i="12"/>
  <c r="U51" i="12" s="1"/>
  <c r="E51" i="12"/>
  <c r="D51" i="12"/>
  <c r="C51" i="12"/>
  <c r="L51" i="12" s="1"/>
  <c r="H50" i="12"/>
  <c r="W50" i="12" s="1"/>
  <c r="G50" i="12"/>
  <c r="S50" i="12" s="1"/>
  <c r="F50" i="12"/>
  <c r="R50" i="12" s="1"/>
  <c r="E50" i="12"/>
  <c r="Q50" i="12" s="1"/>
  <c r="D50" i="12"/>
  <c r="P50" i="12" s="1"/>
  <c r="C50" i="12"/>
  <c r="O50" i="12" s="1"/>
  <c r="H49" i="12"/>
  <c r="W49" i="12" s="1"/>
  <c r="G49" i="12"/>
  <c r="S49" i="12" s="1"/>
  <c r="F49" i="12"/>
  <c r="U49" i="12" s="1"/>
  <c r="E49" i="12"/>
  <c r="D49" i="12"/>
  <c r="P49" i="12" s="1"/>
  <c r="C49" i="12"/>
  <c r="L49" i="12" s="1"/>
  <c r="H48" i="12"/>
  <c r="W48" i="12" s="1"/>
  <c r="G48" i="12"/>
  <c r="S48" i="12" s="1"/>
  <c r="F48" i="12"/>
  <c r="R48" i="12" s="1"/>
  <c r="E48" i="12"/>
  <c r="Q48" i="12" s="1"/>
  <c r="D48" i="12"/>
  <c r="C48" i="12"/>
  <c r="L48" i="12" s="1"/>
  <c r="H47" i="12"/>
  <c r="W47" i="12" s="1"/>
  <c r="G47" i="12"/>
  <c r="S47" i="12" s="1"/>
  <c r="F47" i="12"/>
  <c r="U47" i="12" s="1"/>
  <c r="E47" i="12"/>
  <c r="Q47" i="12" s="1"/>
  <c r="D47" i="12"/>
  <c r="C47" i="12"/>
  <c r="L47" i="12" s="1"/>
  <c r="H46" i="12"/>
  <c r="W46" i="12" s="1"/>
  <c r="G46" i="12"/>
  <c r="V46" i="12" s="1"/>
  <c r="F46" i="12"/>
  <c r="R46" i="12" s="1"/>
  <c r="E46" i="12"/>
  <c r="Q46" i="12" s="1"/>
  <c r="D46" i="12"/>
  <c r="C46" i="12"/>
  <c r="L46" i="12" s="1"/>
  <c r="H45" i="12"/>
  <c r="W45" i="12" s="1"/>
  <c r="G45" i="12"/>
  <c r="S45" i="12" s="1"/>
  <c r="F45" i="12"/>
  <c r="U45" i="12" s="1"/>
  <c r="E45" i="12"/>
  <c r="Q45" i="12" s="1"/>
  <c r="D45" i="12"/>
  <c r="C45" i="12"/>
  <c r="L45" i="12" s="1"/>
  <c r="H44" i="12"/>
  <c r="W44" i="12" s="1"/>
  <c r="G44" i="12"/>
  <c r="S44" i="12" s="1"/>
  <c r="F44" i="12"/>
  <c r="R44" i="12" s="1"/>
  <c r="E44" i="12"/>
  <c r="Q44" i="12" s="1"/>
  <c r="D44" i="12"/>
  <c r="C44" i="12"/>
  <c r="L44" i="12" s="1"/>
  <c r="H43" i="12"/>
  <c r="W43" i="12" s="1"/>
  <c r="G43" i="12"/>
  <c r="S43" i="12" s="1"/>
  <c r="F43" i="12"/>
  <c r="U43" i="12" s="1"/>
  <c r="E43" i="12"/>
  <c r="D43" i="12"/>
  <c r="M43" i="12" s="1"/>
  <c r="C43" i="12"/>
  <c r="L43" i="12" s="1"/>
  <c r="H42" i="12"/>
  <c r="T42" i="12" s="1"/>
  <c r="G42" i="12"/>
  <c r="V42" i="12" s="1"/>
  <c r="F42" i="12"/>
  <c r="R42" i="12" s="1"/>
  <c r="E42" i="12"/>
  <c r="Q42" i="12" s="1"/>
  <c r="D42" i="12"/>
  <c r="C42" i="12"/>
  <c r="L42" i="12" s="1"/>
  <c r="H41" i="12"/>
  <c r="W41" i="12" s="1"/>
  <c r="G41" i="12"/>
  <c r="S41" i="12" s="1"/>
  <c r="F41" i="12"/>
  <c r="U41" i="12" s="1"/>
  <c r="E41" i="12"/>
  <c r="D41" i="12"/>
  <c r="C41" i="12"/>
  <c r="L41" i="12" s="1"/>
  <c r="H40" i="12"/>
  <c r="W40" i="12" s="1"/>
  <c r="G40" i="12"/>
  <c r="S40" i="12" s="1"/>
  <c r="F40" i="12"/>
  <c r="R40" i="12" s="1"/>
  <c r="E40" i="12"/>
  <c r="Q40" i="12" s="1"/>
  <c r="D40" i="12"/>
  <c r="C40" i="12"/>
  <c r="L40" i="12" s="1"/>
  <c r="H39" i="12"/>
  <c r="W39" i="12" s="1"/>
  <c r="G39" i="12"/>
  <c r="S39" i="12" s="1"/>
  <c r="F39" i="12"/>
  <c r="U39" i="12" s="1"/>
  <c r="E39" i="12"/>
  <c r="Q39" i="12" s="1"/>
  <c r="D39" i="12"/>
  <c r="P39" i="12" s="1"/>
  <c r="C39" i="12"/>
  <c r="L39" i="12" s="1"/>
  <c r="H38" i="12"/>
  <c r="W38" i="12" s="1"/>
  <c r="G38" i="12"/>
  <c r="V38" i="12" s="1"/>
  <c r="F38" i="12"/>
  <c r="R38" i="12" s="1"/>
  <c r="E38" i="12"/>
  <c r="Q38" i="12" s="1"/>
  <c r="D38" i="12"/>
  <c r="C38" i="12"/>
  <c r="O38" i="12" s="1"/>
  <c r="H37" i="12"/>
  <c r="W37" i="12" s="1"/>
  <c r="G37" i="12"/>
  <c r="S37" i="12" s="1"/>
  <c r="F37" i="12"/>
  <c r="U37" i="12" s="1"/>
  <c r="E37" i="12"/>
  <c r="Q37" i="12" s="1"/>
  <c r="D37" i="12"/>
  <c r="P37" i="12" s="1"/>
  <c r="C37" i="12"/>
  <c r="L37" i="12" s="1"/>
  <c r="H36" i="12"/>
  <c r="W36" i="12" s="1"/>
  <c r="G36" i="12"/>
  <c r="S36" i="12" s="1"/>
  <c r="F36" i="12"/>
  <c r="R36" i="12" s="1"/>
  <c r="E36" i="12"/>
  <c r="Q36" i="12" s="1"/>
  <c r="D36" i="12"/>
  <c r="C36" i="12"/>
  <c r="O36" i="12" s="1"/>
  <c r="H35" i="12"/>
  <c r="W35" i="12" s="1"/>
  <c r="G35" i="12"/>
  <c r="S35" i="12" s="1"/>
  <c r="F35" i="12"/>
  <c r="U35" i="12" s="1"/>
  <c r="E35" i="12"/>
  <c r="D35" i="12"/>
  <c r="P35" i="12" s="1"/>
  <c r="C35" i="12"/>
  <c r="L35" i="12" s="1"/>
  <c r="H34" i="12"/>
  <c r="W34" i="12" s="1"/>
  <c r="G34" i="12"/>
  <c r="S34" i="12" s="1"/>
  <c r="F34" i="12"/>
  <c r="R34" i="12" s="1"/>
  <c r="E34" i="12"/>
  <c r="Q34" i="12" s="1"/>
  <c r="D34" i="12"/>
  <c r="C34" i="12"/>
  <c r="L34" i="12" s="1"/>
  <c r="H33" i="12"/>
  <c r="W33" i="12" s="1"/>
  <c r="G33" i="12"/>
  <c r="S33" i="12" s="1"/>
  <c r="F33" i="12"/>
  <c r="U33" i="12" s="1"/>
  <c r="E33" i="12"/>
  <c r="Q33" i="12" s="1"/>
  <c r="D33" i="12"/>
  <c r="P33" i="12" s="1"/>
  <c r="C33" i="12"/>
  <c r="L33" i="12" s="1"/>
  <c r="H32" i="12"/>
  <c r="W32" i="12" s="1"/>
  <c r="G32" i="12"/>
  <c r="V32" i="12" s="1"/>
  <c r="F32" i="12"/>
  <c r="R32" i="12" s="1"/>
  <c r="E32" i="12"/>
  <c r="Q32" i="12" s="1"/>
  <c r="D32" i="12"/>
  <c r="P32" i="12" s="1"/>
  <c r="C32" i="12"/>
  <c r="O32" i="12" s="1"/>
  <c r="H31" i="12"/>
  <c r="W31" i="12" s="1"/>
  <c r="G31" i="12"/>
  <c r="S31" i="12" s="1"/>
  <c r="F31" i="12"/>
  <c r="U31" i="12" s="1"/>
  <c r="E31" i="12"/>
  <c r="Q31" i="12" s="1"/>
  <c r="D31" i="12"/>
  <c r="P31" i="12" s="1"/>
  <c r="C31" i="12"/>
  <c r="L31" i="12" s="1"/>
  <c r="H30" i="12"/>
  <c r="W30" i="12" s="1"/>
  <c r="G30" i="12"/>
  <c r="S30" i="12" s="1"/>
  <c r="F30" i="12"/>
  <c r="R30" i="12" s="1"/>
  <c r="E30" i="12"/>
  <c r="Q30" i="12" s="1"/>
  <c r="D30" i="12"/>
  <c r="C30" i="12"/>
  <c r="L30" i="12" s="1"/>
  <c r="H29" i="12"/>
  <c r="W29" i="12" s="1"/>
  <c r="G29" i="12"/>
  <c r="S29" i="12" s="1"/>
  <c r="F29" i="12"/>
  <c r="U29" i="12" s="1"/>
  <c r="E29" i="12"/>
  <c r="D29" i="12"/>
  <c r="P29" i="12" s="1"/>
  <c r="C29" i="12"/>
  <c r="L29" i="12" s="1"/>
  <c r="H28" i="12"/>
  <c r="W28" i="12" s="1"/>
  <c r="G28" i="12"/>
  <c r="S28" i="12" s="1"/>
  <c r="F28" i="12"/>
  <c r="R28" i="12" s="1"/>
  <c r="E28" i="12"/>
  <c r="Q28" i="12" s="1"/>
  <c r="D28" i="12"/>
  <c r="C28" i="12"/>
  <c r="O28" i="12" s="1"/>
  <c r="H27" i="12"/>
  <c r="W27" i="12" s="1"/>
  <c r="G27" i="12"/>
  <c r="S27" i="12" s="1"/>
  <c r="F27" i="12"/>
  <c r="U27" i="12" s="1"/>
  <c r="E27" i="12"/>
  <c r="Q27" i="12" s="1"/>
  <c r="D27" i="12"/>
  <c r="P27" i="12" s="1"/>
  <c r="C27" i="12"/>
  <c r="L27" i="12" s="1"/>
  <c r="H26" i="12"/>
  <c r="W26" i="12" s="1"/>
  <c r="G26" i="12"/>
  <c r="V26" i="12" s="1"/>
  <c r="F26" i="12"/>
  <c r="R26" i="12" s="1"/>
  <c r="E26" i="12"/>
  <c r="Q26" i="12" s="1"/>
  <c r="D26" i="12"/>
  <c r="C26" i="12"/>
  <c r="L26" i="12" s="1"/>
  <c r="H25" i="12"/>
  <c r="W25" i="12" s="1"/>
  <c r="G25" i="12"/>
  <c r="S25" i="12" s="1"/>
  <c r="F25" i="12"/>
  <c r="U25" i="12" s="1"/>
  <c r="E25" i="12"/>
  <c r="Q25" i="12" s="1"/>
  <c r="D25" i="12"/>
  <c r="C25" i="12"/>
  <c r="L25" i="12" s="1"/>
  <c r="H24" i="12"/>
  <c r="W24" i="12" s="1"/>
  <c r="G24" i="12"/>
  <c r="S24" i="12" s="1"/>
  <c r="F24" i="12"/>
  <c r="R24" i="12" s="1"/>
  <c r="E24" i="12"/>
  <c r="Q24" i="12" s="1"/>
  <c r="D24" i="12"/>
  <c r="C24" i="12"/>
  <c r="L24" i="12" s="1"/>
  <c r="H23" i="12"/>
  <c r="W23" i="12" s="1"/>
  <c r="G23" i="12"/>
  <c r="S23" i="12" s="1"/>
  <c r="F23" i="12"/>
  <c r="U23" i="12" s="1"/>
  <c r="E23" i="12"/>
  <c r="N23" i="12" s="1"/>
  <c r="D23" i="12"/>
  <c r="P23" i="12" s="1"/>
  <c r="C23" i="12"/>
  <c r="L23" i="12" s="1"/>
  <c r="H22" i="12"/>
  <c r="W22" i="12" s="1"/>
  <c r="G22" i="12"/>
  <c r="S22" i="12" s="1"/>
  <c r="F22" i="12"/>
  <c r="R22" i="12" s="1"/>
  <c r="E22" i="12"/>
  <c r="Q22" i="12" s="1"/>
  <c r="D22" i="12"/>
  <c r="C22" i="12"/>
  <c r="O22" i="12" s="1"/>
  <c r="H21" i="12"/>
  <c r="W21" i="12" s="1"/>
  <c r="G21" i="12"/>
  <c r="S21" i="12" s="1"/>
  <c r="F21" i="12"/>
  <c r="U21" i="12" s="1"/>
  <c r="E21" i="12"/>
  <c r="Q21" i="12" s="1"/>
  <c r="D21" i="12"/>
  <c r="P21" i="12" s="1"/>
  <c r="C21" i="12"/>
  <c r="L21" i="12" s="1"/>
  <c r="H20" i="12"/>
  <c r="W20" i="12" s="1"/>
  <c r="G20" i="12"/>
  <c r="V20" i="12" s="1"/>
  <c r="F20" i="12"/>
  <c r="R20" i="12" s="1"/>
  <c r="E20" i="12"/>
  <c r="Q20" i="12" s="1"/>
  <c r="D20" i="12"/>
  <c r="P20" i="12" s="1"/>
  <c r="C20" i="12"/>
  <c r="O20" i="12" s="1"/>
  <c r="H19" i="12"/>
  <c r="W19" i="12" s="1"/>
  <c r="G19" i="12"/>
  <c r="S19" i="12" s="1"/>
  <c r="F19" i="12"/>
  <c r="U19" i="12" s="1"/>
  <c r="E19" i="12"/>
  <c r="Q19" i="12" s="1"/>
  <c r="D19" i="12"/>
  <c r="P19" i="12" s="1"/>
  <c r="C19" i="12"/>
  <c r="L19" i="12" s="1"/>
  <c r="V18" i="12"/>
  <c r="H18" i="12"/>
  <c r="W18" i="12" s="1"/>
  <c r="G18" i="12"/>
  <c r="S18" i="12" s="1"/>
  <c r="F18" i="12"/>
  <c r="R18" i="12" s="1"/>
  <c r="E18" i="12"/>
  <c r="Q18" i="12" s="1"/>
  <c r="D18" i="12"/>
  <c r="P18" i="12" s="1"/>
  <c r="C18" i="12"/>
  <c r="O18" i="12" s="1"/>
  <c r="H17" i="12"/>
  <c r="W17" i="12" s="1"/>
  <c r="G17" i="12"/>
  <c r="S17" i="12" s="1"/>
  <c r="F17" i="12"/>
  <c r="U17" i="12" s="1"/>
  <c r="E17" i="12"/>
  <c r="D17" i="12"/>
  <c r="P17" i="12" s="1"/>
  <c r="C17" i="12"/>
  <c r="L17" i="12" s="1"/>
  <c r="U16" i="12"/>
  <c r="H16" i="12"/>
  <c r="W16" i="12" s="1"/>
  <c r="G16" i="12"/>
  <c r="S16" i="12" s="1"/>
  <c r="F16" i="12"/>
  <c r="R16" i="12" s="1"/>
  <c r="E16" i="12"/>
  <c r="Q16" i="12" s="1"/>
  <c r="D16" i="12"/>
  <c r="C16" i="12"/>
  <c r="L16" i="12" s="1"/>
  <c r="H15" i="12"/>
  <c r="T15" i="12" s="1"/>
  <c r="G15" i="12"/>
  <c r="S15" i="12" s="1"/>
  <c r="F15" i="12"/>
  <c r="U15" i="12" s="1"/>
  <c r="E15" i="12"/>
  <c r="Q15" i="12" s="1"/>
  <c r="D15" i="12"/>
  <c r="P15" i="12" s="1"/>
  <c r="C15" i="12"/>
  <c r="L15" i="12" s="1"/>
  <c r="H14" i="12"/>
  <c r="W14" i="12" s="1"/>
  <c r="G14" i="12"/>
  <c r="V14" i="12" s="1"/>
  <c r="F14" i="12"/>
  <c r="R14" i="12" s="1"/>
  <c r="E14" i="12"/>
  <c r="Q14" i="12" s="1"/>
  <c r="D14" i="12"/>
  <c r="C14" i="12"/>
  <c r="O14" i="12" s="1"/>
  <c r="K13" i="12"/>
  <c r="H13" i="12"/>
  <c r="W13" i="12" s="1"/>
  <c r="G13" i="12"/>
  <c r="S13" i="12" s="1"/>
  <c r="F13" i="12"/>
  <c r="E13" i="12"/>
  <c r="Q13" i="12" s="1"/>
  <c r="D13" i="12"/>
  <c r="P13" i="12" s="1"/>
  <c r="C13" i="12"/>
  <c r="L13" i="12" s="1"/>
  <c r="W12" i="12"/>
  <c r="T12" i="12"/>
  <c r="Q12" i="12"/>
  <c r="O12" i="12"/>
  <c r="N12" i="12"/>
  <c r="G12" i="12"/>
  <c r="S12" i="12" s="1"/>
  <c r="F12" i="12"/>
  <c r="R12" i="12" s="1"/>
  <c r="D12" i="12"/>
  <c r="P12" i="12" s="1"/>
  <c r="C12" i="12"/>
  <c r="L12" i="12" s="1"/>
  <c r="W11" i="12"/>
  <c r="T11" i="12"/>
  <c r="Q11" i="12"/>
  <c r="N11" i="12"/>
  <c r="G11" i="12"/>
  <c r="V11" i="12" s="1"/>
  <c r="F11" i="12"/>
  <c r="R11" i="12" s="1"/>
  <c r="D11" i="12"/>
  <c r="P11" i="12" s="1"/>
  <c r="C11" i="12"/>
  <c r="O11" i="12" s="1"/>
  <c r="W10" i="12"/>
  <c r="T10" i="12"/>
  <c r="Q10" i="12"/>
  <c r="N10" i="12"/>
  <c r="J10" i="12"/>
  <c r="G10" i="12"/>
  <c r="V10" i="12" s="1"/>
  <c r="F10" i="12"/>
  <c r="U10" i="12" s="1"/>
  <c r="D10" i="12"/>
  <c r="C10" i="12"/>
  <c r="O10" i="12" s="1"/>
  <c r="W9" i="12"/>
  <c r="V9" i="12"/>
  <c r="T9" i="12"/>
  <c r="S9" i="12"/>
  <c r="Q9" i="12"/>
  <c r="P9" i="12"/>
  <c r="N9" i="12"/>
  <c r="M9" i="12"/>
  <c r="F9" i="12"/>
  <c r="R9" i="12" s="1"/>
  <c r="C9" i="12"/>
  <c r="O9" i="12" s="1"/>
  <c r="W8" i="12"/>
  <c r="V8" i="12"/>
  <c r="T8" i="12"/>
  <c r="S8" i="12"/>
  <c r="Q8" i="12"/>
  <c r="P8" i="12"/>
  <c r="N8" i="12"/>
  <c r="M8" i="12"/>
  <c r="F8" i="12"/>
  <c r="U8" i="12" s="1"/>
  <c r="C8" i="12"/>
  <c r="L8" i="12" s="1"/>
  <c r="W7" i="12"/>
  <c r="V7" i="12"/>
  <c r="T7" i="12"/>
  <c r="S7" i="12"/>
  <c r="Q7" i="12"/>
  <c r="P7" i="12"/>
  <c r="N7" i="12"/>
  <c r="M7" i="12"/>
  <c r="I7" i="12"/>
  <c r="F7" i="12"/>
  <c r="R7" i="12" s="1"/>
  <c r="C7" i="12"/>
  <c r="L7" i="12" s="1"/>
  <c r="W6" i="12"/>
  <c r="V6" i="12"/>
  <c r="U6" i="12"/>
  <c r="T6" i="12"/>
  <c r="S6" i="12"/>
  <c r="R6" i="12"/>
  <c r="Q6" i="12"/>
  <c r="P6" i="12"/>
  <c r="O6" i="12"/>
  <c r="N6" i="12"/>
  <c r="M6" i="12"/>
  <c r="L6" i="12"/>
  <c r="W5" i="12"/>
  <c r="V5" i="12"/>
  <c r="U5" i="12"/>
  <c r="T5" i="12"/>
  <c r="S5" i="12"/>
  <c r="R5" i="12"/>
  <c r="Q5" i="12"/>
  <c r="P5" i="12"/>
  <c r="O5" i="12"/>
  <c r="N5" i="12"/>
  <c r="M5" i="12"/>
  <c r="L5" i="12"/>
  <c r="W4" i="12"/>
  <c r="V4" i="12"/>
  <c r="U4" i="12"/>
  <c r="T4" i="12"/>
  <c r="S4" i="12"/>
  <c r="R4" i="12"/>
  <c r="Q4" i="12"/>
  <c r="P4" i="12"/>
  <c r="O4" i="12"/>
  <c r="N4" i="12"/>
  <c r="M4" i="12"/>
  <c r="L4" i="12"/>
  <c r="E48" i="13" l="1"/>
  <c r="D48" i="13"/>
  <c r="D36" i="13"/>
  <c r="E36" i="13" s="1"/>
  <c r="D24" i="13"/>
  <c r="E24" i="13" s="1"/>
  <c r="D12" i="13"/>
  <c r="E12" i="13" s="1"/>
  <c r="E25" i="13"/>
  <c r="D11" i="13"/>
  <c r="E11" i="13" s="1"/>
  <c r="E38" i="13"/>
  <c r="E50" i="13"/>
  <c r="E13" i="13"/>
  <c r="E49" i="13"/>
  <c r="D23" i="13"/>
  <c r="E23" i="13" s="1"/>
  <c r="E37" i="13"/>
  <c r="D35" i="13"/>
  <c r="E35" i="13" s="1"/>
  <c r="E5" i="13"/>
  <c r="E17" i="13"/>
  <c r="E29" i="13"/>
  <c r="E42" i="13"/>
  <c r="D42" i="13"/>
  <c r="D30" i="13"/>
  <c r="E30" i="13" s="1"/>
  <c r="D18" i="13"/>
  <c r="E18" i="13" s="1"/>
  <c r="D6" i="13"/>
  <c r="G12" i="13" s="1"/>
  <c r="D53" i="13"/>
  <c r="E53" i="13" s="1"/>
  <c r="D41" i="13"/>
  <c r="E41" i="13" s="1"/>
  <c r="D29" i="13"/>
  <c r="D17" i="13"/>
  <c r="D5" i="13"/>
  <c r="E8" i="13"/>
  <c r="E20" i="13"/>
  <c r="E32" i="13"/>
  <c r="E44" i="13"/>
  <c r="E9" i="13"/>
  <c r="E21" i="13"/>
  <c r="E33" i="13"/>
  <c r="E45" i="13"/>
  <c r="D50" i="13"/>
  <c r="D38" i="13"/>
  <c r="D26" i="13"/>
  <c r="E26" i="13" s="1"/>
  <c r="D14" i="13"/>
  <c r="E14" i="13" s="1"/>
  <c r="E31" i="13"/>
  <c r="E10" i="13"/>
  <c r="E22" i="13"/>
  <c r="E34" i="13"/>
  <c r="E46" i="13"/>
  <c r="E47" i="13"/>
  <c r="E19" i="13"/>
  <c r="E7" i="13"/>
  <c r="E43" i="13"/>
  <c r="E3" i="13"/>
  <c r="E15" i="13"/>
  <c r="E27" i="13"/>
  <c r="E39" i="13"/>
  <c r="E51" i="13"/>
  <c r="E4" i="13"/>
  <c r="E16" i="13"/>
  <c r="E28" i="13"/>
  <c r="E40" i="13"/>
  <c r="E52" i="13"/>
  <c r="E2" i="13"/>
  <c r="M10" i="12"/>
  <c r="M26" i="12"/>
  <c r="M30" i="12"/>
  <c r="N36" i="12"/>
  <c r="R53" i="12"/>
  <c r="O48" i="12"/>
  <c r="N43" i="12"/>
  <c r="N25" i="12"/>
  <c r="L10" i="12"/>
  <c r="M29" i="12"/>
  <c r="N35" i="12"/>
  <c r="M41" i="12"/>
  <c r="T44" i="12"/>
  <c r="T18" i="12"/>
  <c r="T20" i="12"/>
  <c r="N31" i="12"/>
  <c r="T24" i="12"/>
  <c r="T35" i="12"/>
  <c r="O41" i="12"/>
  <c r="L11" i="12"/>
  <c r="N30" i="12"/>
  <c r="M44" i="12"/>
  <c r="O30" i="12"/>
  <c r="T41" i="12"/>
  <c r="T17" i="12"/>
  <c r="V34" i="12"/>
  <c r="T48" i="12"/>
  <c r="L14" i="12"/>
  <c r="N24" i="12"/>
  <c r="N18" i="12"/>
  <c r="P36" i="12"/>
  <c r="T45" i="12"/>
  <c r="T52" i="12"/>
  <c r="T19" i="12"/>
  <c r="O33" i="12"/>
  <c r="M46" i="12"/>
  <c r="O47" i="12"/>
  <c r="T33" i="12"/>
  <c r="O13" i="12"/>
  <c r="V21" i="12"/>
  <c r="O44" i="12"/>
  <c r="M48" i="12"/>
  <c r="V39" i="12"/>
  <c r="T46" i="12"/>
  <c r="W15" i="12"/>
  <c r="T27" i="12"/>
  <c r="T53" i="12"/>
  <c r="O7" i="12"/>
  <c r="O8" i="12"/>
  <c r="S14" i="12"/>
  <c r="M23" i="12"/>
  <c r="N26" i="12"/>
  <c r="T29" i="12"/>
  <c r="N32" i="12"/>
  <c r="M42" i="12"/>
  <c r="T47" i="12"/>
  <c r="M51" i="12"/>
  <c r="M54" i="12"/>
  <c r="U14" i="12"/>
  <c r="T23" i="12"/>
  <c r="O43" i="12"/>
  <c r="M45" i="12"/>
  <c r="R10" i="12"/>
  <c r="U12" i="12"/>
  <c r="L28" i="12"/>
  <c r="T32" i="12"/>
  <c r="N40" i="12"/>
  <c r="R43" i="12"/>
  <c r="N46" i="12"/>
  <c r="S11" i="12"/>
  <c r="T13" i="12"/>
  <c r="U9" i="12"/>
  <c r="S10" i="12"/>
  <c r="V12" i="12"/>
  <c r="M24" i="12"/>
  <c r="U28" i="12"/>
  <c r="S46" i="12"/>
  <c r="R49" i="12"/>
  <c r="L22" i="12"/>
  <c r="O16" i="12"/>
  <c r="T25" i="12"/>
  <c r="M39" i="12"/>
  <c r="M14" i="12"/>
  <c r="T22" i="12"/>
  <c r="O34" i="12"/>
  <c r="N41" i="12"/>
  <c r="N42" i="12"/>
  <c r="P51" i="12"/>
  <c r="T54" i="12"/>
  <c r="V16" i="12"/>
  <c r="U34" i="12"/>
  <c r="M38" i="12"/>
  <c r="T39" i="12"/>
  <c r="W42" i="12"/>
  <c r="W57" i="12" s="1"/>
  <c r="O45" i="12"/>
  <c r="M47" i="12"/>
  <c r="T51" i="12"/>
  <c r="N17" i="12"/>
  <c r="M28" i="12"/>
  <c r="M40" i="12"/>
  <c r="M25" i="12"/>
  <c r="O29" i="12"/>
  <c r="V44" i="12"/>
  <c r="M21" i="12"/>
  <c r="N22" i="12"/>
  <c r="O23" i="12"/>
  <c r="O24" i="12"/>
  <c r="O25" i="12"/>
  <c r="O26" i="12"/>
  <c r="V27" i="12"/>
  <c r="V28" i="12"/>
  <c r="M32" i="12"/>
  <c r="M37" i="12"/>
  <c r="L38" i="12"/>
  <c r="O39" i="12"/>
  <c r="O40" i="12"/>
  <c r="P41" i="12"/>
  <c r="O42" i="12"/>
  <c r="P43" i="12"/>
  <c r="P45" i="12"/>
  <c r="O46" i="12"/>
  <c r="P47" i="12"/>
  <c r="P48" i="12"/>
  <c r="T49" i="12"/>
  <c r="T50" i="12"/>
  <c r="R51" i="12"/>
  <c r="L20" i="12"/>
  <c r="O21" i="12"/>
  <c r="P24" i="12"/>
  <c r="P25" i="12"/>
  <c r="P26" i="12"/>
  <c r="N37" i="12"/>
  <c r="N38" i="12"/>
  <c r="T40" i="12"/>
  <c r="Q41" i="12"/>
  <c r="P42" i="12"/>
  <c r="Q43" i="12"/>
  <c r="R45" i="12"/>
  <c r="R47" i="12"/>
  <c r="V49" i="12"/>
  <c r="U50" i="12"/>
  <c r="U52" i="12"/>
  <c r="L18" i="12"/>
  <c r="M19" i="12"/>
  <c r="N20" i="12"/>
  <c r="Q23" i="12"/>
  <c r="L36" i="12"/>
  <c r="O37" i="12"/>
  <c r="U40" i="12"/>
  <c r="R41" i="12"/>
  <c r="V50" i="12"/>
  <c r="M17" i="12"/>
  <c r="O19" i="12"/>
  <c r="T21" i="12"/>
  <c r="U22" i="12"/>
  <c r="V24" i="12"/>
  <c r="N29" i="12"/>
  <c r="M35" i="12"/>
  <c r="P38" i="12"/>
  <c r="V40" i="12"/>
  <c r="T43" i="12"/>
  <c r="V45" i="12"/>
  <c r="U46" i="12"/>
  <c r="M50" i="12"/>
  <c r="M52" i="12"/>
  <c r="N16" i="12"/>
  <c r="O17" i="12"/>
  <c r="V22" i="12"/>
  <c r="M33" i="12"/>
  <c r="N34" i="12"/>
  <c r="O35" i="12"/>
  <c r="T38" i="12"/>
  <c r="M15" i="12"/>
  <c r="M31" i="12"/>
  <c r="L32" i="12"/>
  <c r="T37" i="12"/>
  <c r="N13" i="12"/>
  <c r="R8" i="12"/>
  <c r="O15" i="12"/>
  <c r="T16" i="12"/>
  <c r="Q17" i="12"/>
  <c r="M22" i="12"/>
  <c r="T34" i="12"/>
  <c r="Q35" i="12"/>
  <c r="M55" i="12"/>
  <c r="O31" i="12"/>
  <c r="L54" i="12"/>
  <c r="O55" i="12"/>
  <c r="M20" i="12"/>
  <c r="M27" i="12"/>
  <c r="N28" i="12"/>
  <c r="V33" i="12"/>
  <c r="M49" i="12"/>
  <c r="L50" i="12"/>
  <c r="L52" i="12"/>
  <c r="M53" i="12"/>
  <c r="N54" i="12"/>
  <c r="M18" i="12"/>
  <c r="O27" i="12"/>
  <c r="P30" i="12"/>
  <c r="M36" i="12"/>
  <c r="O49" i="12"/>
  <c r="N50" i="12"/>
  <c r="N52" i="12"/>
  <c r="O53" i="12"/>
  <c r="R55" i="12"/>
  <c r="V13" i="12"/>
  <c r="M16" i="12"/>
  <c r="N19" i="12"/>
  <c r="T28" i="12"/>
  <c r="Q29" i="12"/>
  <c r="V30" i="12"/>
  <c r="T31" i="12"/>
  <c r="M34" i="12"/>
  <c r="N45" i="12"/>
  <c r="N48" i="12"/>
  <c r="O51" i="12"/>
  <c r="P54" i="12"/>
  <c r="T55" i="12"/>
  <c r="M11" i="12"/>
  <c r="P14" i="12"/>
  <c r="V17" i="12"/>
  <c r="V23" i="12"/>
  <c r="V29" i="12"/>
  <c r="T30" i="12"/>
  <c r="V35" i="12"/>
  <c r="T36" i="12"/>
  <c r="S42" i="12"/>
  <c r="V47" i="12"/>
  <c r="P10" i="12"/>
  <c r="U18" i="12"/>
  <c r="U24" i="12"/>
  <c r="U30" i="12"/>
  <c r="U36" i="12"/>
  <c r="V41" i="12"/>
  <c r="U48" i="12"/>
  <c r="N14" i="12"/>
  <c r="N15" i="12"/>
  <c r="V36" i="12"/>
  <c r="U42" i="12"/>
  <c r="N44" i="12"/>
  <c r="V48" i="12"/>
  <c r="U13" i="12"/>
  <c r="R13" i="12"/>
  <c r="T14" i="12"/>
  <c r="S20" i="12"/>
  <c r="N21" i="12"/>
  <c r="S26" i="12"/>
  <c r="N27" i="12"/>
  <c r="S32" i="12"/>
  <c r="N33" i="12"/>
  <c r="S38" i="12"/>
  <c r="N39" i="12"/>
  <c r="V51" i="12"/>
  <c r="V19" i="12"/>
  <c r="V25" i="12"/>
  <c r="V37" i="12"/>
  <c r="P44" i="12"/>
  <c r="V52" i="12"/>
  <c r="V53" i="12"/>
  <c r="U54" i="12"/>
  <c r="U20" i="12"/>
  <c r="U26" i="12"/>
  <c r="U32" i="12"/>
  <c r="U38" i="12"/>
  <c r="N49" i="12"/>
  <c r="Q49" i="12"/>
  <c r="V54" i="12"/>
  <c r="T26" i="12"/>
  <c r="V31" i="12"/>
  <c r="L9" i="12"/>
  <c r="P16" i="12"/>
  <c r="P22" i="12"/>
  <c r="P28" i="12"/>
  <c r="P34" i="12"/>
  <c r="P40" i="12"/>
  <c r="V43" i="12"/>
  <c r="Q51" i="12"/>
  <c r="N51" i="12"/>
  <c r="U11" i="12"/>
  <c r="M13" i="12"/>
  <c r="V15" i="12"/>
  <c r="U44" i="12"/>
  <c r="P46" i="12"/>
  <c r="N47" i="12"/>
  <c r="Q53" i="12"/>
  <c r="N53" i="12"/>
  <c r="N55" i="12"/>
  <c r="Q55" i="12"/>
  <c r="U7" i="12"/>
  <c r="M12" i="12"/>
  <c r="R15" i="12"/>
  <c r="R17" i="12"/>
  <c r="R19" i="12"/>
  <c r="R21" i="12"/>
  <c r="R23" i="12"/>
  <c r="R25" i="12"/>
  <c r="R27" i="12"/>
  <c r="R29" i="12"/>
  <c r="R31" i="12"/>
  <c r="R33" i="12"/>
  <c r="R35" i="12"/>
  <c r="R37" i="12"/>
  <c r="R39" i="12"/>
  <c r="S55" i="12"/>
  <c r="C57" i="11"/>
  <c r="C56" i="11"/>
  <c r="C55" i="11"/>
  <c r="C54" i="11"/>
  <c r="C53" i="11"/>
  <c r="C52" i="11"/>
  <c r="D56" i="11" s="1"/>
  <c r="C51" i="11"/>
  <c r="D55" i="11" s="1"/>
  <c r="C50" i="11"/>
  <c r="C49" i="11"/>
  <c r="D53" i="11" s="1"/>
  <c r="C48" i="11"/>
  <c r="D52" i="11" s="1"/>
  <c r="C47" i="11"/>
  <c r="C46" i="11"/>
  <c r="D50" i="11" s="1"/>
  <c r="C45" i="11"/>
  <c r="D49" i="11" s="1"/>
  <c r="C44" i="11"/>
  <c r="C43" i="11"/>
  <c r="D47" i="11" s="1"/>
  <c r="C42" i="11"/>
  <c r="D46" i="11" s="1"/>
  <c r="C41" i="11"/>
  <c r="C40" i="11"/>
  <c r="D44" i="11" s="1"/>
  <c r="C39" i="11"/>
  <c r="D43" i="11" s="1"/>
  <c r="C38" i="11"/>
  <c r="C37" i="11"/>
  <c r="D41" i="11" s="1"/>
  <c r="C36" i="11"/>
  <c r="D40" i="11" s="1"/>
  <c r="C35" i="11"/>
  <c r="C34" i="11"/>
  <c r="D38" i="11" s="1"/>
  <c r="C33" i="11"/>
  <c r="D37" i="11" s="1"/>
  <c r="C32" i="11"/>
  <c r="C31" i="11"/>
  <c r="D35" i="11" s="1"/>
  <c r="C30" i="11"/>
  <c r="D34" i="11" s="1"/>
  <c r="C29" i="11"/>
  <c r="C28" i="11"/>
  <c r="D32" i="11" s="1"/>
  <c r="C27" i="11"/>
  <c r="D31" i="11" s="1"/>
  <c r="C26" i="11"/>
  <c r="C25" i="11"/>
  <c r="D29" i="11" s="1"/>
  <c r="C24" i="11"/>
  <c r="D28" i="11" s="1"/>
  <c r="C23" i="11"/>
  <c r="C22" i="11"/>
  <c r="D26" i="11" s="1"/>
  <c r="C21" i="11"/>
  <c r="D25" i="11" s="1"/>
  <c r="C20" i="11"/>
  <c r="C19" i="11"/>
  <c r="D23" i="11" s="1"/>
  <c r="R18" i="11"/>
  <c r="C18" i="11"/>
  <c r="D22" i="11" s="1"/>
  <c r="R17" i="11"/>
  <c r="D17" i="11"/>
  <c r="C17" i="11"/>
  <c r="D18" i="11" s="1"/>
  <c r="E18" i="11" s="1"/>
  <c r="R16" i="11"/>
  <c r="C16" i="11"/>
  <c r="D20" i="11" s="1"/>
  <c r="R15" i="11"/>
  <c r="Q15" i="11"/>
  <c r="C15" i="11"/>
  <c r="D19" i="11" s="1"/>
  <c r="R14" i="11"/>
  <c r="Q14" i="11"/>
  <c r="C14" i="11"/>
  <c r="R13" i="11"/>
  <c r="Q13" i="11"/>
  <c r="C13" i="11"/>
  <c r="R12" i="11"/>
  <c r="Q12" i="11"/>
  <c r="P12" i="11"/>
  <c r="C12" i="11"/>
  <c r="D16" i="11" s="1"/>
  <c r="R11" i="11"/>
  <c r="Q11" i="11"/>
  <c r="P11" i="11"/>
  <c r="C11" i="11"/>
  <c r="R10" i="11"/>
  <c r="Q10" i="11"/>
  <c r="P10" i="11"/>
  <c r="O10" i="11"/>
  <c r="C10" i="11"/>
  <c r="R9" i="11"/>
  <c r="Q9" i="11"/>
  <c r="P9" i="11"/>
  <c r="O9" i="11"/>
  <c r="C9" i="11"/>
  <c r="D13" i="11" s="1"/>
  <c r="R8" i="11"/>
  <c r="Q8" i="11"/>
  <c r="P8" i="11"/>
  <c r="O8" i="11"/>
  <c r="C8" i="11"/>
  <c r="R7" i="11"/>
  <c r="Q7" i="11"/>
  <c r="P7" i="11"/>
  <c r="O7" i="11"/>
  <c r="C7" i="11"/>
  <c r="D11" i="11" s="1"/>
  <c r="E11" i="11" s="1"/>
  <c r="R6" i="11"/>
  <c r="Q6" i="11"/>
  <c r="P6" i="11"/>
  <c r="O6" i="11"/>
  <c r="C6" i="11"/>
  <c r="D10" i="11" s="1"/>
  <c r="R5" i="11"/>
  <c r="Q5" i="11"/>
  <c r="P5" i="11"/>
  <c r="O5" i="11"/>
  <c r="R4" i="11"/>
  <c r="Q4" i="11"/>
  <c r="P4" i="11"/>
  <c r="O4" i="11"/>
  <c r="R3" i="11"/>
  <c r="Q3" i="11"/>
  <c r="P3" i="11"/>
  <c r="O3" i="11"/>
  <c r="R2" i="11"/>
  <c r="Q2" i="11"/>
  <c r="P2" i="11"/>
  <c r="O2" i="11"/>
  <c r="E6" i="13" l="1"/>
  <c r="H12" i="13"/>
  <c r="G6" i="13"/>
  <c r="T56" i="12"/>
  <c r="O57" i="12"/>
  <c r="P57" i="12"/>
  <c r="Q57" i="12"/>
  <c r="R56" i="12"/>
  <c r="M56" i="12"/>
  <c r="U57" i="12"/>
  <c r="L56" i="12"/>
  <c r="N56" i="12"/>
  <c r="V57" i="12"/>
  <c r="S56" i="12"/>
  <c r="F26" i="11"/>
  <c r="E26" i="11"/>
  <c r="F53" i="11"/>
  <c r="E53" i="11"/>
  <c r="F50" i="11"/>
  <c r="E50" i="11"/>
  <c r="F38" i="11"/>
  <c r="E38" i="11"/>
  <c r="F41" i="11"/>
  <c r="E41" i="11"/>
  <c r="G19" i="11"/>
  <c r="K19" i="11" s="1"/>
  <c r="O19" i="11" s="1"/>
  <c r="F56" i="11"/>
  <c r="E56" i="11"/>
  <c r="G57" i="11" s="1"/>
  <c r="K57" i="11" s="1"/>
  <c r="O57" i="11" s="1"/>
  <c r="F47" i="11"/>
  <c r="E47" i="11"/>
  <c r="F16" i="11"/>
  <c r="E16" i="11"/>
  <c r="F44" i="11"/>
  <c r="E44" i="11"/>
  <c r="F11" i="11"/>
  <c r="I17" i="11" s="1"/>
  <c r="M17" i="11" s="1"/>
  <c r="Q17" i="11" s="1"/>
  <c r="F23" i="11"/>
  <c r="E23" i="11"/>
  <c r="F35" i="11"/>
  <c r="E35" i="11"/>
  <c r="F55" i="11"/>
  <c r="F20" i="11"/>
  <c r="E20" i="11"/>
  <c r="F29" i="11"/>
  <c r="E29" i="11"/>
  <c r="F32" i="11"/>
  <c r="E32" i="11"/>
  <c r="F10" i="11"/>
  <c r="E10" i="11"/>
  <c r="F13" i="11"/>
  <c r="E13" i="11"/>
  <c r="D21" i="11"/>
  <c r="F21" i="11" s="1"/>
  <c r="D24" i="11"/>
  <c r="E24" i="11" s="1"/>
  <c r="D27" i="11"/>
  <c r="F27" i="11" s="1"/>
  <c r="D30" i="11"/>
  <c r="E30" i="11" s="1"/>
  <c r="D33" i="11"/>
  <c r="E33" i="11" s="1"/>
  <c r="D36" i="11"/>
  <c r="F36" i="11" s="1"/>
  <c r="D39" i="11"/>
  <c r="E39" i="11" s="1"/>
  <c r="D42" i="11"/>
  <c r="D45" i="11"/>
  <c r="E45" i="11" s="1"/>
  <c r="D48" i="11"/>
  <c r="D51" i="11"/>
  <c r="D54" i="11"/>
  <c r="F54" i="11" s="1"/>
  <c r="D57" i="11"/>
  <c r="F57" i="11" s="1"/>
  <c r="E12" i="11"/>
  <c r="E17" i="11"/>
  <c r="E21" i="11"/>
  <c r="E27" i="11"/>
  <c r="E36" i="11"/>
  <c r="E42" i="11"/>
  <c r="E48" i="11"/>
  <c r="E51" i="11"/>
  <c r="E54" i="11"/>
  <c r="E57" i="11"/>
  <c r="F17" i="11"/>
  <c r="F42" i="11"/>
  <c r="F45" i="11"/>
  <c r="F48" i="11"/>
  <c r="F51" i="11"/>
  <c r="F12" i="11"/>
  <c r="F18" i="11"/>
  <c r="J27" i="11" s="1"/>
  <c r="N27" i="11" s="1"/>
  <c r="R27" i="11" s="1"/>
  <c r="E19" i="11"/>
  <c r="E22" i="11"/>
  <c r="E25" i="11"/>
  <c r="E28" i="11"/>
  <c r="E31" i="11"/>
  <c r="E34" i="11"/>
  <c r="E37" i="11"/>
  <c r="E40" i="11"/>
  <c r="E43" i="11"/>
  <c r="E46" i="11"/>
  <c r="E49" i="11"/>
  <c r="E52" i="11"/>
  <c r="E55" i="11"/>
  <c r="D12" i="11"/>
  <c r="F19" i="11"/>
  <c r="F22" i="11"/>
  <c r="F25" i="11"/>
  <c r="F28" i="11"/>
  <c r="F31" i="11"/>
  <c r="F34" i="11"/>
  <c r="F37" i="11"/>
  <c r="F40" i="11"/>
  <c r="F43" i="11"/>
  <c r="F46" i="11"/>
  <c r="F49" i="11"/>
  <c r="F52" i="11"/>
  <c r="D14" i="11"/>
  <c r="D15" i="11"/>
  <c r="G46" i="11" l="1"/>
  <c r="K46" i="11" s="1"/>
  <c r="O46" i="11" s="1"/>
  <c r="J54" i="11"/>
  <c r="N54" i="11" s="1"/>
  <c r="R54" i="11" s="1"/>
  <c r="I51" i="11"/>
  <c r="M51" i="11" s="1"/>
  <c r="Q51" i="11" s="1"/>
  <c r="H48" i="11"/>
  <c r="L48" i="11" s="1"/>
  <c r="P48" i="11" s="1"/>
  <c r="G40" i="11"/>
  <c r="K40" i="11" s="1"/>
  <c r="O40" i="11" s="1"/>
  <c r="J48" i="11"/>
  <c r="N48" i="11" s="1"/>
  <c r="R48" i="11" s="1"/>
  <c r="G25" i="11"/>
  <c r="K25" i="11" s="1"/>
  <c r="O25" i="11" s="1"/>
  <c r="J33" i="11"/>
  <c r="N33" i="11" s="1"/>
  <c r="R33" i="11" s="1"/>
  <c r="J55" i="11"/>
  <c r="N55" i="11" s="1"/>
  <c r="R55" i="11" s="1"/>
  <c r="I52" i="11"/>
  <c r="M52" i="11" s="1"/>
  <c r="Q52" i="11" s="1"/>
  <c r="H49" i="11"/>
  <c r="L49" i="11" s="1"/>
  <c r="P49" i="11" s="1"/>
  <c r="G47" i="11"/>
  <c r="K47" i="11" s="1"/>
  <c r="O47" i="11" s="1"/>
  <c r="G22" i="11"/>
  <c r="K22" i="11" s="1"/>
  <c r="O22" i="11" s="1"/>
  <c r="J30" i="11"/>
  <c r="N30" i="11" s="1"/>
  <c r="R30" i="11" s="1"/>
  <c r="I27" i="11"/>
  <c r="M27" i="11" s="1"/>
  <c r="Q27" i="11" s="1"/>
  <c r="H24" i="11"/>
  <c r="L24" i="11" s="1"/>
  <c r="P24" i="11" s="1"/>
  <c r="J52" i="11"/>
  <c r="N52" i="11" s="1"/>
  <c r="R52" i="11" s="1"/>
  <c r="I49" i="11"/>
  <c r="M49" i="11" s="1"/>
  <c r="Q49" i="11" s="1"/>
  <c r="H46" i="11"/>
  <c r="L46" i="11" s="1"/>
  <c r="P46" i="11" s="1"/>
  <c r="G44" i="11"/>
  <c r="K44" i="11" s="1"/>
  <c r="O44" i="11" s="1"/>
  <c r="G55" i="11"/>
  <c r="K55" i="11" s="1"/>
  <c r="O55" i="11" s="1"/>
  <c r="H57" i="11"/>
  <c r="L57" i="11" s="1"/>
  <c r="P57" i="11" s="1"/>
  <c r="G18" i="11"/>
  <c r="K18" i="11" s="1"/>
  <c r="O18" i="11" s="1"/>
  <c r="J26" i="11"/>
  <c r="N26" i="11" s="1"/>
  <c r="R26" i="11" s="1"/>
  <c r="I23" i="11"/>
  <c r="M23" i="11" s="1"/>
  <c r="Q23" i="11" s="1"/>
  <c r="H20" i="11"/>
  <c r="L20" i="11" s="1"/>
  <c r="P20" i="11" s="1"/>
  <c r="G21" i="11"/>
  <c r="K21" i="11" s="1"/>
  <c r="O21" i="11" s="1"/>
  <c r="J29" i="11"/>
  <c r="N29" i="11" s="1"/>
  <c r="R29" i="11" s="1"/>
  <c r="I26" i="11"/>
  <c r="M26" i="11" s="1"/>
  <c r="Q26" i="11" s="1"/>
  <c r="H23" i="11"/>
  <c r="L23" i="11" s="1"/>
  <c r="P23" i="11" s="1"/>
  <c r="G45" i="11"/>
  <c r="K45" i="11" s="1"/>
  <c r="O45" i="11" s="1"/>
  <c r="J53" i="11"/>
  <c r="N53" i="11" s="1"/>
  <c r="R53" i="11" s="1"/>
  <c r="I50" i="11"/>
  <c r="M50" i="11" s="1"/>
  <c r="Q50" i="11" s="1"/>
  <c r="H47" i="11"/>
  <c r="L47" i="11" s="1"/>
  <c r="P47" i="11" s="1"/>
  <c r="G42" i="11"/>
  <c r="K42" i="11" s="1"/>
  <c r="O42" i="11" s="1"/>
  <c r="J50" i="11"/>
  <c r="N50" i="11" s="1"/>
  <c r="R50" i="11" s="1"/>
  <c r="I47" i="11"/>
  <c r="M47" i="11" s="1"/>
  <c r="Q47" i="11" s="1"/>
  <c r="H44" i="11"/>
  <c r="L44" i="11" s="1"/>
  <c r="P44" i="11" s="1"/>
  <c r="J46" i="11"/>
  <c r="N46" i="11" s="1"/>
  <c r="R46" i="11" s="1"/>
  <c r="I43" i="11"/>
  <c r="M43" i="11" s="1"/>
  <c r="Q43" i="11" s="1"/>
  <c r="H40" i="11"/>
  <c r="L40" i="11" s="1"/>
  <c r="P40" i="11" s="1"/>
  <c r="G38" i="11"/>
  <c r="K38" i="11" s="1"/>
  <c r="O38" i="11" s="1"/>
  <c r="G49" i="11"/>
  <c r="K49" i="11" s="1"/>
  <c r="O49" i="11" s="1"/>
  <c r="J57" i="11"/>
  <c r="N57" i="11" s="1"/>
  <c r="R57" i="11" s="1"/>
  <c r="I54" i="11"/>
  <c r="M54" i="11" s="1"/>
  <c r="Q54" i="11" s="1"/>
  <c r="H51" i="11"/>
  <c r="L51" i="11" s="1"/>
  <c r="P51" i="11" s="1"/>
  <c r="J20" i="11"/>
  <c r="N20" i="11" s="1"/>
  <c r="R20" i="11" s="1"/>
  <c r="J25" i="11"/>
  <c r="N25" i="11" s="1"/>
  <c r="R25" i="11" s="1"/>
  <c r="I22" i="11"/>
  <c r="M22" i="11" s="1"/>
  <c r="Q22" i="11" s="1"/>
  <c r="H19" i="11"/>
  <c r="L19" i="11" s="1"/>
  <c r="P19" i="11" s="1"/>
  <c r="G17" i="11"/>
  <c r="K17" i="11" s="1"/>
  <c r="O17" i="11" s="1"/>
  <c r="G52" i="11"/>
  <c r="K52" i="11" s="1"/>
  <c r="O52" i="11" s="1"/>
  <c r="I57" i="11"/>
  <c r="M57" i="11" s="1"/>
  <c r="Q57" i="11" s="1"/>
  <c r="H54" i="11"/>
  <c r="L54" i="11" s="1"/>
  <c r="P54" i="11" s="1"/>
  <c r="J43" i="11"/>
  <c r="N43" i="11" s="1"/>
  <c r="R43" i="11" s="1"/>
  <c r="I40" i="11"/>
  <c r="M40" i="11" s="1"/>
  <c r="Q40" i="11" s="1"/>
  <c r="H37" i="11"/>
  <c r="L37" i="11" s="1"/>
  <c r="P37" i="11" s="1"/>
  <c r="G35" i="11"/>
  <c r="K35" i="11" s="1"/>
  <c r="O35" i="11" s="1"/>
  <c r="F39" i="11"/>
  <c r="I45" i="11" s="1"/>
  <c r="M45" i="11" s="1"/>
  <c r="Q45" i="11" s="1"/>
  <c r="G12" i="11"/>
  <c r="K12" i="11" s="1"/>
  <c r="O12" i="11" s="1"/>
  <c r="G39" i="11"/>
  <c r="K39" i="11" s="1"/>
  <c r="O39" i="11" s="1"/>
  <c r="J47" i="11"/>
  <c r="N47" i="11" s="1"/>
  <c r="R47" i="11" s="1"/>
  <c r="I44" i="11"/>
  <c r="M44" i="11" s="1"/>
  <c r="Q44" i="11" s="1"/>
  <c r="H41" i="11"/>
  <c r="L41" i="11" s="1"/>
  <c r="P41" i="11" s="1"/>
  <c r="J40" i="11"/>
  <c r="N40" i="11" s="1"/>
  <c r="R40" i="11" s="1"/>
  <c r="I37" i="11"/>
  <c r="M37" i="11" s="1"/>
  <c r="Q37" i="11" s="1"/>
  <c r="H34" i="11"/>
  <c r="L34" i="11" s="1"/>
  <c r="P34" i="11" s="1"/>
  <c r="G32" i="11"/>
  <c r="K32" i="11" s="1"/>
  <c r="O32" i="11" s="1"/>
  <c r="G43" i="11"/>
  <c r="K43" i="11" s="1"/>
  <c r="O43" i="11" s="1"/>
  <c r="J51" i="11"/>
  <c r="N51" i="11" s="1"/>
  <c r="R51" i="11" s="1"/>
  <c r="I48" i="11"/>
  <c r="M48" i="11" s="1"/>
  <c r="Q48" i="11" s="1"/>
  <c r="H45" i="11"/>
  <c r="L45" i="11" s="1"/>
  <c r="P45" i="11" s="1"/>
  <c r="J22" i="11"/>
  <c r="N22" i="11" s="1"/>
  <c r="R22" i="11" s="1"/>
  <c r="I19" i="11"/>
  <c r="M19" i="11" s="1"/>
  <c r="Q19" i="11" s="1"/>
  <c r="H16" i="11"/>
  <c r="L16" i="11" s="1"/>
  <c r="P16" i="11" s="1"/>
  <c r="G14" i="11"/>
  <c r="K14" i="11" s="1"/>
  <c r="O14" i="11" s="1"/>
  <c r="H14" i="11"/>
  <c r="L14" i="11" s="1"/>
  <c r="P14" i="11" s="1"/>
  <c r="G48" i="11"/>
  <c r="K48" i="11" s="1"/>
  <c r="O48" i="11" s="1"/>
  <c r="J56" i="11"/>
  <c r="N56" i="11" s="1"/>
  <c r="R56" i="11" s="1"/>
  <c r="I53" i="11"/>
  <c r="M53" i="11" s="1"/>
  <c r="Q53" i="11" s="1"/>
  <c r="H50" i="11"/>
  <c r="L50" i="11" s="1"/>
  <c r="P50" i="11" s="1"/>
  <c r="J49" i="11"/>
  <c r="N49" i="11" s="1"/>
  <c r="R49" i="11" s="1"/>
  <c r="I46" i="11"/>
  <c r="M46" i="11" s="1"/>
  <c r="Q46" i="11" s="1"/>
  <c r="H43" i="11"/>
  <c r="L43" i="11" s="1"/>
  <c r="P43" i="11" s="1"/>
  <c r="G41" i="11"/>
  <c r="K41" i="11" s="1"/>
  <c r="O41" i="11" s="1"/>
  <c r="F15" i="11"/>
  <c r="E15" i="11"/>
  <c r="J37" i="11"/>
  <c r="N37" i="11" s="1"/>
  <c r="R37" i="11" s="1"/>
  <c r="I34" i="11"/>
  <c r="M34" i="11" s="1"/>
  <c r="Q34" i="11" s="1"/>
  <c r="H31" i="11"/>
  <c r="L31" i="11" s="1"/>
  <c r="P31" i="11" s="1"/>
  <c r="G29" i="11"/>
  <c r="K29" i="11" s="1"/>
  <c r="O29" i="11" s="1"/>
  <c r="F33" i="11"/>
  <c r="G34" i="11" s="1"/>
  <c r="K34" i="11" s="1"/>
  <c r="O34" i="11" s="1"/>
  <c r="G51" i="11"/>
  <c r="K51" i="11" s="1"/>
  <c r="O51" i="11" s="1"/>
  <c r="I56" i="11"/>
  <c r="M56" i="11" s="1"/>
  <c r="Q56" i="11" s="1"/>
  <c r="H53" i="11"/>
  <c r="L53" i="11" s="1"/>
  <c r="P53" i="11" s="1"/>
  <c r="I18" i="11"/>
  <c r="M18" i="11" s="1"/>
  <c r="Q18" i="11" s="1"/>
  <c r="J21" i="11"/>
  <c r="N21" i="11" s="1"/>
  <c r="R21" i="11" s="1"/>
  <c r="H15" i="11"/>
  <c r="L15" i="11" s="1"/>
  <c r="P15" i="11" s="1"/>
  <c r="G13" i="11"/>
  <c r="K13" i="11" s="1"/>
  <c r="O13" i="11" s="1"/>
  <c r="F14" i="11"/>
  <c r="E14" i="11"/>
  <c r="J34" i="11"/>
  <c r="N34" i="11" s="1"/>
  <c r="R34" i="11" s="1"/>
  <c r="I31" i="11"/>
  <c r="M31" i="11" s="1"/>
  <c r="Q31" i="11" s="1"/>
  <c r="H28" i="11"/>
  <c r="L28" i="11" s="1"/>
  <c r="P28" i="11" s="1"/>
  <c r="G26" i="11"/>
  <c r="K26" i="11" s="1"/>
  <c r="O26" i="11" s="1"/>
  <c r="F30" i="11"/>
  <c r="G31" i="11" s="1"/>
  <c r="K31" i="11" s="1"/>
  <c r="O31" i="11" s="1"/>
  <c r="G37" i="11"/>
  <c r="K37" i="11" s="1"/>
  <c r="O37" i="11" s="1"/>
  <c r="J45" i="11"/>
  <c r="N45" i="11" s="1"/>
  <c r="R45" i="11" s="1"/>
  <c r="I42" i="11"/>
  <c r="M42" i="11" s="1"/>
  <c r="Q42" i="11" s="1"/>
  <c r="H39" i="11"/>
  <c r="L39" i="11" s="1"/>
  <c r="P39" i="11" s="1"/>
  <c r="J19" i="11"/>
  <c r="N19" i="11" s="1"/>
  <c r="G11" i="11"/>
  <c r="K11" i="11" s="1"/>
  <c r="I16" i="11"/>
  <c r="M16" i="11" s="1"/>
  <c r="H13" i="11"/>
  <c r="L13" i="11" s="1"/>
  <c r="J31" i="11"/>
  <c r="N31" i="11" s="1"/>
  <c r="R31" i="11" s="1"/>
  <c r="I28" i="11"/>
  <c r="M28" i="11" s="1"/>
  <c r="Q28" i="11" s="1"/>
  <c r="H25" i="11"/>
  <c r="L25" i="11" s="1"/>
  <c r="P25" i="11" s="1"/>
  <c r="G23" i="11"/>
  <c r="K23" i="11" s="1"/>
  <c r="O23" i="11" s="1"/>
  <c r="G36" i="11"/>
  <c r="K36" i="11" s="1"/>
  <c r="O36" i="11" s="1"/>
  <c r="J44" i="11"/>
  <c r="N44" i="11" s="1"/>
  <c r="R44" i="11" s="1"/>
  <c r="I41" i="11"/>
  <c r="M41" i="11" s="1"/>
  <c r="Q41" i="11" s="1"/>
  <c r="H38" i="11"/>
  <c r="L38" i="11" s="1"/>
  <c r="P38" i="11" s="1"/>
  <c r="G54" i="11"/>
  <c r="K54" i="11" s="1"/>
  <c r="O54" i="11" s="1"/>
  <c r="H56" i="11"/>
  <c r="L56" i="11" s="1"/>
  <c r="P56" i="11" s="1"/>
  <c r="G56" i="11"/>
  <c r="K56" i="11" s="1"/>
  <c r="O56" i="11" s="1"/>
  <c r="J28" i="11"/>
  <c r="N28" i="11" s="1"/>
  <c r="R28" i="11" s="1"/>
  <c r="I25" i="11"/>
  <c r="M25" i="11" s="1"/>
  <c r="Q25" i="11" s="1"/>
  <c r="H22" i="11"/>
  <c r="L22" i="11" s="1"/>
  <c r="P22" i="11" s="1"/>
  <c r="G20" i="11"/>
  <c r="K20" i="11" s="1"/>
  <c r="O20" i="11" s="1"/>
  <c r="F24" i="11"/>
  <c r="I30" i="11" s="1"/>
  <c r="M30" i="11" s="1"/>
  <c r="Q30" i="11" s="1"/>
  <c r="G33" i="11"/>
  <c r="K33" i="11" s="1"/>
  <c r="O33" i="11" s="1"/>
  <c r="J41" i="11"/>
  <c r="N41" i="11" s="1"/>
  <c r="R41" i="11" s="1"/>
  <c r="I38" i="11"/>
  <c r="M38" i="11" s="1"/>
  <c r="Q38" i="11" s="1"/>
  <c r="H35" i="11"/>
  <c r="L35" i="11" s="1"/>
  <c r="P35" i="11" s="1"/>
  <c r="H21" i="11"/>
  <c r="L21" i="11" s="1"/>
  <c r="P21" i="11" s="1"/>
  <c r="H55" i="11"/>
  <c r="L55" i="11" s="1"/>
  <c r="P55" i="11" s="1"/>
  <c r="G53" i="11"/>
  <c r="K53" i="11" s="1"/>
  <c r="O53" i="11" s="1"/>
  <c r="G28" i="11"/>
  <c r="K28" i="11" s="1"/>
  <c r="O28" i="11" s="1"/>
  <c r="J36" i="11"/>
  <c r="N36" i="11" s="1"/>
  <c r="R36" i="11" s="1"/>
  <c r="I33" i="11"/>
  <c r="M33" i="11" s="1"/>
  <c r="Q33" i="11" s="1"/>
  <c r="H30" i="11"/>
  <c r="L30" i="11" s="1"/>
  <c r="P30" i="11" s="1"/>
  <c r="G24" i="11"/>
  <c r="K24" i="11" s="1"/>
  <c r="O24" i="11" s="1"/>
  <c r="J32" i="11"/>
  <c r="N32" i="11" s="1"/>
  <c r="R32" i="11" s="1"/>
  <c r="I29" i="11"/>
  <c r="M29" i="11" s="1"/>
  <c r="Q29" i="11" s="1"/>
  <c r="H26" i="11"/>
  <c r="L26" i="11" s="1"/>
  <c r="P26" i="11" s="1"/>
  <c r="I24" i="11"/>
  <c r="M24" i="11" s="1"/>
  <c r="Q24" i="11" s="1"/>
  <c r="G27" i="11"/>
  <c r="K27" i="11" s="1"/>
  <c r="O27" i="11" s="1"/>
  <c r="J35" i="11"/>
  <c r="N35" i="11" s="1"/>
  <c r="R35" i="11" s="1"/>
  <c r="I32" i="11"/>
  <c r="M32" i="11" s="1"/>
  <c r="Q32" i="11" s="1"/>
  <c r="H29" i="11"/>
  <c r="L29" i="11" s="1"/>
  <c r="P29" i="11" s="1"/>
  <c r="I55" i="11"/>
  <c r="M55" i="11" s="1"/>
  <c r="Q55" i="11" s="1"/>
  <c r="H52" i="11"/>
  <c r="L52" i="11" s="1"/>
  <c r="P52" i="11" s="1"/>
  <c r="G50" i="11"/>
  <c r="K50" i="11" s="1"/>
  <c r="O50" i="11" s="1"/>
  <c r="G30" i="11"/>
  <c r="K30" i="11" s="1"/>
  <c r="O30" i="11" s="1"/>
  <c r="J38" i="11"/>
  <c r="N38" i="11" s="1"/>
  <c r="R38" i="11" s="1"/>
  <c r="I35" i="11"/>
  <c r="M35" i="11" s="1"/>
  <c r="Q35" i="11" s="1"/>
  <c r="H32" i="11"/>
  <c r="L32" i="11" s="1"/>
  <c r="P32" i="11" s="1"/>
  <c r="C3" i="9"/>
  <c r="D3" i="9" s="1"/>
  <c r="C3" i="10"/>
  <c r="D3" i="10" s="1"/>
  <c r="H36" i="11" l="1"/>
  <c r="L36" i="11" s="1"/>
  <c r="P36" i="11" s="1"/>
  <c r="I39" i="11"/>
  <c r="M39" i="11" s="1"/>
  <c r="Q39" i="11" s="1"/>
  <c r="Q16" i="11"/>
  <c r="R67" i="11"/>
  <c r="H17" i="11"/>
  <c r="L17" i="11" s="1"/>
  <c r="P17" i="11" s="1"/>
  <c r="J23" i="11"/>
  <c r="N23" i="11" s="1"/>
  <c r="R23" i="11" s="1"/>
  <c r="I20" i="11"/>
  <c r="M20" i="11" s="1"/>
  <c r="Q20" i="11" s="1"/>
  <c r="G15" i="11"/>
  <c r="K15" i="11" s="1"/>
  <c r="O15" i="11" s="1"/>
  <c r="J42" i="11"/>
  <c r="N42" i="11" s="1"/>
  <c r="R42" i="11" s="1"/>
  <c r="H27" i="11"/>
  <c r="L27" i="11" s="1"/>
  <c r="P27" i="11" s="1"/>
  <c r="H42" i="11"/>
  <c r="L42" i="11" s="1"/>
  <c r="P42" i="11" s="1"/>
  <c r="O11" i="11"/>
  <c r="H33" i="11"/>
  <c r="L33" i="11" s="1"/>
  <c r="P33" i="11" s="1"/>
  <c r="P13" i="11"/>
  <c r="S67" i="11"/>
  <c r="R19" i="11"/>
  <c r="J24" i="11"/>
  <c r="N24" i="11" s="1"/>
  <c r="R24" i="11" s="1"/>
  <c r="H18" i="11"/>
  <c r="L18" i="11" s="1"/>
  <c r="P18" i="11" s="1"/>
  <c r="I21" i="11"/>
  <c r="M21" i="11" s="1"/>
  <c r="Q21" i="11" s="1"/>
  <c r="G16" i="11"/>
  <c r="K16" i="11" s="1"/>
  <c r="O16" i="11" s="1"/>
  <c r="I36" i="11"/>
  <c r="M36" i="11" s="1"/>
  <c r="Q36" i="11" s="1"/>
  <c r="J39" i="11"/>
  <c r="N39" i="11" s="1"/>
  <c r="R39" i="11" s="1"/>
  <c r="C4" i="9"/>
  <c r="C5" i="9" s="1"/>
  <c r="D5" i="9" s="1"/>
  <c r="E5" i="9" s="1"/>
  <c r="E3" i="9"/>
  <c r="C4" i="10"/>
  <c r="E3" i="10"/>
  <c r="F3" i="10" s="1"/>
  <c r="Q68" i="11" l="1"/>
  <c r="R68" i="11"/>
  <c r="P67" i="11"/>
  <c r="P68" i="11"/>
  <c r="Q67" i="11"/>
  <c r="S68" i="11"/>
  <c r="D4" i="9"/>
  <c r="E4" i="9" s="1"/>
  <c r="C6" i="9"/>
  <c r="C7" i="9" s="1"/>
  <c r="G3" i="10"/>
  <c r="D4" i="10"/>
  <c r="C5" i="10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D6" i="9" l="1"/>
  <c r="E6" i="9" s="1"/>
  <c r="C8" i="9"/>
  <c r="D7" i="9"/>
  <c r="E7" i="9" s="1"/>
  <c r="D5" i="10"/>
  <c r="C6" i="10" s="1"/>
  <c r="E4" i="10"/>
  <c r="F4" i="10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C9" i="9" l="1"/>
  <c r="D8" i="9"/>
  <c r="E8" i="9" s="1"/>
  <c r="G4" i="10"/>
  <c r="E5" i="10"/>
  <c r="F5" i="10" s="1"/>
  <c r="G5" i="10" s="1"/>
  <c r="D6" i="10"/>
  <c r="C7" i="10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C10" i="9" l="1"/>
  <c r="D9" i="9"/>
  <c r="E9" i="9" s="1"/>
  <c r="E6" i="10"/>
  <c r="F6" i="10" s="1"/>
  <c r="G6" i="10" s="1"/>
  <c r="D7" i="10"/>
  <c r="E7" i="10" s="1"/>
  <c r="F7" i="10" s="1"/>
  <c r="G7" i="10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C11" i="9" l="1"/>
  <c r="D10" i="9"/>
  <c r="E10" i="9" s="1"/>
  <c r="C8" i="10"/>
  <c r="D8" i="10" s="1"/>
  <c r="E8" i="10" s="1"/>
  <c r="F8" i="10" s="1"/>
  <c r="G8" i="10" s="1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C12" i="9" l="1"/>
  <c r="D11" i="9"/>
  <c r="E11" i="9" s="1"/>
  <c r="C9" i="10"/>
  <c r="D9" i="10" s="1"/>
  <c r="C10" i="10" s="1"/>
  <c r="C13" i="9" l="1"/>
  <c r="D12" i="9"/>
  <c r="E12" i="9" s="1"/>
  <c r="D10" i="10"/>
  <c r="C11" i="10" s="1"/>
  <c r="E9" i="10"/>
  <c r="F9" i="10" s="1"/>
  <c r="G9" i="10" s="1"/>
  <c r="C14" i="9" l="1"/>
  <c r="D13" i="9"/>
  <c r="E13" i="9" s="1"/>
  <c r="E10" i="10"/>
  <c r="F10" i="10" s="1"/>
  <c r="G10" i="10" s="1"/>
  <c r="D11" i="10"/>
  <c r="C12" i="10" s="1"/>
  <c r="C15" i="9" l="1"/>
  <c r="D14" i="9"/>
  <c r="E14" i="9" s="1"/>
  <c r="D12" i="10"/>
  <c r="E12" i="10" s="1"/>
  <c r="F12" i="10" s="1"/>
  <c r="G12" i="10" s="1"/>
  <c r="E11" i="10"/>
  <c r="F11" i="10" s="1"/>
  <c r="G11" i="10" s="1"/>
  <c r="C16" i="9" l="1"/>
  <c r="D15" i="9"/>
  <c r="E15" i="9" s="1"/>
  <c r="C13" i="10"/>
  <c r="C17" i="9" l="1"/>
  <c r="D16" i="9"/>
  <c r="E16" i="9" s="1"/>
  <c r="D13" i="10"/>
  <c r="C14" i="10" s="1"/>
  <c r="C18" i="9" l="1"/>
  <c r="D17" i="9"/>
  <c r="E17" i="9" s="1"/>
  <c r="D14" i="10"/>
  <c r="C15" i="10" s="1"/>
  <c r="E13" i="10"/>
  <c r="F13" i="10" s="1"/>
  <c r="G13" i="10" s="1"/>
  <c r="C19" i="9" l="1"/>
  <c r="D18" i="9"/>
  <c r="E18" i="9" s="1"/>
  <c r="E14" i="10"/>
  <c r="F14" i="10" s="1"/>
  <c r="G14" i="10" s="1"/>
  <c r="D15" i="10"/>
  <c r="C16" i="10" s="1"/>
  <c r="C20" i="9" l="1"/>
  <c r="D19" i="9"/>
  <c r="E19" i="9" s="1"/>
  <c r="D16" i="10"/>
  <c r="C17" i="10" s="1"/>
  <c r="E15" i="10"/>
  <c r="F15" i="10" s="1"/>
  <c r="G15" i="10" s="1"/>
  <c r="C21" i="9" l="1"/>
  <c r="D20" i="9"/>
  <c r="E20" i="9" s="1"/>
  <c r="D17" i="10"/>
  <c r="C18" i="10" s="1"/>
  <c r="E16" i="10"/>
  <c r="F16" i="10" s="1"/>
  <c r="G16" i="10" s="1"/>
  <c r="C22" i="9" l="1"/>
  <c r="D21" i="9"/>
  <c r="E21" i="9" s="1"/>
  <c r="D18" i="10"/>
  <c r="C19" i="10" s="1"/>
  <c r="E17" i="10"/>
  <c r="F17" i="10" s="1"/>
  <c r="G17" i="10" s="1"/>
  <c r="C23" i="9" l="1"/>
  <c r="D22" i="9"/>
  <c r="E22" i="9" s="1"/>
  <c r="D19" i="10"/>
  <c r="E19" i="10" s="1"/>
  <c r="F19" i="10" s="1"/>
  <c r="G19" i="10" s="1"/>
  <c r="E18" i="10"/>
  <c r="F18" i="10" s="1"/>
  <c r="G18" i="10" s="1"/>
  <c r="C24" i="9" l="1"/>
  <c r="D23" i="9"/>
  <c r="E23" i="9" s="1"/>
  <c r="C20" i="10"/>
  <c r="D24" i="9" l="1"/>
  <c r="E24" i="9" s="1"/>
  <c r="C25" i="9"/>
  <c r="D20" i="10"/>
  <c r="E20" i="10" s="1"/>
  <c r="F20" i="10" s="1"/>
  <c r="G20" i="10" s="1"/>
  <c r="C26" i="9" l="1"/>
  <c r="D25" i="9"/>
  <c r="E25" i="9" s="1"/>
  <c r="C21" i="10"/>
  <c r="D21" i="10" s="1"/>
  <c r="C22" i="10" s="1"/>
  <c r="C27" i="9" l="1"/>
  <c r="D26" i="9"/>
  <c r="E26" i="9" s="1"/>
  <c r="E21" i="10"/>
  <c r="F21" i="10" s="1"/>
  <c r="G21" i="10" s="1"/>
  <c r="D22" i="10"/>
  <c r="C23" i="10" s="1"/>
  <c r="C28" i="9" l="1"/>
  <c r="D27" i="9"/>
  <c r="E27" i="9" s="1"/>
  <c r="E22" i="10"/>
  <c r="F22" i="10" s="1"/>
  <c r="G22" i="10" s="1"/>
  <c r="D23" i="10"/>
  <c r="C24" i="10" s="1"/>
  <c r="C29" i="9" l="1"/>
  <c r="D28" i="9"/>
  <c r="E28" i="9" s="1"/>
  <c r="E23" i="10"/>
  <c r="F23" i="10" s="1"/>
  <c r="G23" i="10" s="1"/>
  <c r="D24" i="10"/>
  <c r="C25" i="10" s="1"/>
  <c r="C30" i="9" l="1"/>
  <c r="D29" i="9"/>
  <c r="E29" i="9" s="1"/>
  <c r="D25" i="10"/>
  <c r="C26" i="10" s="1"/>
  <c r="E24" i="10"/>
  <c r="F24" i="10" s="1"/>
  <c r="G24" i="10" s="1"/>
  <c r="C31" i="9" l="1"/>
  <c r="D30" i="9"/>
  <c r="E30" i="9" s="1"/>
  <c r="D26" i="10"/>
  <c r="E26" i="10" s="1"/>
  <c r="F26" i="10" s="1"/>
  <c r="G26" i="10" s="1"/>
  <c r="E25" i="10"/>
  <c r="F25" i="10" s="1"/>
  <c r="G25" i="10" s="1"/>
  <c r="C32" i="9" l="1"/>
  <c r="D31" i="9"/>
  <c r="E31" i="9" s="1"/>
  <c r="C27" i="10"/>
  <c r="C33" i="9" l="1"/>
  <c r="D32" i="9"/>
  <c r="E32" i="9" s="1"/>
  <c r="D27" i="10"/>
  <c r="C28" i="10" s="1"/>
  <c r="C34" i="9" l="1"/>
  <c r="D33" i="9"/>
  <c r="E33" i="9" s="1"/>
  <c r="D28" i="10"/>
  <c r="C29" i="10" s="1"/>
  <c r="E27" i="10"/>
  <c r="F27" i="10" s="1"/>
  <c r="G27" i="10" s="1"/>
  <c r="C35" i="9" l="1"/>
  <c r="D34" i="9"/>
  <c r="E34" i="9" s="1"/>
  <c r="D29" i="10"/>
  <c r="C30" i="10" s="1"/>
  <c r="E28" i="10"/>
  <c r="F28" i="10" s="1"/>
  <c r="G28" i="10" s="1"/>
  <c r="C36" i="9" l="1"/>
  <c r="D35" i="9"/>
  <c r="E35" i="9" s="1"/>
  <c r="D30" i="10"/>
  <c r="C31" i="10" s="1"/>
  <c r="E29" i="10"/>
  <c r="F29" i="10" s="1"/>
  <c r="G29" i="10" s="1"/>
  <c r="C37" i="9" l="1"/>
  <c r="D36" i="9"/>
  <c r="E36" i="9" s="1"/>
  <c r="D31" i="10"/>
  <c r="C32" i="10" s="1"/>
  <c r="E30" i="10"/>
  <c r="F30" i="10" s="1"/>
  <c r="G30" i="10" s="1"/>
  <c r="C38" i="9" l="1"/>
  <c r="D37" i="9"/>
  <c r="E37" i="9" s="1"/>
  <c r="D32" i="10"/>
  <c r="E32" i="10" s="1"/>
  <c r="F32" i="10" s="1"/>
  <c r="G32" i="10" s="1"/>
  <c r="E31" i="10"/>
  <c r="F31" i="10" s="1"/>
  <c r="G31" i="10" s="1"/>
  <c r="C39" i="9" l="1"/>
  <c r="D38" i="9"/>
  <c r="E38" i="9" s="1"/>
  <c r="C33" i="10"/>
  <c r="C40" i="9" l="1"/>
  <c r="D39" i="9"/>
  <c r="E39" i="9" s="1"/>
  <c r="D33" i="10"/>
  <c r="C34" i="10" s="1"/>
  <c r="C41" i="9" l="1"/>
  <c r="D40" i="9"/>
  <c r="E40" i="9" s="1"/>
  <c r="D34" i="10"/>
  <c r="E34" i="10" s="1"/>
  <c r="F34" i="10" s="1"/>
  <c r="G34" i="10" s="1"/>
  <c r="E33" i="10"/>
  <c r="F33" i="10" s="1"/>
  <c r="G33" i="10" s="1"/>
  <c r="C42" i="9" l="1"/>
  <c r="D41" i="9"/>
  <c r="E41" i="9" s="1"/>
  <c r="C35" i="10"/>
  <c r="C43" i="9" l="1"/>
  <c r="D42" i="9"/>
  <c r="E42" i="9" s="1"/>
  <c r="D35" i="10"/>
  <c r="E35" i="10" s="1"/>
  <c r="F35" i="10" s="1"/>
  <c r="G35" i="10" s="1"/>
  <c r="C44" i="9" l="1"/>
  <c r="D43" i="9"/>
  <c r="E43" i="9" s="1"/>
  <c r="C36" i="10"/>
  <c r="D36" i="10" s="1"/>
  <c r="E36" i="10" s="1"/>
  <c r="F36" i="10" s="1"/>
  <c r="G36" i="10" s="1"/>
  <c r="C45" i="9" l="1"/>
  <c r="D44" i="9"/>
  <c r="E44" i="9" s="1"/>
  <c r="C37" i="10"/>
  <c r="C46" i="9" l="1"/>
  <c r="D45" i="9"/>
  <c r="E45" i="9" s="1"/>
  <c r="D37" i="10"/>
  <c r="E37" i="10" s="1"/>
  <c r="F37" i="10" s="1"/>
  <c r="G37" i="10" s="1"/>
  <c r="C47" i="9" l="1"/>
  <c r="D46" i="9"/>
  <c r="E46" i="9" s="1"/>
  <c r="C38" i="10"/>
  <c r="C48" i="9" l="1"/>
  <c r="D47" i="9"/>
  <c r="E47" i="9" s="1"/>
  <c r="D38" i="10"/>
  <c r="C39" i="10" s="1"/>
  <c r="C49" i="9" l="1"/>
  <c r="D48" i="9"/>
  <c r="E48" i="9" s="1"/>
  <c r="D39" i="10"/>
  <c r="C40" i="10" s="1"/>
  <c r="E38" i="10"/>
  <c r="F38" i="10" s="1"/>
  <c r="G38" i="10" s="1"/>
  <c r="C50" i="9" l="1"/>
  <c r="D49" i="9"/>
  <c r="E49" i="9" s="1"/>
  <c r="D40" i="10"/>
  <c r="C41" i="10" s="1"/>
  <c r="E39" i="10"/>
  <c r="F39" i="10" s="1"/>
  <c r="G39" i="10" s="1"/>
  <c r="C51" i="9" l="1"/>
  <c r="D50" i="9"/>
  <c r="E50" i="9" s="1"/>
  <c r="D41" i="10"/>
  <c r="C42" i="10" s="1"/>
  <c r="E40" i="10"/>
  <c r="F40" i="10" s="1"/>
  <c r="G40" i="10" s="1"/>
  <c r="C52" i="9" l="1"/>
  <c r="D51" i="9"/>
  <c r="E51" i="9" s="1"/>
  <c r="D42" i="10"/>
  <c r="C43" i="10" s="1"/>
  <c r="E41" i="10"/>
  <c r="F41" i="10" s="1"/>
  <c r="G41" i="10" s="1"/>
  <c r="C53" i="9" l="1"/>
  <c r="D53" i="9" s="1"/>
  <c r="D52" i="9"/>
  <c r="E52" i="9" s="1"/>
  <c r="D43" i="10"/>
  <c r="C44" i="10" s="1"/>
  <c r="E42" i="10"/>
  <c r="F42" i="10" s="1"/>
  <c r="G42" i="10" s="1"/>
  <c r="E53" i="9" l="1"/>
  <c r="H6" i="9" s="1"/>
  <c r="G6" i="9"/>
  <c r="D44" i="10"/>
  <c r="C45" i="10" s="1"/>
  <c r="E43" i="10"/>
  <c r="F43" i="10" s="1"/>
  <c r="G43" i="10" s="1"/>
  <c r="D45" i="10" l="1"/>
  <c r="C46" i="10" s="1"/>
  <c r="E44" i="10"/>
  <c r="F44" i="10" s="1"/>
  <c r="G44" i="10" s="1"/>
  <c r="D46" i="10" l="1"/>
  <c r="C47" i="10" s="1"/>
  <c r="E45" i="10"/>
  <c r="F45" i="10" s="1"/>
  <c r="G45" i="10" s="1"/>
  <c r="D47" i="10" l="1"/>
  <c r="C48" i="10" s="1"/>
  <c r="E46" i="10"/>
  <c r="F46" i="10" s="1"/>
  <c r="G46" i="10" s="1"/>
  <c r="D48" i="10" l="1"/>
  <c r="C49" i="10" s="1"/>
  <c r="E47" i="10"/>
  <c r="F47" i="10" s="1"/>
  <c r="G47" i="10" s="1"/>
  <c r="D49" i="10" l="1"/>
  <c r="C50" i="10" s="1"/>
  <c r="E48" i="10"/>
  <c r="F48" i="10" s="1"/>
  <c r="G48" i="10" s="1"/>
  <c r="D50" i="10" l="1"/>
  <c r="C51" i="10" s="1"/>
  <c r="E49" i="10"/>
  <c r="F49" i="10" s="1"/>
  <c r="G49" i="10" s="1"/>
  <c r="D51" i="10" l="1"/>
  <c r="C52" i="10" s="1"/>
  <c r="E50" i="10"/>
  <c r="F50" i="10" s="1"/>
  <c r="G50" i="10" s="1"/>
  <c r="D52" i="10" l="1"/>
  <c r="C53" i="10" s="1"/>
  <c r="E51" i="10"/>
  <c r="F51" i="10" s="1"/>
  <c r="G51" i="10" s="1"/>
  <c r="D53" i="10" l="1"/>
  <c r="E53" i="10" s="1"/>
  <c r="F53" i="10" s="1"/>
  <c r="E52" i="10"/>
  <c r="F52" i="10" s="1"/>
  <c r="G52" i="10" s="1"/>
  <c r="G53" i="10" l="1"/>
  <c r="J7" i="10" s="1"/>
  <c r="I7" i="10"/>
</calcChain>
</file>

<file path=xl/sharedStrings.xml><?xml version="1.0" encoding="utf-8"?>
<sst xmlns="http://schemas.openxmlformats.org/spreadsheetml/2006/main" count="6799" uniqueCount="527">
  <si>
    <t>Patient</t>
  </si>
  <si>
    <t>Delivery Time</t>
  </si>
  <si>
    <t>OR Arrival Time</t>
  </si>
  <si>
    <t>OR Departure Time</t>
  </si>
  <si>
    <t>2013-04-01</t>
  </si>
  <si>
    <t>Monday</t>
  </si>
  <si>
    <t>Planned-not as sched</t>
  </si>
  <si>
    <t>2013-04-02</t>
  </si>
  <si>
    <t>Tuesday</t>
  </si>
  <si>
    <t>Planned-as scheduled</t>
  </si>
  <si>
    <t>2013-04-03</t>
  </si>
  <si>
    <t>Wednesday</t>
  </si>
  <si>
    <t>2013-04-04</t>
  </si>
  <si>
    <t>Thursday</t>
  </si>
  <si>
    <t>2013-04-05</t>
  </si>
  <si>
    <t>Friday</t>
  </si>
  <si>
    <t>2013-04-06</t>
  </si>
  <si>
    <t>Saturday</t>
  </si>
  <si>
    <t>2013-04-07</t>
  </si>
  <si>
    <t>Sunday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</si>
  <si>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</si>
  <si>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</si>
  <si>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</si>
  <si>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</si>
  <si>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</si>
  <si>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</si>
  <si>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</si>
  <si>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</si>
  <si>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</si>
  <si>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</si>
  <si>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</si>
  <si>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</si>
  <si>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</si>
  <si>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</si>
  <si>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</si>
  <si>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</si>
  <si>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</si>
  <si>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</si>
  <si>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</si>
  <si>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</si>
  <si>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</si>
  <si>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</si>
  <si>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</si>
  <si>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</si>
  <si>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</si>
  <si>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</si>
  <si>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</si>
  <si>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</si>
  <si>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</si>
  <si>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</si>
  <si>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</si>
  <si>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</si>
  <si>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</si>
  <si>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</si>
  <si>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</si>
  <si>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</si>
  <si>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</si>
  <si>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</si>
  <si>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</si>
  <si>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</si>
  <si>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</si>
  <si>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</si>
  <si>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</si>
  <si>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</si>
  <si>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</si>
  <si>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</si>
  <si>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</si>
  <si>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</si>
  <si>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</si>
  <si>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</si>
  <si>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</si>
  <si>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</si>
  <si>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</si>
  <si>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</si>
  <si>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</si>
  <si>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</si>
  <si>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</si>
  <si>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</si>
  <si>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</si>
  <si>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</si>
  <si>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</si>
  <si>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</si>
  <si>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</si>
  <si>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</si>
  <si>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</si>
  <si>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</si>
  <si>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</si>
  <si>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</si>
  <si>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</si>
  <si>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</si>
  <si>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</si>
  <si>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</si>
  <si>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</si>
  <si>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</si>
  <si>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</si>
  <si>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</si>
  <si>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</si>
  <si>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</si>
  <si>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</si>
  <si>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</si>
  <si>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</si>
  <si>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</si>
  <si>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</si>
  <si>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</si>
  <si>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</si>
  <si>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</si>
  <si>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</si>
  <si>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</si>
  <si>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</si>
  <si>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</si>
  <si>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</si>
  <si>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</si>
  <si>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</si>
  <si>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</si>
  <si>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</si>
  <si>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</si>
  <si>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</si>
  <si>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</si>
  <si>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</si>
  <si>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</si>
  <si>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</si>
  <si>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</si>
  <si>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</si>
  <si>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</si>
  <si>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</si>
  <si>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</si>
  <si>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</si>
  <si>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</si>
  <si>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</si>
  <si>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</si>
  <si>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</si>
  <si>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</si>
  <si>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</si>
  <si>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</si>
  <si>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</si>
  <si>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</si>
  <si>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</si>
  <si>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</si>
  <si>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</si>
  <si>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</si>
  <si>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</si>
  <si>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</si>
  <si>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</si>
  <si>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</si>
  <si>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</si>
  <si>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</si>
  <si>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</si>
  <si>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</si>
  <si>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</si>
  <si>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</si>
  <si>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</si>
  <si>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</si>
  <si>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</si>
  <si>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</si>
  <si>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</si>
  <si>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</si>
  <si>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</si>
  <si>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</si>
  <si>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</si>
  <si>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</si>
  <si>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</si>
  <si>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</si>
  <si>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</si>
  <si>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</si>
  <si>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</si>
  <si>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</si>
  <si>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</si>
  <si>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</si>
  <si>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</si>
  <si>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</si>
  <si>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</si>
  <si>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</si>
  <si>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</si>
  <si>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</si>
  <si>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</si>
  <si>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</si>
  <si>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</si>
  <si>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</si>
  <si>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</si>
  <si>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</si>
  <si>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</si>
  <si>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</si>
  <si>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</si>
  <si>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</si>
  <si>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</si>
  <si>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</si>
  <si>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</si>
  <si>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</si>
  <si>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</si>
  <si>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</si>
  <si>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</si>
  <si>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</si>
  <si>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</si>
  <si>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</si>
  <si>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</si>
  <si>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</si>
  <si>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</si>
  <si>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</si>
  <si>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</si>
  <si>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</si>
  <si>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</si>
  <si>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</si>
  <si>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</si>
  <si>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</si>
  <si>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</si>
  <si>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</si>
  <si>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</si>
  <si>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</si>
  <si>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</si>
  <si>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</si>
  <si>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</si>
  <si>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</si>
  <si>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</si>
  <si>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</si>
  <si>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</si>
  <si>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</si>
  <si>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</si>
  <si>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</si>
  <si>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</si>
  <si>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</si>
  <si>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</si>
  <si>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</si>
  <si>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</si>
  <si>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</si>
  <si>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</si>
  <si>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</si>
  <si>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</si>
  <si>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</si>
  <si>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</si>
  <si>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</si>
  <si>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</si>
  <si>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</si>
  <si>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</si>
  <si>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</si>
  <si>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</si>
  <si>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</si>
  <si>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</si>
  <si>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</si>
  <si>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</si>
  <si>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</si>
  <si>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</si>
  <si>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</si>
  <si>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</si>
  <si>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</si>
  <si>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</si>
  <si>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</si>
  <si>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</si>
  <si>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</si>
  <si>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</si>
  <si>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</si>
  <si>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</si>
  <si>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</si>
  <si>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</si>
  <si>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</si>
  <si>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</si>
  <si>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</si>
  <si>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</si>
  <si>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</si>
  <si>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</si>
  <si>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</si>
  <si>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</si>
  <si>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</si>
  <si>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</si>
  <si>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</si>
  <si>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</si>
  <si>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</si>
  <si>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</si>
  <si>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</si>
  <si>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</si>
  <si>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</si>
  <si>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</si>
  <si>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</si>
  <si>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</si>
  <si>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</si>
  <si>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</si>
  <si>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</si>
  <si>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</si>
  <si>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</si>
  <si>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</si>
  <si>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</si>
  <si>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</si>
  <si>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</si>
  <si>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</si>
  <si>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</si>
  <si>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</si>
  <si>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</si>
  <si>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</si>
  <si>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</si>
  <si>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</si>
  <si>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</si>
  <si>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</si>
  <si>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</si>
  <si>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</si>
  <si>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</si>
  <si>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</si>
  <si>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</si>
  <si>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</si>
  <si>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</si>
  <si>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</si>
  <si>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</si>
  <si>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</si>
  <si>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</si>
  <si>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</si>
  <si>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</si>
  <si>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</si>
  <si>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</si>
  <si>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</si>
  <si>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</si>
  <si>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</si>
  <si>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</si>
  <si>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</si>
  <si>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</si>
  <si>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</si>
  <si>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</si>
  <si>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</si>
  <si>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</si>
  <si>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</si>
  <si>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</si>
  <si>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</si>
  <si>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</si>
  <si>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</si>
  <si>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</si>
  <si>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</si>
  <si>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</si>
  <si>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</si>
  <si>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</si>
  <si>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</si>
  <si>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</si>
  <si>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</si>
  <si>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</si>
  <si>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</si>
  <si>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</si>
  <si>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</si>
  <si>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</si>
  <si>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</si>
  <si>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</si>
  <si>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</si>
  <si>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</si>
  <si>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</si>
  <si>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</si>
  <si>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</si>
  <si>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</si>
  <si>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</si>
  <si>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</si>
  <si>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</si>
  <si>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</si>
  <si>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</si>
  <si>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</si>
  <si>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</si>
  <si>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</si>
  <si>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</si>
  <si>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</si>
  <si>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</si>
  <si>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</si>
  <si>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</si>
  <si>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</si>
  <si>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</si>
  <si>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</si>
  <si>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</si>
  <si>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</si>
  <si>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</si>
  <si>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</si>
  <si>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</si>
  <si>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</si>
  <si>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</si>
  <si>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</si>
  <si>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</si>
  <si>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</si>
  <si>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</si>
  <si>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</si>
  <si>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</si>
  <si>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</si>
  <si>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</si>
  <si>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</si>
  <si>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</si>
  <si>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</si>
  <si>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</si>
  <si>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Total Patient OR time</t>
  </si>
  <si>
    <t>Delivery Date</t>
  </si>
  <si>
    <t>Day of Week</t>
  </si>
  <si>
    <t>CS type</t>
  </si>
  <si>
    <t>Unplanned</t>
  </si>
  <si>
    <t>Row Labels</t>
  </si>
  <si>
    <t>Grand Total</t>
  </si>
  <si>
    <t>Column Labels</t>
  </si>
  <si>
    <t>Count of Patient</t>
  </si>
  <si>
    <t>Month</t>
    <phoneticPr fontId="3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</si>
  <si>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</si>
  <si>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</si>
  <si>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</si>
  <si>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</si>
  <si>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</si>
  <si>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</si>
  <si>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</si>
  <si>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</si>
  <si>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</si>
  <si>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</si>
  <si>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</si>
  <si>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</si>
  <si>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Time of Day</t>
    <phoneticPr fontId="3" type="noConversion"/>
  </si>
  <si>
    <t>Day</t>
  </si>
  <si>
    <t>Unplanned Total</t>
  </si>
  <si>
    <t>Day Type of Week</t>
    <phoneticPr fontId="3" type="noConversion"/>
  </si>
  <si>
    <t>Weekday</t>
  </si>
  <si>
    <t>Week of Year</t>
    <phoneticPr fontId="3" type="noConversion"/>
  </si>
  <si>
    <t>Week</t>
    <phoneticPr fontId="3" type="noConversion"/>
  </si>
  <si>
    <t>Demand</t>
    <phoneticPr fontId="3" type="noConversion"/>
  </si>
  <si>
    <t>alpha</t>
    <phoneticPr fontId="3" type="noConversion"/>
  </si>
  <si>
    <t>beta</t>
    <phoneticPr fontId="3" type="noConversion"/>
  </si>
  <si>
    <t>Et</t>
    <phoneticPr fontId="3" type="noConversion"/>
  </si>
  <si>
    <t>Tt</t>
    <phoneticPr fontId="3" type="noConversion"/>
  </si>
  <si>
    <t>MAD</t>
    <phoneticPr fontId="3" type="noConversion"/>
  </si>
  <si>
    <t>MSE</t>
    <phoneticPr fontId="3" type="noConversion"/>
  </si>
  <si>
    <t>Abs Error</t>
    <phoneticPr fontId="3" type="noConversion"/>
  </si>
  <si>
    <t>Sqrd Error</t>
    <phoneticPr fontId="3" type="noConversion"/>
  </si>
  <si>
    <t>Week</t>
  </si>
  <si>
    <t>Demand</t>
    <phoneticPr fontId="3" type="noConversion"/>
  </si>
  <si>
    <t>MA</t>
  </si>
  <si>
    <t>DMA</t>
  </si>
  <si>
    <t>Et</t>
    <phoneticPr fontId="3" type="noConversion"/>
  </si>
  <si>
    <t>Tt</t>
    <phoneticPr fontId="3" type="noConversion"/>
  </si>
  <si>
    <t>Y @ n= 1</t>
  </si>
  <si>
    <t>Y @ n= 3</t>
  </si>
  <si>
    <t>Y @ n= 6</t>
  </si>
  <si>
    <t>Y @ n= 9</t>
  </si>
  <si>
    <t>Abs Error @n= 1</t>
  </si>
  <si>
    <t>Abs Error @n=3</t>
  </si>
  <si>
    <t>Abs Error @n=6</t>
  </si>
  <si>
    <t>Abs Error @n=9</t>
  </si>
  <si>
    <t>Sq Error @n = 1</t>
  </si>
  <si>
    <t>Sq Error @n = 3</t>
  </si>
  <si>
    <t>Sq Error @n = 6</t>
  </si>
  <si>
    <t>Sq Error @n = 9</t>
  </si>
  <si>
    <t>Window Size, k</t>
  </si>
  <si>
    <t>Metric</t>
  </si>
  <si>
    <t>n = 1</t>
  </si>
  <si>
    <t>n = 3</t>
  </si>
  <si>
    <t>n = 6</t>
  </si>
  <si>
    <t>n = 9</t>
  </si>
  <si>
    <t>MAD</t>
  </si>
  <si>
    <t>MSE</t>
  </si>
  <si>
    <t>Column Legend</t>
  </si>
  <si>
    <t>Description</t>
  </si>
  <si>
    <t xml:space="preserve">MOVING AVERAGE </t>
  </si>
  <si>
    <t>DOUBLE MOVING AVERAGE</t>
  </si>
  <si>
    <t>Et</t>
  </si>
  <si>
    <t>EXPECTED LEVEL OF TIME SERIES</t>
  </si>
  <si>
    <t>Tt</t>
  </si>
  <si>
    <t>ESTIMATED TREND</t>
  </si>
  <si>
    <t>Y @ n = c</t>
  </si>
  <si>
    <t>FORECAST of DEMAND (Yt+n) where c = 1,3,6,9</t>
  </si>
  <si>
    <t>Abs Error @ n = c</t>
  </si>
  <si>
    <t>ABSOLUTE ERROR at each n</t>
  </si>
  <si>
    <t>Sq Error @ n = c</t>
  </si>
  <si>
    <t>SQUARED ERROR at each n</t>
  </si>
  <si>
    <t>Y_predictied</t>
  </si>
  <si>
    <t>Y_predicted</t>
  </si>
  <si>
    <t>alpha</t>
  </si>
  <si>
    <t>Abs Error</t>
  </si>
  <si>
    <t>ABSOLUTE ERROR</t>
  </si>
  <si>
    <t>SQUARED ERROR</t>
  </si>
  <si>
    <t>Sq Error</t>
  </si>
  <si>
    <t xml:space="preserve">FORECAST of DEMAND </t>
  </si>
  <si>
    <t>Moving Averages</t>
  </si>
  <si>
    <t>Weighted Moving Average</t>
  </si>
  <si>
    <t>Moving Average(MAD)</t>
  </si>
  <si>
    <t>Moving Average(MSE)</t>
  </si>
  <si>
    <t>Weighted Moving Average(MAD)</t>
  </si>
  <si>
    <t>Weighted Moving Average(MSE)</t>
  </si>
  <si>
    <t>Week</t>
    <phoneticPr fontId="3" type="noConversion"/>
  </si>
  <si>
    <t>Demand</t>
    <phoneticPr fontId="3" type="noConversion"/>
  </si>
  <si>
    <t>n=3</t>
  </si>
  <si>
    <t>n=6</t>
  </si>
  <si>
    <t>n=9</t>
  </si>
  <si>
    <t>predicted</t>
  </si>
  <si>
    <t>Descriptive Statistics</t>
  </si>
  <si>
    <t>Unplanned surgeries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</si>
  <si>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</si>
  <si>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</si>
  <si>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</si>
  <si>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</si>
  <si>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</si>
  <si>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</si>
  <si>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</si>
  <si>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</si>
  <si>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</si>
  <si>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</si>
  <si>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</si>
  <si>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</si>
  <si>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</si>
  <si>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</t>
  </si>
  <si>
    <t>b</t>
  </si>
  <si>
    <t>aplha(n=3)</t>
  </si>
  <si>
    <t>alpha(n=6)</t>
  </si>
  <si>
    <t>alpha(n=9)</t>
  </si>
  <si>
    <t>Least square error</t>
  </si>
  <si>
    <t>Sqrd error</t>
  </si>
  <si>
    <t>Regression Parameters</t>
  </si>
  <si>
    <t>Value</t>
  </si>
  <si>
    <t xml:space="preserve">Note: We only consider unplanned surgeries that happen 9am-5pm between Monday and Friday because these are the ones that affect our scheduled surgeries </t>
  </si>
  <si>
    <t>Observation: Unplanned demand by month seems stationary that does not follow any trend or seasonality</t>
  </si>
  <si>
    <t xml:space="preserve">Observation: There is not any weekday that has higher or lower demand than others. </t>
  </si>
  <si>
    <t>The demands do not seem to follow any pattern in terms of weekdays.</t>
  </si>
  <si>
    <t>Observation: Weekly demand also doesn't seem to have any seasonality or trend</t>
  </si>
  <si>
    <t>Sqrd Error</t>
  </si>
  <si>
    <t>Moving Average (n=3)</t>
  </si>
  <si>
    <t>Weighted Moving Average(n=3)</t>
  </si>
  <si>
    <t>Moving Average (n=6)</t>
  </si>
  <si>
    <t>Moving Average (n=9)</t>
  </si>
  <si>
    <t>Weighted Moving Average(n=6)</t>
  </si>
  <si>
    <t>Weighted Moving Average(n=9)</t>
  </si>
  <si>
    <t>Exponential Smoothing</t>
  </si>
  <si>
    <t>Double Moving Average(n=3)</t>
  </si>
  <si>
    <t>Double Moving Average(n=6)</t>
  </si>
  <si>
    <t>Double Moving Average(n=9)</t>
  </si>
  <si>
    <t>Double Moving Average(n=1)</t>
  </si>
  <si>
    <t>Holt (Double ES)</t>
  </si>
  <si>
    <t>Linear Regression</t>
  </si>
  <si>
    <t>Conclusion: Moving Average (n=9) has the best MAD while Weighted Moving Average(n=9) has the best MSE.</t>
  </si>
  <si>
    <t>(Scheduled C-sections are performed from 9am to 5pm Mondays through Fridays and our objective is to have at least 98% scheduled surgeries happen on time)</t>
  </si>
  <si>
    <t>Observation: Unplanned C-sections will affect the number of planned but not as scheduled surgeries.</t>
  </si>
  <si>
    <t>If there is more unplanned events, there tend to be more not-on-time surgeries.</t>
  </si>
  <si>
    <t>Forecasting Methods</t>
  </si>
  <si>
    <t xml:space="preserve">Notes: Parameters used were either optimized by solver or tuned to get good performance. Exact parameter values used in forecasting can be found in the corresponding spreadsheet.  </t>
  </si>
  <si>
    <t>The result wasn't surprising because our demand is quite stationary; the forecast gets better by considering more past data</t>
  </si>
  <si>
    <t>On-time Rate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</si>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</sst>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.000"/>
    <numFmt numFmtId="165" formatCode="hh:mm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/>
      <top style="double">
        <color theme="6" tint="-0.249977111117893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7" fillId="10" borderId="0" applyNumberFormat="0" applyBorder="0" applyAlignment="0" applyProtection="0"/>
  </cellStyleXfs>
  <cellXfs count="91">
    <xf numFmtId="0" fontId="0" fillId="0" borderId="0" xfId="0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5" fontId="0" fillId="0" borderId="8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ont="1" applyFill="1"/>
    <xf numFmtId="0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5" borderId="0" xfId="0" applyFont="1" applyFill="1"/>
    <xf numFmtId="0" fontId="0" fillId="5" borderId="0" xfId="0" applyFill="1"/>
    <xf numFmtId="0" fontId="5" fillId="0" borderId="0" xfId="0" applyFont="1"/>
    <xf numFmtId="0" fontId="0" fillId="0" borderId="0" xfId="0" applyAlignment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6" borderId="17" xfId="0" applyFill="1" applyBorder="1"/>
    <xf numFmtId="0" fontId="0" fillId="6" borderId="0" xfId="0" applyFill="1" applyBorder="1"/>
    <xf numFmtId="0" fontId="0" fillId="6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17" xfId="0" applyFill="1" applyBorder="1"/>
    <xf numFmtId="0" fontId="0" fillId="7" borderId="0" xfId="0" applyFill="1" applyBorder="1"/>
    <xf numFmtId="0" fontId="0" fillId="7" borderId="22" xfId="0" applyFill="1" applyBorder="1"/>
    <xf numFmtId="0" fontId="0" fillId="7" borderId="23" xfId="0" applyFill="1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6" borderId="28" xfId="0" applyFill="1" applyBorder="1"/>
    <xf numFmtId="0" fontId="0" fillId="6" borderId="29" xfId="0" applyFill="1" applyBorder="1"/>
    <xf numFmtId="0" fontId="0" fillId="7" borderId="30" xfId="0" applyFill="1" applyBorder="1"/>
    <xf numFmtId="0" fontId="0" fillId="7" borderId="28" xfId="0" applyFill="1" applyBorder="1"/>
    <xf numFmtId="0" fontId="0" fillId="7" borderId="31" xfId="0" applyFill="1" applyBorder="1"/>
    <xf numFmtId="0" fontId="0" fillId="8" borderId="11" xfId="0" applyFill="1" applyBorder="1"/>
    <xf numFmtId="0" fontId="0" fillId="8" borderId="13" xfId="0" applyFill="1" applyBorder="1"/>
    <xf numFmtId="0" fontId="0" fillId="6" borderId="27" xfId="0" applyFill="1" applyBorder="1"/>
    <xf numFmtId="0" fontId="0" fillId="6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6" fillId="8" borderId="36" xfId="0" applyFont="1" applyFill="1" applyBorder="1" applyAlignment="1">
      <alignment horizontal="centerContinuous"/>
    </xf>
    <xf numFmtId="0" fontId="6" fillId="8" borderId="37" xfId="0" applyFont="1" applyFill="1" applyBorder="1" applyAlignment="1">
      <alignment horizontal="centerContinuous"/>
    </xf>
    <xf numFmtId="0" fontId="0" fillId="0" borderId="17" xfId="0" applyFill="1" applyBorder="1" applyAlignment="1"/>
    <xf numFmtId="0" fontId="0" fillId="0" borderId="18" xfId="0" applyFill="1" applyBorder="1" applyAlignment="1"/>
    <xf numFmtId="0" fontId="0" fillId="9" borderId="17" xfId="0" applyFill="1" applyBorder="1" applyAlignment="1"/>
    <xf numFmtId="0" fontId="0" fillId="9" borderId="18" xfId="0" applyFill="1" applyBorder="1" applyAlignment="1"/>
    <xf numFmtId="0" fontId="0" fillId="0" borderId="19" xfId="0" applyFill="1" applyBorder="1" applyAlignment="1"/>
    <xf numFmtId="0" fontId="0" fillId="0" borderId="21" xfId="0" applyFill="1" applyBorder="1" applyAlignment="1"/>
    <xf numFmtId="0" fontId="4" fillId="3" borderId="27" xfId="27" applyBorder="1"/>
    <xf numFmtId="2" fontId="0" fillId="0" borderId="0" xfId="0" applyNumberFormat="1" applyAlignment="1">
      <alignment horizontal="center"/>
    </xf>
    <xf numFmtId="2" fontId="7" fillId="10" borderId="0" xfId="28" applyNumberFormat="1" applyAlignment="1">
      <alignment horizontal="center"/>
    </xf>
    <xf numFmtId="0" fontId="0" fillId="0" borderId="10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0" fillId="0" borderId="10" xfId="0" applyNumberFormat="1" applyFont="1" applyBorder="1"/>
    <xf numFmtId="0" fontId="5" fillId="0" borderId="38" xfId="0" applyNumberFormat="1" applyFont="1" applyBorder="1"/>
    <xf numFmtId="2" fontId="0" fillId="0" borderId="0" xfId="0" applyNumberFormat="1"/>
  </cellXfs>
  <cellStyles count="29">
    <cellStyle name="Accent1" xfId="27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Good" xfId="28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36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.0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.0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hh:mm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[StJuliusHospital_CSection_FinalVer.xlsx]DemandbyWeekdays!PivotTable1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DemandbyWeekdays!$B$3:$B$4</c:f>
              <c:strCache>
                <c:ptCount val="1"/>
                <c:pt idx="0">
                  <c:v>Planned-as scheduled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DemandbyWeekdays!$A$5:$A$12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DemandbyWeekdays!$B$5:$B$12</c:f>
              <c:numCache>
                <c:formatCode>General</c:formatCode>
                <c:ptCount val="7"/>
                <c:pt idx="0">
                  <c:v>3</c:v>
                </c:pt>
                <c:pt idx="1">
                  <c:v>209</c:v>
                </c:pt>
                <c:pt idx="2">
                  <c:v>175</c:v>
                </c:pt>
                <c:pt idx="3">
                  <c:v>231</c:v>
                </c:pt>
                <c:pt idx="4">
                  <c:v>69</c:v>
                </c:pt>
                <c:pt idx="5">
                  <c:v>205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5-4944-8AF5-53E644463989}"/>
            </c:ext>
          </c:extLst>
        </c:ser>
        <c:ser>
          <c:idx val="1"/>
          <c:order val="1"/>
          <c:tx>
            <c:strRef>
              <c:f>DemandbyWeekdays!$C$3:$C$4</c:f>
              <c:strCache>
                <c:ptCount val="1"/>
                <c:pt idx="0">
                  <c:v>Planned-not as sched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DemandbyWeekdays!$A$5:$A$12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DemandbyWeekdays!$C$5:$C$12</c:f>
              <c:numCache>
                <c:formatCode>General</c:formatCode>
                <c:ptCount val="7"/>
                <c:pt idx="0">
                  <c:v>25</c:v>
                </c:pt>
                <c:pt idx="1">
                  <c:v>24</c:v>
                </c:pt>
                <c:pt idx="2">
                  <c:v>32</c:v>
                </c:pt>
                <c:pt idx="3">
                  <c:v>37</c:v>
                </c:pt>
                <c:pt idx="4">
                  <c:v>37</c:v>
                </c:pt>
                <c:pt idx="5">
                  <c:v>26</c:v>
                </c:pt>
                <c:pt idx="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55-4944-8AF5-53E644463989}"/>
            </c:ext>
          </c:extLst>
        </c:ser>
        <c:ser>
          <c:idx val="2"/>
          <c:order val="2"/>
          <c:tx>
            <c:strRef>
              <c:f>DemandbyWeekdays!$D$3:$D$4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DemandbyWeekdays!$A$5:$A$12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DemandbyWeekdays!$D$5:$D$12</c:f>
              <c:numCache>
                <c:formatCode>General</c:formatCode>
                <c:ptCount val="7"/>
                <c:pt idx="0">
                  <c:v>156</c:v>
                </c:pt>
                <c:pt idx="1">
                  <c:v>124</c:v>
                </c:pt>
                <c:pt idx="2">
                  <c:v>134</c:v>
                </c:pt>
                <c:pt idx="3">
                  <c:v>158</c:v>
                </c:pt>
                <c:pt idx="4">
                  <c:v>160</c:v>
                </c:pt>
                <c:pt idx="5">
                  <c:v>155</c:v>
                </c:pt>
                <c:pt idx="6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55-4944-8AF5-53E644463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295864"/>
        <c:axId val="526293304"/>
      </c:lineChart>
      <c:catAx>
        <c:axId val="52629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93304"/>
        <c:crosses val="autoZero"/>
        <c:auto val="1"/>
        <c:lblAlgn val="ctr"/>
        <c:lblOffset val="100"/>
        <c:noMultiLvlLbl val="0"/>
      </c:catAx>
      <c:valAx>
        <c:axId val="52629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9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[StJuliusHospital_CSection_FinalVer.xlsx]UnplannedWeekdaybyMonths!PivotTable3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Unplanned Surgeries</a:t>
            </a:r>
            <a:r>
              <a:rPr lang="en-US" baseline="0"/>
              <a:t> by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UnplannedWeekdaybyMonths!$B$3:$B$4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UnplannedWeekdaybyMonths!$A$5:$A$41</c:f>
              <c:multiLvlStrCache>
                <c:ptCount val="12"/>
                <c:lvl>
                  <c:pt idx="0">
                    <c:v>Weekday</c:v>
                  </c:pt>
                  <c:pt idx="1">
                    <c:v>Weekday</c:v>
                  </c:pt>
                  <c:pt idx="2">
                    <c:v>Weekday</c:v>
                  </c:pt>
                  <c:pt idx="3">
                    <c:v>Weekday</c:v>
                  </c:pt>
                  <c:pt idx="4">
                    <c:v>Weekday</c:v>
                  </c:pt>
                  <c:pt idx="5">
                    <c:v>Weekday</c:v>
                  </c:pt>
                  <c:pt idx="6">
                    <c:v>Weekday</c:v>
                  </c:pt>
                  <c:pt idx="7">
                    <c:v>Weekday</c:v>
                  </c:pt>
                  <c:pt idx="8">
                    <c:v>Weekday</c:v>
                  </c:pt>
                  <c:pt idx="9">
                    <c:v>Weekday</c:v>
                  </c:pt>
                  <c:pt idx="10">
                    <c:v>Weekday</c:v>
                  </c:pt>
                  <c:pt idx="11">
                    <c:v>Weekday</c:v>
                  </c:pt>
                </c:lvl>
                <c:lvl>
                  <c:pt idx="0">
                    <c:v>Day</c:v>
                  </c:pt>
                  <c:pt idx="1">
                    <c:v>Day</c:v>
                  </c:pt>
                  <c:pt idx="2">
                    <c:v>Day</c:v>
                  </c:pt>
                  <c:pt idx="3">
                    <c:v>Day</c:v>
                  </c:pt>
                  <c:pt idx="4">
                    <c:v>Day</c:v>
                  </c:pt>
                  <c:pt idx="5">
                    <c:v>Day</c:v>
                  </c:pt>
                  <c:pt idx="6">
                    <c:v>Day</c:v>
                  </c:pt>
                  <c:pt idx="7">
                    <c:v>Day</c:v>
                  </c:pt>
                  <c:pt idx="8">
                    <c:v>Day</c:v>
                  </c:pt>
                  <c:pt idx="9">
                    <c:v>Day</c:v>
                  </c:pt>
                  <c:pt idx="10">
                    <c:v>Day</c:v>
                  </c:pt>
                  <c:pt idx="11">
                    <c:v>Day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UnplannedWeekdaybyMonths!$B$5:$B$41</c:f>
              <c:numCache>
                <c:formatCode>General</c:formatCode>
                <c:ptCount val="12"/>
                <c:pt idx="0">
                  <c:v>38</c:v>
                </c:pt>
                <c:pt idx="1">
                  <c:v>43</c:v>
                </c:pt>
                <c:pt idx="2">
                  <c:v>38</c:v>
                </c:pt>
                <c:pt idx="3">
                  <c:v>44</c:v>
                </c:pt>
                <c:pt idx="4">
                  <c:v>49</c:v>
                </c:pt>
                <c:pt idx="5">
                  <c:v>44</c:v>
                </c:pt>
                <c:pt idx="6">
                  <c:v>40</c:v>
                </c:pt>
                <c:pt idx="7">
                  <c:v>57</c:v>
                </c:pt>
                <c:pt idx="8">
                  <c:v>40</c:v>
                </c:pt>
                <c:pt idx="9">
                  <c:v>47</c:v>
                </c:pt>
                <c:pt idx="10">
                  <c:v>49</c:v>
                </c:pt>
                <c:pt idx="1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F-41D4-B8F9-1528643E3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099064"/>
        <c:axId val="469100664"/>
      </c:lineChart>
      <c:catAx>
        <c:axId val="46909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100664"/>
        <c:crosses val="autoZero"/>
        <c:auto val="1"/>
        <c:lblAlgn val="ctr"/>
        <c:lblOffset val="100"/>
        <c:noMultiLvlLbl val="0"/>
      </c:catAx>
      <c:valAx>
        <c:axId val="46910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09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[StJuliusHospital_CSection_FinalVer.xlsx]UnplannedWeekdaybyWeekdays!PivotTable4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UnplannedWeekdaybyWeekdays!$B$3:$B$5</c:f>
              <c:strCache>
                <c:ptCount val="1"/>
                <c:pt idx="0">
                  <c:v>Unplanned - Monday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UnplannedWeekdaybyWeekdays!$A$6:$A$30</c:f>
              <c:multiLvlStrCache>
                <c:ptCount val="12"/>
                <c:lvl>
                  <c:pt idx="0">
                    <c:v>Day</c:v>
                  </c:pt>
                  <c:pt idx="1">
                    <c:v>Day</c:v>
                  </c:pt>
                  <c:pt idx="2">
                    <c:v>Day</c:v>
                  </c:pt>
                  <c:pt idx="3">
                    <c:v>Day</c:v>
                  </c:pt>
                  <c:pt idx="4">
                    <c:v>Day</c:v>
                  </c:pt>
                  <c:pt idx="5">
                    <c:v>Day</c:v>
                  </c:pt>
                  <c:pt idx="6">
                    <c:v>Day</c:v>
                  </c:pt>
                  <c:pt idx="7">
                    <c:v>Day</c:v>
                  </c:pt>
                  <c:pt idx="8">
                    <c:v>Day</c:v>
                  </c:pt>
                  <c:pt idx="9">
                    <c:v>Day</c:v>
                  </c:pt>
                  <c:pt idx="10">
                    <c:v>Day</c:v>
                  </c:pt>
                  <c:pt idx="11">
                    <c:v>Day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UnplannedWeekdaybyWeekdays!$B$6:$B$30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1-4A9C-BC19-D8C9F989A539}"/>
            </c:ext>
          </c:extLst>
        </c:ser>
        <c:ser>
          <c:idx val="1"/>
          <c:order val="1"/>
          <c:tx>
            <c:strRef>
              <c:f>UnplannedWeekdaybyWeekdays!$C$3:$C$5</c:f>
              <c:strCache>
                <c:ptCount val="1"/>
                <c:pt idx="0">
                  <c:v>Unplanned - Tuesday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UnplannedWeekdaybyWeekdays!$A$6:$A$30</c:f>
              <c:multiLvlStrCache>
                <c:ptCount val="12"/>
                <c:lvl>
                  <c:pt idx="0">
                    <c:v>Day</c:v>
                  </c:pt>
                  <c:pt idx="1">
                    <c:v>Day</c:v>
                  </c:pt>
                  <c:pt idx="2">
                    <c:v>Day</c:v>
                  </c:pt>
                  <c:pt idx="3">
                    <c:v>Day</c:v>
                  </c:pt>
                  <c:pt idx="4">
                    <c:v>Day</c:v>
                  </c:pt>
                  <c:pt idx="5">
                    <c:v>Day</c:v>
                  </c:pt>
                  <c:pt idx="6">
                    <c:v>Day</c:v>
                  </c:pt>
                  <c:pt idx="7">
                    <c:v>Day</c:v>
                  </c:pt>
                  <c:pt idx="8">
                    <c:v>Day</c:v>
                  </c:pt>
                  <c:pt idx="9">
                    <c:v>Day</c:v>
                  </c:pt>
                  <c:pt idx="10">
                    <c:v>Day</c:v>
                  </c:pt>
                  <c:pt idx="11">
                    <c:v>Day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UnplannedWeekdaybyWeekdays!$C$6:$C$30</c:f>
              <c:numCache>
                <c:formatCode>General</c:formatCode>
                <c:ptCount val="12"/>
                <c:pt idx="0">
                  <c:v>11</c:v>
                </c:pt>
                <c:pt idx="1">
                  <c:v>5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1-4A9C-BC19-D8C9F989A539}"/>
            </c:ext>
          </c:extLst>
        </c:ser>
        <c:ser>
          <c:idx val="2"/>
          <c:order val="2"/>
          <c:tx>
            <c:strRef>
              <c:f>UnplannedWeekdaybyWeekdays!$D$3:$D$5</c:f>
              <c:strCache>
                <c:ptCount val="1"/>
                <c:pt idx="0">
                  <c:v>Unplanned - Wednesday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UnplannedWeekdaybyWeekdays!$A$6:$A$30</c:f>
              <c:multiLvlStrCache>
                <c:ptCount val="12"/>
                <c:lvl>
                  <c:pt idx="0">
                    <c:v>Day</c:v>
                  </c:pt>
                  <c:pt idx="1">
                    <c:v>Day</c:v>
                  </c:pt>
                  <c:pt idx="2">
                    <c:v>Day</c:v>
                  </c:pt>
                  <c:pt idx="3">
                    <c:v>Day</c:v>
                  </c:pt>
                  <c:pt idx="4">
                    <c:v>Day</c:v>
                  </c:pt>
                  <c:pt idx="5">
                    <c:v>Day</c:v>
                  </c:pt>
                  <c:pt idx="6">
                    <c:v>Day</c:v>
                  </c:pt>
                  <c:pt idx="7">
                    <c:v>Day</c:v>
                  </c:pt>
                  <c:pt idx="8">
                    <c:v>Day</c:v>
                  </c:pt>
                  <c:pt idx="9">
                    <c:v>Day</c:v>
                  </c:pt>
                  <c:pt idx="10">
                    <c:v>Day</c:v>
                  </c:pt>
                  <c:pt idx="11">
                    <c:v>Day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UnplannedWeekdaybyWeekdays!$D$6:$D$30</c:f>
              <c:numCache>
                <c:formatCode>General</c:formatCode>
                <c:ptCount val="12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1-4A9C-BC19-D8C9F989A539}"/>
            </c:ext>
          </c:extLst>
        </c:ser>
        <c:ser>
          <c:idx val="3"/>
          <c:order val="3"/>
          <c:tx>
            <c:strRef>
              <c:f>UnplannedWeekdaybyWeekdays!$E$3:$E$5</c:f>
              <c:strCache>
                <c:ptCount val="1"/>
                <c:pt idx="0">
                  <c:v>Unplanned - Thursday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UnplannedWeekdaybyWeekdays!$A$6:$A$30</c:f>
              <c:multiLvlStrCache>
                <c:ptCount val="12"/>
                <c:lvl>
                  <c:pt idx="0">
                    <c:v>Day</c:v>
                  </c:pt>
                  <c:pt idx="1">
                    <c:v>Day</c:v>
                  </c:pt>
                  <c:pt idx="2">
                    <c:v>Day</c:v>
                  </c:pt>
                  <c:pt idx="3">
                    <c:v>Day</c:v>
                  </c:pt>
                  <c:pt idx="4">
                    <c:v>Day</c:v>
                  </c:pt>
                  <c:pt idx="5">
                    <c:v>Day</c:v>
                  </c:pt>
                  <c:pt idx="6">
                    <c:v>Day</c:v>
                  </c:pt>
                  <c:pt idx="7">
                    <c:v>Day</c:v>
                  </c:pt>
                  <c:pt idx="8">
                    <c:v>Day</c:v>
                  </c:pt>
                  <c:pt idx="9">
                    <c:v>Day</c:v>
                  </c:pt>
                  <c:pt idx="10">
                    <c:v>Day</c:v>
                  </c:pt>
                  <c:pt idx="11">
                    <c:v>Day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UnplannedWeekdaybyWeekdays!$E$6:$E$30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15</c:v>
                </c:pt>
                <c:pt idx="5">
                  <c:v>12</c:v>
                </c:pt>
                <c:pt idx="6">
                  <c:v>7</c:v>
                </c:pt>
                <c:pt idx="7">
                  <c:v>15</c:v>
                </c:pt>
                <c:pt idx="8">
                  <c:v>6</c:v>
                </c:pt>
                <c:pt idx="9">
                  <c:v>14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51-4A9C-BC19-D8C9F989A539}"/>
            </c:ext>
          </c:extLst>
        </c:ser>
        <c:ser>
          <c:idx val="4"/>
          <c:order val="4"/>
          <c:tx>
            <c:strRef>
              <c:f>UnplannedWeekdaybyWeekdays!$F$3:$F$5</c:f>
              <c:strCache>
                <c:ptCount val="1"/>
                <c:pt idx="0">
                  <c:v>Unplanned - Friday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UnplannedWeekdaybyWeekdays!$A$6:$A$30</c:f>
              <c:multiLvlStrCache>
                <c:ptCount val="12"/>
                <c:lvl>
                  <c:pt idx="0">
                    <c:v>Day</c:v>
                  </c:pt>
                  <c:pt idx="1">
                    <c:v>Day</c:v>
                  </c:pt>
                  <c:pt idx="2">
                    <c:v>Day</c:v>
                  </c:pt>
                  <c:pt idx="3">
                    <c:v>Day</c:v>
                  </c:pt>
                  <c:pt idx="4">
                    <c:v>Day</c:v>
                  </c:pt>
                  <c:pt idx="5">
                    <c:v>Day</c:v>
                  </c:pt>
                  <c:pt idx="6">
                    <c:v>Day</c:v>
                  </c:pt>
                  <c:pt idx="7">
                    <c:v>Day</c:v>
                  </c:pt>
                  <c:pt idx="8">
                    <c:v>Day</c:v>
                  </c:pt>
                  <c:pt idx="9">
                    <c:v>Day</c:v>
                  </c:pt>
                  <c:pt idx="10">
                    <c:v>Day</c:v>
                  </c:pt>
                  <c:pt idx="11">
                    <c:v>Day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UnplannedWeekdaybyWeekdays!$F$6:$F$30</c:f>
              <c:numCache>
                <c:formatCode>General</c:formatCode>
                <c:ptCount val="12"/>
                <c:pt idx="0">
                  <c:v>3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4</c:v>
                </c:pt>
                <c:pt idx="7">
                  <c:v>15</c:v>
                </c:pt>
                <c:pt idx="8">
                  <c:v>9</c:v>
                </c:pt>
                <c:pt idx="9">
                  <c:v>9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51-4A9C-BC19-D8C9F989A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090104"/>
        <c:axId val="465526832"/>
      </c:lineChart>
      <c:catAx>
        <c:axId val="46909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26832"/>
        <c:crosses val="autoZero"/>
        <c:auto val="1"/>
        <c:lblAlgn val="ctr"/>
        <c:lblOffset val="100"/>
        <c:noMultiLvlLbl val="0"/>
      </c:catAx>
      <c:valAx>
        <c:axId val="4655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09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[StJuliusHospital_CSection_FinalVer.xlsx]UnplannedWeekdaybyWeeks!PivotTable1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UnplannedWeekdaybyWeeks!$B$3:$B$6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UnplannedWeekdaybyWeeks!$A$7:$A$59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UnplannedWeekdaybyWeeks!$B$7:$B$59</c:f>
              <c:numCache>
                <c:formatCode>General</c:formatCode>
                <c:ptCount val="52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14</c:v>
                </c:pt>
                <c:pt idx="7">
                  <c:v>12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7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11</c:v>
                </c:pt>
                <c:pt idx="25">
                  <c:v>9</c:v>
                </c:pt>
                <c:pt idx="26">
                  <c:v>5</c:v>
                </c:pt>
                <c:pt idx="27">
                  <c:v>12</c:v>
                </c:pt>
                <c:pt idx="28">
                  <c:v>8</c:v>
                </c:pt>
                <c:pt idx="29">
                  <c:v>9</c:v>
                </c:pt>
                <c:pt idx="30">
                  <c:v>15</c:v>
                </c:pt>
                <c:pt idx="31">
                  <c:v>13</c:v>
                </c:pt>
                <c:pt idx="32">
                  <c:v>14</c:v>
                </c:pt>
                <c:pt idx="33">
                  <c:v>10</c:v>
                </c:pt>
                <c:pt idx="34">
                  <c:v>11</c:v>
                </c:pt>
                <c:pt idx="35">
                  <c:v>6</c:v>
                </c:pt>
                <c:pt idx="36">
                  <c:v>13</c:v>
                </c:pt>
                <c:pt idx="37">
                  <c:v>12</c:v>
                </c:pt>
                <c:pt idx="38">
                  <c:v>6</c:v>
                </c:pt>
                <c:pt idx="39">
                  <c:v>13</c:v>
                </c:pt>
                <c:pt idx="40">
                  <c:v>8</c:v>
                </c:pt>
                <c:pt idx="41">
                  <c:v>13</c:v>
                </c:pt>
                <c:pt idx="42">
                  <c:v>12</c:v>
                </c:pt>
                <c:pt idx="43">
                  <c:v>8</c:v>
                </c:pt>
                <c:pt idx="44">
                  <c:v>10</c:v>
                </c:pt>
                <c:pt idx="45">
                  <c:v>14</c:v>
                </c:pt>
                <c:pt idx="46">
                  <c:v>11</c:v>
                </c:pt>
                <c:pt idx="47">
                  <c:v>10</c:v>
                </c:pt>
                <c:pt idx="48">
                  <c:v>16</c:v>
                </c:pt>
                <c:pt idx="49">
                  <c:v>8</c:v>
                </c:pt>
                <c:pt idx="50">
                  <c:v>11</c:v>
                </c:pt>
                <c:pt idx="5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3-4602-A495-A93BBDBE3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629240"/>
        <c:axId val="540630840"/>
      </c:lineChart>
      <c:catAx>
        <c:axId val="54062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30840"/>
        <c:crosses val="autoZero"/>
        <c:auto val="1"/>
        <c:lblAlgn val="ctr"/>
        <c:lblOffset val="100"/>
        <c:noMultiLvlLbl val="0"/>
      </c:catAx>
      <c:valAx>
        <c:axId val="54063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2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Demand vs Forecast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/>
              <a:t>(Moving</a:t>
            </a:r>
            <a:r>
              <a:rPr lang="en-US" baseline="0"/>
              <a:t>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'MA&amp;WeightedMA'!$B$3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'MA&amp;WeightedMA'!$B$4:$B$55</c:f>
              <c:numCache>
                <c:formatCode>General</c:formatCode>
                <c:ptCount val="52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14</c:v>
                </c:pt>
                <c:pt idx="7">
                  <c:v>12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7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11</c:v>
                </c:pt>
                <c:pt idx="25">
                  <c:v>9</c:v>
                </c:pt>
                <c:pt idx="26">
                  <c:v>5</c:v>
                </c:pt>
                <c:pt idx="27">
                  <c:v>12</c:v>
                </c:pt>
                <c:pt idx="28">
                  <c:v>8</c:v>
                </c:pt>
                <c:pt idx="29">
                  <c:v>9</c:v>
                </c:pt>
                <c:pt idx="30">
                  <c:v>15</c:v>
                </c:pt>
                <c:pt idx="31">
                  <c:v>13</c:v>
                </c:pt>
                <c:pt idx="32">
                  <c:v>14</c:v>
                </c:pt>
                <c:pt idx="33">
                  <c:v>10</c:v>
                </c:pt>
                <c:pt idx="34">
                  <c:v>11</c:v>
                </c:pt>
                <c:pt idx="35">
                  <c:v>6</c:v>
                </c:pt>
                <c:pt idx="36">
                  <c:v>13</c:v>
                </c:pt>
                <c:pt idx="37">
                  <c:v>12</c:v>
                </c:pt>
                <c:pt idx="38">
                  <c:v>6</c:v>
                </c:pt>
                <c:pt idx="39">
                  <c:v>13</c:v>
                </c:pt>
                <c:pt idx="40">
                  <c:v>8</c:v>
                </c:pt>
                <c:pt idx="41">
                  <c:v>13</c:v>
                </c:pt>
                <c:pt idx="42">
                  <c:v>12</c:v>
                </c:pt>
                <c:pt idx="43">
                  <c:v>8</c:v>
                </c:pt>
                <c:pt idx="44">
                  <c:v>10</c:v>
                </c:pt>
                <c:pt idx="45">
                  <c:v>14</c:v>
                </c:pt>
                <c:pt idx="46">
                  <c:v>11</c:v>
                </c:pt>
                <c:pt idx="47">
                  <c:v>10</c:v>
                </c:pt>
                <c:pt idx="48">
                  <c:v>16</c:v>
                </c:pt>
                <c:pt idx="49">
                  <c:v>8</c:v>
                </c:pt>
                <c:pt idx="50">
                  <c:v>11</c:v>
                </c:pt>
                <c:pt idx="5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1-4B57-80E4-BEA9D0B6A969}"/>
            </c:ext>
          </c:extLst>
        </c:ser>
        <c:ser>
          <c:idx val="1"/>
          <c:order val="1"/>
          <c:tx>
            <c:strRef>
              <c:f>'MA&amp;WeightedMA'!$C$3</c:f>
              <c:strCache>
                <c:ptCount val="1"/>
                <c:pt idx="0">
                  <c:v>n=3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'MA&amp;WeightedMA'!$C$4:$C$55</c:f>
              <c:numCache>
                <c:formatCode>General</c:formatCode>
                <c:ptCount val="52"/>
                <c:pt idx="3">
                  <c:v>7.666666666666667</c:v>
                </c:pt>
                <c:pt idx="4">
                  <c:v>9</c:v>
                </c:pt>
                <c:pt idx="5">
                  <c:v>8.3333333333333339</c:v>
                </c:pt>
                <c:pt idx="6">
                  <c:v>9.3333333333333339</c:v>
                </c:pt>
                <c:pt idx="7">
                  <c:v>10.666666666666666</c:v>
                </c:pt>
                <c:pt idx="8">
                  <c:v>12.333333333333334</c:v>
                </c:pt>
                <c:pt idx="9">
                  <c:v>10.666666666666666</c:v>
                </c:pt>
                <c:pt idx="10">
                  <c:v>8</c:v>
                </c:pt>
                <c:pt idx="11">
                  <c:v>7.666666666666667</c:v>
                </c:pt>
                <c:pt idx="12">
                  <c:v>9.6666666666666661</c:v>
                </c:pt>
                <c:pt idx="13">
                  <c:v>10.333333333333334</c:v>
                </c:pt>
                <c:pt idx="14">
                  <c:v>9.6666666666666661</c:v>
                </c:pt>
                <c:pt idx="15">
                  <c:v>8.6666666666666661</c:v>
                </c:pt>
                <c:pt idx="16">
                  <c:v>9</c:v>
                </c:pt>
                <c:pt idx="17">
                  <c:v>10.333333333333334</c:v>
                </c:pt>
                <c:pt idx="18">
                  <c:v>11</c:v>
                </c:pt>
                <c:pt idx="19">
                  <c:v>12</c:v>
                </c:pt>
                <c:pt idx="20">
                  <c:v>10</c:v>
                </c:pt>
                <c:pt idx="21">
                  <c:v>11</c:v>
                </c:pt>
                <c:pt idx="22">
                  <c:v>10.333333333333334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11.666666666666666</c:v>
                </c:pt>
                <c:pt idx="26">
                  <c:v>11.333333333333334</c:v>
                </c:pt>
                <c:pt idx="27">
                  <c:v>8.3333333333333339</c:v>
                </c:pt>
                <c:pt idx="28">
                  <c:v>8.6666666666666661</c:v>
                </c:pt>
                <c:pt idx="29">
                  <c:v>8.3333333333333339</c:v>
                </c:pt>
                <c:pt idx="30">
                  <c:v>9.6666666666666661</c:v>
                </c:pt>
                <c:pt idx="31">
                  <c:v>10.666666666666666</c:v>
                </c:pt>
                <c:pt idx="32">
                  <c:v>12.333333333333334</c:v>
                </c:pt>
                <c:pt idx="33">
                  <c:v>14</c:v>
                </c:pt>
                <c:pt idx="34">
                  <c:v>12.333333333333334</c:v>
                </c:pt>
                <c:pt idx="35">
                  <c:v>11.666666666666666</c:v>
                </c:pt>
                <c:pt idx="36">
                  <c:v>9</c:v>
                </c:pt>
                <c:pt idx="37">
                  <c:v>10</c:v>
                </c:pt>
                <c:pt idx="38">
                  <c:v>10.333333333333334</c:v>
                </c:pt>
                <c:pt idx="39">
                  <c:v>10.333333333333334</c:v>
                </c:pt>
                <c:pt idx="40">
                  <c:v>10.333333333333334</c:v>
                </c:pt>
                <c:pt idx="41">
                  <c:v>9</c:v>
                </c:pt>
                <c:pt idx="42">
                  <c:v>11.333333333333334</c:v>
                </c:pt>
                <c:pt idx="43">
                  <c:v>11</c:v>
                </c:pt>
                <c:pt idx="44">
                  <c:v>11</c:v>
                </c:pt>
                <c:pt idx="45">
                  <c:v>10</c:v>
                </c:pt>
                <c:pt idx="46">
                  <c:v>10.666666666666666</c:v>
                </c:pt>
                <c:pt idx="47">
                  <c:v>11.666666666666666</c:v>
                </c:pt>
                <c:pt idx="48">
                  <c:v>11.666666666666666</c:v>
                </c:pt>
                <c:pt idx="49">
                  <c:v>12.333333333333334</c:v>
                </c:pt>
                <c:pt idx="50">
                  <c:v>11.333333333333334</c:v>
                </c:pt>
                <c:pt idx="51">
                  <c:v>11.666666666666666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1-4B57-80E4-BEA9D0B6A969}"/>
            </c:ext>
          </c:extLst>
        </c:ser>
        <c:ser>
          <c:idx val="2"/>
          <c:order val="2"/>
          <c:tx>
            <c:strRef>
              <c:f>'MA&amp;WeightedMA'!$D$3</c:f>
              <c:strCache>
                <c:ptCount val="1"/>
                <c:pt idx="0">
                  <c:v>n=6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'MA&amp;WeightedMA'!$D$4:$D$55</c:f>
              <c:numCache>
                <c:formatCode>General</c:formatCode>
                <c:ptCount val="52"/>
                <c:pt idx="6">
                  <c:v>8.5</c:v>
                </c:pt>
                <c:pt idx="7">
                  <c:v>9.8333333333333339</c:v>
                </c:pt>
                <c:pt idx="8">
                  <c:v>10.333333333333334</c:v>
                </c:pt>
                <c:pt idx="9">
                  <c:v>10</c:v>
                </c:pt>
                <c:pt idx="10">
                  <c:v>9.3333333333333339</c:v>
                </c:pt>
                <c:pt idx="11">
                  <c:v>10</c:v>
                </c:pt>
                <c:pt idx="12">
                  <c:v>10.166666666666666</c:v>
                </c:pt>
                <c:pt idx="13">
                  <c:v>9.1666666666666661</c:v>
                </c:pt>
                <c:pt idx="14">
                  <c:v>8.6666666666666661</c:v>
                </c:pt>
                <c:pt idx="15">
                  <c:v>9.1666666666666661</c:v>
                </c:pt>
                <c:pt idx="16">
                  <c:v>9.6666666666666661</c:v>
                </c:pt>
                <c:pt idx="17">
                  <c:v>10</c:v>
                </c:pt>
                <c:pt idx="18">
                  <c:v>9.8333333333333339</c:v>
                </c:pt>
                <c:pt idx="19">
                  <c:v>10.5</c:v>
                </c:pt>
                <c:pt idx="20">
                  <c:v>10.166666666666666</c:v>
                </c:pt>
                <c:pt idx="21">
                  <c:v>11</c:v>
                </c:pt>
                <c:pt idx="22">
                  <c:v>11.166666666666666</c:v>
                </c:pt>
                <c:pt idx="23">
                  <c:v>10.666666666666666</c:v>
                </c:pt>
                <c:pt idx="24">
                  <c:v>11.166666666666666</c:v>
                </c:pt>
                <c:pt idx="25">
                  <c:v>11</c:v>
                </c:pt>
                <c:pt idx="26">
                  <c:v>11.333333333333334</c:v>
                </c:pt>
                <c:pt idx="27">
                  <c:v>9.8333333333333339</c:v>
                </c:pt>
                <c:pt idx="28">
                  <c:v>10.166666666666666</c:v>
                </c:pt>
                <c:pt idx="29">
                  <c:v>9.8333333333333339</c:v>
                </c:pt>
                <c:pt idx="30">
                  <c:v>9</c:v>
                </c:pt>
                <c:pt idx="31">
                  <c:v>9.6666666666666661</c:v>
                </c:pt>
                <c:pt idx="32">
                  <c:v>10.333333333333334</c:v>
                </c:pt>
                <c:pt idx="33">
                  <c:v>11.833333333333334</c:v>
                </c:pt>
                <c:pt idx="34">
                  <c:v>11.5</c:v>
                </c:pt>
                <c:pt idx="35">
                  <c:v>12</c:v>
                </c:pt>
                <c:pt idx="36">
                  <c:v>11.5</c:v>
                </c:pt>
                <c:pt idx="37">
                  <c:v>11.166666666666666</c:v>
                </c:pt>
                <c:pt idx="38">
                  <c:v>11</c:v>
                </c:pt>
                <c:pt idx="39">
                  <c:v>9.6666666666666661</c:v>
                </c:pt>
                <c:pt idx="40">
                  <c:v>10.166666666666666</c:v>
                </c:pt>
                <c:pt idx="41">
                  <c:v>9.6666666666666661</c:v>
                </c:pt>
                <c:pt idx="42">
                  <c:v>10.833333333333334</c:v>
                </c:pt>
                <c:pt idx="43">
                  <c:v>10.666666666666666</c:v>
                </c:pt>
                <c:pt idx="44">
                  <c:v>10</c:v>
                </c:pt>
                <c:pt idx="45">
                  <c:v>10.666666666666666</c:v>
                </c:pt>
                <c:pt idx="46">
                  <c:v>10.833333333333334</c:v>
                </c:pt>
                <c:pt idx="47">
                  <c:v>11.333333333333334</c:v>
                </c:pt>
                <c:pt idx="48">
                  <c:v>10.833333333333334</c:v>
                </c:pt>
                <c:pt idx="49">
                  <c:v>11.5</c:v>
                </c:pt>
                <c:pt idx="50">
                  <c:v>11.5</c:v>
                </c:pt>
                <c:pt idx="51">
                  <c:v>11.666666666666666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F1-4B57-80E4-BEA9D0B6A969}"/>
            </c:ext>
          </c:extLst>
        </c:ser>
        <c:ser>
          <c:idx val="3"/>
          <c:order val="3"/>
          <c:tx>
            <c:strRef>
              <c:f>'MA&amp;WeightedMA'!$E$3</c:f>
              <c:strCache>
                <c:ptCount val="1"/>
                <c:pt idx="0">
                  <c:v>n=9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'MA&amp;WeightedMA'!$E$4:$E$55</c:f>
              <c:numCache>
                <c:formatCode>General</c:formatCode>
                <c:ptCount val="52"/>
                <c:pt idx="9">
                  <c:v>9.2222222222222214</c:v>
                </c:pt>
                <c:pt idx="10">
                  <c:v>9.2222222222222214</c:v>
                </c:pt>
                <c:pt idx="11">
                  <c:v>9.4444444444444446</c:v>
                </c:pt>
                <c:pt idx="12">
                  <c:v>9.8888888888888893</c:v>
                </c:pt>
                <c:pt idx="13">
                  <c:v>9.6666666666666661</c:v>
                </c:pt>
                <c:pt idx="14">
                  <c:v>9.8888888888888893</c:v>
                </c:pt>
                <c:pt idx="15">
                  <c:v>9.6666666666666661</c:v>
                </c:pt>
                <c:pt idx="16">
                  <c:v>9.1111111111111107</c:v>
                </c:pt>
                <c:pt idx="17">
                  <c:v>9.2222222222222214</c:v>
                </c:pt>
                <c:pt idx="18">
                  <c:v>9.7777777777777786</c:v>
                </c:pt>
                <c:pt idx="19">
                  <c:v>10.444444444444445</c:v>
                </c:pt>
                <c:pt idx="20">
                  <c:v>10</c:v>
                </c:pt>
                <c:pt idx="21">
                  <c:v>10.222222222222221</c:v>
                </c:pt>
                <c:pt idx="22">
                  <c:v>10.444444444444445</c:v>
                </c:pt>
                <c:pt idx="23">
                  <c:v>10.555555555555555</c:v>
                </c:pt>
                <c:pt idx="24">
                  <c:v>11.111111111111111</c:v>
                </c:pt>
                <c:pt idx="25">
                  <c:v>11.333333333333334</c:v>
                </c:pt>
                <c:pt idx="26">
                  <c:v>10.888888888888889</c:v>
                </c:pt>
                <c:pt idx="27">
                  <c:v>10.222222222222221</c:v>
                </c:pt>
                <c:pt idx="28">
                  <c:v>10.222222222222221</c:v>
                </c:pt>
                <c:pt idx="29">
                  <c:v>10.333333333333334</c:v>
                </c:pt>
                <c:pt idx="30">
                  <c:v>9.7777777777777786</c:v>
                </c:pt>
                <c:pt idx="31">
                  <c:v>10.333333333333334</c:v>
                </c:pt>
                <c:pt idx="32">
                  <c:v>10.666666666666666</c:v>
                </c:pt>
                <c:pt idx="33">
                  <c:v>10.666666666666666</c:v>
                </c:pt>
                <c:pt idx="34">
                  <c:v>10.555555555555555</c:v>
                </c:pt>
                <c:pt idx="35">
                  <c:v>10.777777777777779</c:v>
                </c:pt>
                <c:pt idx="36">
                  <c:v>10.888888888888889</c:v>
                </c:pt>
                <c:pt idx="37">
                  <c:v>11</c:v>
                </c:pt>
                <c:pt idx="38">
                  <c:v>11.444444444444445</c:v>
                </c:pt>
                <c:pt idx="39">
                  <c:v>11.111111111111111</c:v>
                </c:pt>
                <c:pt idx="40">
                  <c:v>10.888888888888889</c:v>
                </c:pt>
                <c:pt idx="41">
                  <c:v>10.333333333333334</c:v>
                </c:pt>
                <c:pt idx="42">
                  <c:v>10.222222222222221</c:v>
                </c:pt>
                <c:pt idx="43">
                  <c:v>10.444444444444445</c:v>
                </c:pt>
                <c:pt idx="44">
                  <c:v>10.111111111111111</c:v>
                </c:pt>
                <c:pt idx="45">
                  <c:v>10.555555555555555</c:v>
                </c:pt>
                <c:pt idx="46">
                  <c:v>10.666666666666666</c:v>
                </c:pt>
                <c:pt idx="47">
                  <c:v>10.555555555555555</c:v>
                </c:pt>
                <c:pt idx="48">
                  <c:v>11</c:v>
                </c:pt>
                <c:pt idx="49">
                  <c:v>11.333333333333334</c:v>
                </c:pt>
                <c:pt idx="50">
                  <c:v>11.333333333333334</c:v>
                </c:pt>
                <c:pt idx="51">
                  <c:v>11.111111111111111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F1-4B57-80E4-BEA9D0B6A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889424"/>
        <c:axId val="1116333552"/>
      </c:lineChart>
      <c:catAx>
        <c:axId val="123688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  <a:r>
                  <a:rPr lang="en-US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333552"/>
        <c:crosses val="autoZero"/>
        <c:auto val="1"/>
        <c:lblAlgn val="ctr"/>
        <c:lblOffset val="100"/>
        <c:noMultiLvlLbl val="0"/>
      </c:catAx>
      <c:valAx>
        <c:axId val="11163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Unplanned</a:t>
                </a:r>
                <a:r>
                  <a:rPr lang="en-US" baseline="0"/>
                  <a:t> surgeries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88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vs</a:t>
            </a:r>
            <a:r>
              <a:rPr lang="en-US" baseline="0"/>
              <a:t> Forecast</a:t>
            </a:r>
          </a:p>
          <a:p>
            <a:pPr>
              <a:defRPr/>
            </a:pPr>
            <a:r>
              <a:rPr lang="en-US" baseline="0"/>
              <a:t>(</a:t>
            </a:r>
            <a:r>
              <a:rPr lang="en-US"/>
              <a:t>Weighted</a:t>
            </a:r>
            <a:r>
              <a:rPr lang="en-US" baseline="0"/>
              <a:t> Moving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'MA&amp;WeightedMA'!$B$3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'MA&amp;WeightedMA'!$B$4:$B$55</c:f>
              <c:numCache>
                <c:formatCode>General</c:formatCode>
                <c:ptCount val="52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14</c:v>
                </c:pt>
                <c:pt idx="7">
                  <c:v>12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7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11</c:v>
                </c:pt>
                <c:pt idx="25">
                  <c:v>9</c:v>
                </c:pt>
                <c:pt idx="26">
                  <c:v>5</c:v>
                </c:pt>
                <c:pt idx="27">
                  <c:v>12</c:v>
                </c:pt>
                <c:pt idx="28">
                  <c:v>8</c:v>
                </c:pt>
                <c:pt idx="29">
                  <c:v>9</c:v>
                </c:pt>
                <c:pt idx="30">
                  <c:v>15</c:v>
                </c:pt>
                <c:pt idx="31">
                  <c:v>13</c:v>
                </c:pt>
                <c:pt idx="32">
                  <c:v>14</c:v>
                </c:pt>
                <c:pt idx="33">
                  <c:v>10</c:v>
                </c:pt>
                <c:pt idx="34">
                  <c:v>11</c:v>
                </c:pt>
                <c:pt idx="35">
                  <c:v>6</c:v>
                </c:pt>
                <c:pt idx="36">
                  <c:v>13</c:v>
                </c:pt>
                <c:pt idx="37">
                  <c:v>12</c:v>
                </c:pt>
                <c:pt idx="38">
                  <c:v>6</c:v>
                </c:pt>
                <c:pt idx="39">
                  <c:v>13</c:v>
                </c:pt>
                <c:pt idx="40">
                  <c:v>8</c:v>
                </c:pt>
                <c:pt idx="41">
                  <c:v>13</c:v>
                </c:pt>
                <c:pt idx="42">
                  <c:v>12</c:v>
                </c:pt>
                <c:pt idx="43">
                  <c:v>8</c:v>
                </c:pt>
                <c:pt idx="44">
                  <c:v>10</c:v>
                </c:pt>
                <c:pt idx="45">
                  <c:v>14</c:v>
                </c:pt>
                <c:pt idx="46">
                  <c:v>11</c:v>
                </c:pt>
                <c:pt idx="47">
                  <c:v>10</c:v>
                </c:pt>
                <c:pt idx="48">
                  <c:v>16</c:v>
                </c:pt>
                <c:pt idx="49">
                  <c:v>8</c:v>
                </c:pt>
                <c:pt idx="50">
                  <c:v>11</c:v>
                </c:pt>
                <c:pt idx="5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B-49AB-991A-17239271D9F0}"/>
            </c:ext>
          </c:extLst>
        </c:ser>
        <c:ser>
          <c:idx val="1"/>
          <c:order val="1"/>
          <c:tx>
            <c:strRef>
              <c:f>'MA&amp;WeightedMA'!$C$3</c:f>
              <c:strCache>
                <c:ptCount val="1"/>
                <c:pt idx="0">
                  <c:v>n=3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'MA&amp;WeightedMA'!$C$4:$C$55</c:f>
              <c:numCache>
                <c:formatCode>General</c:formatCode>
                <c:ptCount val="52"/>
                <c:pt idx="3">
                  <c:v>7.666666666666667</c:v>
                </c:pt>
                <c:pt idx="4">
                  <c:v>9</c:v>
                </c:pt>
                <c:pt idx="5">
                  <c:v>8.3333333333333339</c:v>
                </c:pt>
                <c:pt idx="6">
                  <c:v>9.3333333333333339</c:v>
                </c:pt>
                <c:pt idx="7">
                  <c:v>10.666666666666666</c:v>
                </c:pt>
                <c:pt idx="8">
                  <c:v>12.333333333333334</c:v>
                </c:pt>
                <c:pt idx="9">
                  <c:v>10.666666666666666</c:v>
                </c:pt>
                <c:pt idx="10">
                  <c:v>8</c:v>
                </c:pt>
                <c:pt idx="11">
                  <c:v>7.666666666666667</c:v>
                </c:pt>
                <c:pt idx="12">
                  <c:v>9.6666666666666661</c:v>
                </c:pt>
                <c:pt idx="13">
                  <c:v>10.333333333333334</c:v>
                </c:pt>
                <c:pt idx="14">
                  <c:v>9.6666666666666661</c:v>
                </c:pt>
                <c:pt idx="15">
                  <c:v>8.6666666666666661</c:v>
                </c:pt>
                <c:pt idx="16">
                  <c:v>9</c:v>
                </c:pt>
                <c:pt idx="17">
                  <c:v>10.333333333333334</c:v>
                </c:pt>
                <c:pt idx="18">
                  <c:v>11</c:v>
                </c:pt>
                <c:pt idx="19">
                  <c:v>12</c:v>
                </c:pt>
                <c:pt idx="20">
                  <c:v>10</c:v>
                </c:pt>
                <c:pt idx="21">
                  <c:v>11</c:v>
                </c:pt>
                <c:pt idx="22">
                  <c:v>10.333333333333334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11.666666666666666</c:v>
                </c:pt>
                <c:pt idx="26">
                  <c:v>11.333333333333334</c:v>
                </c:pt>
                <c:pt idx="27">
                  <c:v>8.3333333333333339</c:v>
                </c:pt>
                <c:pt idx="28">
                  <c:v>8.6666666666666661</c:v>
                </c:pt>
                <c:pt idx="29">
                  <c:v>8.3333333333333339</c:v>
                </c:pt>
                <c:pt idx="30">
                  <c:v>9.6666666666666661</c:v>
                </c:pt>
                <c:pt idx="31">
                  <c:v>10.666666666666666</c:v>
                </c:pt>
                <c:pt idx="32">
                  <c:v>12.333333333333334</c:v>
                </c:pt>
                <c:pt idx="33">
                  <c:v>14</c:v>
                </c:pt>
                <c:pt idx="34">
                  <c:v>12.333333333333334</c:v>
                </c:pt>
                <c:pt idx="35">
                  <c:v>11.666666666666666</c:v>
                </c:pt>
                <c:pt idx="36">
                  <c:v>9</c:v>
                </c:pt>
                <c:pt idx="37">
                  <c:v>10</c:v>
                </c:pt>
                <c:pt idx="38">
                  <c:v>10.333333333333334</c:v>
                </c:pt>
                <c:pt idx="39">
                  <c:v>10.333333333333334</c:v>
                </c:pt>
                <c:pt idx="40">
                  <c:v>10.333333333333334</c:v>
                </c:pt>
                <c:pt idx="41">
                  <c:v>9</c:v>
                </c:pt>
                <c:pt idx="42">
                  <c:v>11.333333333333334</c:v>
                </c:pt>
                <c:pt idx="43">
                  <c:v>11</c:v>
                </c:pt>
                <c:pt idx="44">
                  <c:v>11</c:v>
                </c:pt>
                <c:pt idx="45">
                  <c:v>10</c:v>
                </c:pt>
                <c:pt idx="46">
                  <c:v>10.666666666666666</c:v>
                </c:pt>
                <c:pt idx="47">
                  <c:v>11.666666666666666</c:v>
                </c:pt>
                <c:pt idx="48">
                  <c:v>11.666666666666666</c:v>
                </c:pt>
                <c:pt idx="49">
                  <c:v>12.333333333333334</c:v>
                </c:pt>
                <c:pt idx="50">
                  <c:v>11.333333333333334</c:v>
                </c:pt>
                <c:pt idx="51">
                  <c:v>11.666666666666666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B-49AB-991A-17239271D9F0}"/>
            </c:ext>
          </c:extLst>
        </c:ser>
        <c:ser>
          <c:idx val="2"/>
          <c:order val="2"/>
          <c:tx>
            <c:strRef>
              <c:f>'MA&amp;WeightedMA'!$D$3</c:f>
              <c:strCache>
                <c:ptCount val="1"/>
                <c:pt idx="0">
                  <c:v>n=6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'MA&amp;WeightedMA'!$D$4:$D$55</c:f>
              <c:numCache>
                <c:formatCode>General</c:formatCode>
                <c:ptCount val="52"/>
                <c:pt idx="6">
                  <c:v>8.5</c:v>
                </c:pt>
                <c:pt idx="7">
                  <c:v>9.8333333333333339</c:v>
                </c:pt>
                <c:pt idx="8">
                  <c:v>10.333333333333334</c:v>
                </c:pt>
                <c:pt idx="9">
                  <c:v>10</c:v>
                </c:pt>
                <c:pt idx="10">
                  <c:v>9.3333333333333339</c:v>
                </c:pt>
                <c:pt idx="11">
                  <c:v>10</c:v>
                </c:pt>
                <c:pt idx="12">
                  <c:v>10.166666666666666</c:v>
                </c:pt>
                <c:pt idx="13">
                  <c:v>9.1666666666666661</c:v>
                </c:pt>
                <c:pt idx="14">
                  <c:v>8.6666666666666661</c:v>
                </c:pt>
                <c:pt idx="15">
                  <c:v>9.1666666666666661</c:v>
                </c:pt>
                <c:pt idx="16">
                  <c:v>9.6666666666666661</c:v>
                </c:pt>
                <c:pt idx="17">
                  <c:v>10</c:v>
                </c:pt>
                <c:pt idx="18">
                  <c:v>9.8333333333333339</c:v>
                </c:pt>
                <c:pt idx="19">
                  <c:v>10.5</c:v>
                </c:pt>
                <c:pt idx="20">
                  <c:v>10.166666666666666</c:v>
                </c:pt>
                <c:pt idx="21">
                  <c:v>11</c:v>
                </c:pt>
                <c:pt idx="22">
                  <c:v>11.166666666666666</c:v>
                </c:pt>
                <c:pt idx="23">
                  <c:v>10.666666666666666</c:v>
                </c:pt>
                <c:pt idx="24">
                  <c:v>11.166666666666666</c:v>
                </c:pt>
                <c:pt idx="25">
                  <c:v>11</c:v>
                </c:pt>
                <c:pt idx="26">
                  <c:v>11.333333333333334</c:v>
                </c:pt>
                <c:pt idx="27">
                  <c:v>9.8333333333333339</c:v>
                </c:pt>
                <c:pt idx="28">
                  <c:v>10.166666666666666</c:v>
                </c:pt>
                <c:pt idx="29">
                  <c:v>9.8333333333333339</c:v>
                </c:pt>
                <c:pt idx="30">
                  <c:v>9</c:v>
                </c:pt>
                <c:pt idx="31">
                  <c:v>9.6666666666666661</c:v>
                </c:pt>
                <c:pt idx="32">
                  <c:v>10.333333333333334</c:v>
                </c:pt>
                <c:pt idx="33">
                  <c:v>11.833333333333334</c:v>
                </c:pt>
                <c:pt idx="34">
                  <c:v>11.5</c:v>
                </c:pt>
                <c:pt idx="35">
                  <c:v>12</c:v>
                </c:pt>
                <c:pt idx="36">
                  <c:v>11.5</c:v>
                </c:pt>
                <c:pt idx="37">
                  <c:v>11.166666666666666</c:v>
                </c:pt>
                <c:pt idx="38">
                  <c:v>11</c:v>
                </c:pt>
                <c:pt idx="39">
                  <c:v>9.6666666666666661</c:v>
                </c:pt>
                <c:pt idx="40">
                  <c:v>10.166666666666666</c:v>
                </c:pt>
                <c:pt idx="41">
                  <c:v>9.6666666666666661</c:v>
                </c:pt>
                <c:pt idx="42">
                  <c:v>10.833333333333334</c:v>
                </c:pt>
                <c:pt idx="43">
                  <c:v>10.666666666666666</c:v>
                </c:pt>
                <c:pt idx="44">
                  <c:v>10</c:v>
                </c:pt>
                <c:pt idx="45">
                  <c:v>10.666666666666666</c:v>
                </c:pt>
                <c:pt idx="46">
                  <c:v>10.833333333333334</c:v>
                </c:pt>
                <c:pt idx="47">
                  <c:v>11.333333333333334</c:v>
                </c:pt>
                <c:pt idx="48">
                  <c:v>10.833333333333334</c:v>
                </c:pt>
                <c:pt idx="49">
                  <c:v>11.5</c:v>
                </c:pt>
                <c:pt idx="50">
                  <c:v>11.5</c:v>
                </c:pt>
                <c:pt idx="51">
                  <c:v>11.666666666666666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B-49AB-991A-17239271D9F0}"/>
            </c:ext>
          </c:extLst>
        </c:ser>
        <c:ser>
          <c:idx val="3"/>
          <c:order val="3"/>
          <c:tx>
            <c:strRef>
              <c:f>'MA&amp;WeightedMA'!$E$3</c:f>
              <c:strCache>
                <c:ptCount val="1"/>
                <c:pt idx="0">
                  <c:v>n=9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'MA&amp;WeightedMA'!$E$4:$E$55</c:f>
              <c:numCache>
                <c:formatCode>General</c:formatCode>
                <c:ptCount val="52"/>
                <c:pt idx="9">
                  <c:v>9.2222222222222214</c:v>
                </c:pt>
                <c:pt idx="10">
                  <c:v>9.2222222222222214</c:v>
                </c:pt>
                <c:pt idx="11">
                  <c:v>9.4444444444444446</c:v>
                </c:pt>
                <c:pt idx="12">
                  <c:v>9.8888888888888893</c:v>
                </c:pt>
                <c:pt idx="13">
                  <c:v>9.6666666666666661</c:v>
                </c:pt>
                <c:pt idx="14">
                  <c:v>9.8888888888888893</c:v>
                </c:pt>
                <c:pt idx="15">
                  <c:v>9.6666666666666661</c:v>
                </c:pt>
                <c:pt idx="16">
                  <c:v>9.1111111111111107</c:v>
                </c:pt>
                <c:pt idx="17">
                  <c:v>9.2222222222222214</c:v>
                </c:pt>
                <c:pt idx="18">
                  <c:v>9.7777777777777786</c:v>
                </c:pt>
                <c:pt idx="19">
                  <c:v>10.444444444444445</c:v>
                </c:pt>
                <c:pt idx="20">
                  <c:v>10</c:v>
                </c:pt>
                <c:pt idx="21">
                  <c:v>10.222222222222221</c:v>
                </c:pt>
                <c:pt idx="22">
                  <c:v>10.444444444444445</c:v>
                </c:pt>
                <c:pt idx="23">
                  <c:v>10.555555555555555</c:v>
                </c:pt>
                <c:pt idx="24">
                  <c:v>11.111111111111111</c:v>
                </c:pt>
                <c:pt idx="25">
                  <c:v>11.333333333333334</c:v>
                </c:pt>
                <c:pt idx="26">
                  <c:v>10.888888888888889</c:v>
                </c:pt>
                <c:pt idx="27">
                  <c:v>10.222222222222221</c:v>
                </c:pt>
                <c:pt idx="28">
                  <c:v>10.222222222222221</c:v>
                </c:pt>
                <c:pt idx="29">
                  <c:v>10.333333333333334</c:v>
                </c:pt>
                <c:pt idx="30">
                  <c:v>9.7777777777777786</c:v>
                </c:pt>
                <c:pt idx="31">
                  <c:v>10.333333333333334</c:v>
                </c:pt>
                <c:pt idx="32">
                  <c:v>10.666666666666666</c:v>
                </c:pt>
                <c:pt idx="33">
                  <c:v>10.666666666666666</c:v>
                </c:pt>
                <c:pt idx="34">
                  <c:v>10.555555555555555</c:v>
                </c:pt>
                <c:pt idx="35">
                  <c:v>10.777777777777779</c:v>
                </c:pt>
                <c:pt idx="36">
                  <c:v>10.888888888888889</c:v>
                </c:pt>
                <c:pt idx="37">
                  <c:v>11</c:v>
                </c:pt>
                <c:pt idx="38">
                  <c:v>11.444444444444445</c:v>
                </c:pt>
                <c:pt idx="39">
                  <c:v>11.111111111111111</c:v>
                </c:pt>
                <c:pt idx="40">
                  <c:v>10.888888888888889</c:v>
                </c:pt>
                <c:pt idx="41">
                  <c:v>10.333333333333334</c:v>
                </c:pt>
                <c:pt idx="42">
                  <c:v>10.222222222222221</c:v>
                </c:pt>
                <c:pt idx="43">
                  <c:v>10.444444444444445</c:v>
                </c:pt>
                <c:pt idx="44">
                  <c:v>10.111111111111111</c:v>
                </c:pt>
                <c:pt idx="45">
                  <c:v>10.555555555555555</c:v>
                </c:pt>
                <c:pt idx="46">
                  <c:v>10.666666666666666</c:v>
                </c:pt>
                <c:pt idx="47">
                  <c:v>10.555555555555555</c:v>
                </c:pt>
                <c:pt idx="48">
                  <c:v>11</c:v>
                </c:pt>
                <c:pt idx="49">
                  <c:v>11.333333333333334</c:v>
                </c:pt>
                <c:pt idx="50">
                  <c:v>11.333333333333334</c:v>
                </c:pt>
                <c:pt idx="51">
                  <c:v>11.111111111111111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BB-49AB-991A-17239271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340896"/>
        <c:axId val="1236337088"/>
      </c:lineChart>
      <c:catAx>
        <c:axId val="123634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337088"/>
        <c:crosses val="autoZero"/>
        <c:auto val="1"/>
        <c:lblAlgn val="ctr"/>
        <c:lblOffset val="100"/>
        <c:noMultiLvlLbl val="0"/>
      </c:catAx>
      <c:valAx>
        <c:axId val="12363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34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Demand vs Forecast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altLang="zh-CN"/>
              <a:t>(Exponential</a:t>
            </a:r>
            <a:r>
              <a:rPr lang="en-US" altLang="zh-CN" baseline="0"/>
              <a:t> Smoothing)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Smoothing'!$B$1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'Exponential Smoothing'!$B$2:$B$53</c:f>
              <c:numCache>
                <c:formatCode>General</c:formatCode>
                <c:ptCount val="52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14</c:v>
                </c:pt>
                <c:pt idx="7">
                  <c:v>12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7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11</c:v>
                </c:pt>
                <c:pt idx="25">
                  <c:v>9</c:v>
                </c:pt>
                <c:pt idx="26">
                  <c:v>5</c:v>
                </c:pt>
                <c:pt idx="27">
                  <c:v>12</c:v>
                </c:pt>
                <c:pt idx="28">
                  <c:v>8</c:v>
                </c:pt>
                <c:pt idx="29">
                  <c:v>9</c:v>
                </c:pt>
                <c:pt idx="30">
                  <c:v>15</c:v>
                </c:pt>
                <c:pt idx="31">
                  <c:v>13</c:v>
                </c:pt>
                <c:pt idx="32">
                  <c:v>14</c:v>
                </c:pt>
                <c:pt idx="33">
                  <c:v>10</c:v>
                </c:pt>
                <c:pt idx="34">
                  <c:v>11</c:v>
                </c:pt>
                <c:pt idx="35">
                  <c:v>6</c:v>
                </c:pt>
                <c:pt idx="36">
                  <c:v>13</c:v>
                </c:pt>
                <c:pt idx="37">
                  <c:v>12</c:v>
                </c:pt>
                <c:pt idx="38">
                  <c:v>6</c:v>
                </c:pt>
                <c:pt idx="39">
                  <c:v>13</c:v>
                </c:pt>
                <c:pt idx="40">
                  <c:v>8</c:v>
                </c:pt>
                <c:pt idx="41">
                  <c:v>13</c:v>
                </c:pt>
                <c:pt idx="42">
                  <c:v>12</c:v>
                </c:pt>
                <c:pt idx="43">
                  <c:v>8</c:v>
                </c:pt>
                <c:pt idx="44">
                  <c:v>10</c:v>
                </c:pt>
                <c:pt idx="45">
                  <c:v>14</c:v>
                </c:pt>
                <c:pt idx="46">
                  <c:v>11</c:v>
                </c:pt>
                <c:pt idx="47">
                  <c:v>10</c:v>
                </c:pt>
                <c:pt idx="48">
                  <c:v>16</c:v>
                </c:pt>
                <c:pt idx="49">
                  <c:v>8</c:v>
                </c:pt>
                <c:pt idx="50">
                  <c:v>11</c:v>
                </c:pt>
                <c:pt idx="5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7-48AC-A813-48BE4EB90827}"/>
            </c:ext>
          </c:extLst>
        </c:ser>
        <c:ser>
          <c:idx val="1"/>
          <c:order val="1"/>
          <c:tx>
            <c:strRef>
              <c:f>'Exponential Smoothing'!$C$1</c:f>
              <c:strCache>
                <c:ptCount val="1"/>
                <c:pt idx="0">
                  <c:v>Y_predictied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'Exponential Smoothing'!$C$2:$C$53</c:f>
              <c:numCache>
                <c:formatCode>General</c:formatCode>
                <c:ptCount val="52"/>
                <c:pt idx="0">
                  <c:v>6</c:v>
                </c:pt>
                <c:pt idx="1">
                  <c:v>6</c:v>
                </c:pt>
                <c:pt idx="2">
                  <c:v>6.4499999999999993</c:v>
                </c:pt>
                <c:pt idx="3">
                  <c:v>6.6824999999999992</c:v>
                </c:pt>
                <c:pt idx="4">
                  <c:v>7.1801249999999994</c:v>
                </c:pt>
                <c:pt idx="5">
                  <c:v>7.1531062499999996</c:v>
                </c:pt>
                <c:pt idx="6">
                  <c:v>7.7301403124999997</c:v>
                </c:pt>
                <c:pt idx="7">
                  <c:v>8.6706192656249996</c:v>
                </c:pt>
                <c:pt idx="8">
                  <c:v>9.1700263757812497</c:v>
                </c:pt>
                <c:pt idx="9">
                  <c:v>8.6945224194140618</c:v>
                </c:pt>
                <c:pt idx="10">
                  <c:v>8.2903440565019526</c:v>
                </c:pt>
                <c:pt idx="11">
                  <c:v>8.6967924480266596</c:v>
                </c:pt>
                <c:pt idx="12">
                  <c:v>9.1922735808226612</c:v>
                </c:pt>
                <c:pt idx="13">
                  <c:v>9.0134325436992615</c:v>
                </c:pt>
                <c:pt idx="14">
                  <c:v>9.0114176621443729</c:v>
                </c:pt>
                <c:pt idx="15">
                  <c:v>9.0097050128227174</c:v>
                </c:pt>
                <c:pt idx="16">
                  <c:v>9.0082492608993103</c:v>
                </c:pt>
                <c:pt idx="17">
                  <c:v>9.6070118717644135</c:v>
                </c:pt>
                <c:pt idx="18">
                  <c:v>9.8159600909997522</c:v>
                </c:pt>
                <c:pt idx="19">
                  <c:v>10.143566077349789</c:v>
                </c:pt>
                <c:pt idx="20">
                  <c:v>9.6720311657473204</c:v>
                </c:pt>
                <c:pt idx="21">
                  <c:v>10.321226490885222</c:v>
                </c:pt>
                <c:pt idx="22">
                  <c:v>10.273042517252438</c:v>
                </c:pt>
                <c:pt idx="23">
                  <c:v>10.232086139664572</c:v>
                </c:pt>
                <c:pt idx="24">
                  <c:v>10.797273218714885</c:v>
                </c:pt>
                <c:pt idx="25">
                  <c:v>10.827682235907652</c:v>
                </c:pt>
                <c:pt idx="26">
                  <c:v>10.553529900521504</c:v>
                </c:pt>
                <c:pt idx="27">
                  <c:v>9.7205004154432775</c:v>
                </c:pt>
                <c:pt idx="28">
                  <c:v>10.062425353126784</c:v>
                </c:pt>
                <c:pt idx="29">
                  <c:v>9.7530615501577653</c:v>
                </c:pt>
                <c:pt idx="30">
                  <c:v>9.6401023176340992</c:v>
                </c:pt>
                <c:pt idx="31">
                  <c:v>10.444086969988984</c:v>
                </c:pt>
                <c:pt idx="32">
                  <c:v>10.827473924490635</c:v>
                </c:pt>
                <c:pt idx="33">
                  <c:v>11.303352835817039</c:v>
                </c:pt>
                <c:pt idx="34">
                  <c:v>11.107849910444482</c:v>
                </c:pt>
                <c:pt idx="35">
                  <c:v>11.09167242387781</c:v>
                </c:pt>
                <c:pt idx="36">
                  <c:v>10.327921560296138</c:v>
                </c:pt>
                <c:pt idx="37">
                  <c:v>10.728733326251717</c:v>
                </c:pt>
                <c:pt idx="38">
                  <c:v>10.919423327313961</c:v>
                </c:pt>
                <c:pt idx="39">
                  <c:v>10.181509828216868</c:v>
                </c:pt>
                <c:pt idx="40">
                  <c:v>10.604283353984336</c:v>
                </c:pt>
                <c:pt idx="41">
                  <c:v>10.213640850886684</c:v>
                </c:pt>
                <c:pt idx="42">
                  <c:v>10.631594723253681</c:v>
                </c:pt>
                <c:pt idx="43">
                  <c:v>10.836855514765627</c:v>
                </c:pt>
                <c:pt idx="44">
                  <c:v>10.411327187550782</c:v>
                </c:pt>
                <c:pt idx="45">
                  <c:v>10.349628109418164</c:v>
                </c:pt>
                <c:pt idx="46">
                  <c:v>10.897183893005439</c:v>
                </c:pt>
                <c:pt idx="47">
                  <c:v>10.912606309054622</c:v>
                </c:pt>
                <c:pt idx="48">
                  <c:v>10.775715362696429</c:v>
                </c:pt>
                <c:pt idx="49">
                  <c:v>11.559358058291965</c:v>
                </c:pt>
                <c:pt idx="50">
                  <c:v>11.02545434954817</c:v>
                </c:pt>
                <c:pt idx="51">
                  <c:v>11.021636197115944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7-48AC-A813-48BE4EB90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001744"/>
        <c:axId val="592001424"/>
      </c:lineChart>
      <c:catAx>
        <c:axId val="592001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01424"/>
        <c:crosses val="autoZero"/>
        <c:auto val="1"/>
        <c:lblAlgn val="ctr"/>
        <c:lblOffset val="100"/>
        <c:noMultiLvlLbl val="0"/>
      </c:catAx>
      <c:valAx>
        <c:axId val="5920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0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Demand</a:t>
            </a:r>
            <a:r>
              <a:rPr lang="en-CA" baseline="0"/>
              <a:t> vs Forecast (Double Moving Avg)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'Double 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'Double Moving Average'!$B$2:$B$68</c:f>
              <c:numCache>
                <c:formatCode>General</c:formatCode>
                <c:ptCount val="67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14</c:v>
                </c:pt>
                <c:pt idx="7">
                  <c:v>12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7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11</c:v>
                </c:pt>
                <c:pt idx="25">
                  <c:v>9</c:v>
                </c:pt>
                <c:pt idx="26">
                  <c:v>5</c:v>
                </c:pt>
                <c:pt idx="27">
                  <c:v>12</c:v>
                </c:pt>
                <c:pt idx="28">
                  <c:v>8</c:v>
                </c:pt>
                <c:pt idx="29">
                  <c:v>9</c:v>
                </c:pt>
                <c:pt idx="30">
                  <c:v>15</c:v>
                </c:pt>
                <c:pt idx="31">
                  <c:v>13</c:v>
                </c:pt>
                <c:pt idx="32">
                  <c:v>14</c:v>
                </c:pt>
                <c:pt idx="33">
                  <c:v>10</c:v>
                </c:pt>
                <c:pt idx="34">
                  <c:v>11</c:v>
                </c:pt>
                <c:pt idx="35">
                  <c:v>6</c:v>
                </c:pt>
                <c:pt idx="36">
                  <c:v>13</c:v>
                </c:pt>
                <c:pt idx="37">
                  <c:v>12</c:v>
                </c:pt>
                <c:pt idx="38">
                  <c:v>6</c:v>
                </c:pt>
                <c:pt idx="39">
                  <c:v>13</c:v>
                </c:pt>
                <c:pt idx="40">
                  <c:v>8</c:v>
                </c:pt>
                <c:pt idx="41">
                  <c:v>13</c:v>
                </c:pt>
                <c:pt idx="42">
                  <c:v>12</c:v>
                </c:pt>
                <c:pt idx="43">
                  <c:v>8</c:v>
                </c:pt>
                <c:pt idx="44">
                  <c:v>10</c:v>
                </c:pt>
                <c:pt idx="45">
                  <c:v>14</c:v>
                </c:pt>
                <c:pt idx="46">
                  <c:v>11</c:v>
                </c:pt>
                <c:pt idx="47">
                  <c:v>10</c:v>
                </c:pt>
                <c:pt idx="48">
                  <c:v>16</c:v>
                </c:pt>
                <c:pt idx="49">
                  <c:v>8</c:v>
                </c:pt>
                <c:pt idx="50">
                  <c:v>11</c:v>
                </c:pt>
                <c:pt idx="5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06-4E5F-8491-85E977CA9280}"/>
            </c:ext>
          </c:extLst>
        </c:ser>
        <c:ser>
          <c:idx val="2"/>
          <c:order val="1"/>
          <c:tx>
            <c:strRef>
              <c:f>'Double Moving Average'!$G$1</c:f>
              <c:strCache>
                <c:ptCount val="1"/>
                <c:pt idx="0">
                  <c:v>Y @ n=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'Double Moving Average'!$G$2:$G$68</c:f>
              <c:numCache>
                <c:formatCode>General</c:formatCode>
                <c:ptCount val="67"/>
                <c:pt idx="9">
                  <c:v>14.229166666666666</c:v>
                </c:pt>
                <c:pt idx="10">
                  <c:v>12.416666666666666</c:v>
                </c:pt>
                <c:pt idx="11">
                  <c:v>8.1458333333333339</c:v>
                </c:pt>
                <c:pt idx="12">
                  <c:v>5.9375</c:v>
                </c:pt>
                <c:pt idx="13">
                  <c:v>6.666666666666667</c:v>
                </c:pt>
                <c:pt idx="14">
                  <c:v>8.9375</c:v>
                </c:pt>
                <c:pt idx="15">
                  <c:v>11.5625</c:v>
                </c:pt>
                <c:pt idx="16">
                  <c:v>10.020833333333334</c:v>
                </c:pt>
                <c:pt idx="17">
                  <c:v>7.708333333333333</c:v>
                </c:pt>
                <c:pt idx="18">
                  <c:v>11.041666666666666</c:v>
                </c:pt>
                <c:pt idx="19">
                  <c:v>12.0625</c:v>
                </c:pt>
                <c:pt idx="20">
                  <c:v>13.854166666666666</c:v>
                </c:pt>
                <c:pt idx="21">
                  <c:v>11.791666666666666</c:v>
                </c:pt>
                <c:pt idx="22">
                  <c:v>11.625</c:v>
                </c:pt>
                <c:pt idx="23">
                  <c:v>10.541666666666666</c:v>
                </c:pt>
                <c:pt idx="24">
                  <c:v>9.1041666666666661</c:v>
                </c:pt>
                <c:pt idx="25">
                  <c:v>14.1875</c:v>
                </c:pt>
                <c:pt idx="26">
                  <c:v>11.666666666666666</c:v>
                </c:pt>
                <c:pt idx="27">
                  <c:v>10.895833333333334</c:v>
                </c:pt>
                <c:pt idx="28">
                  <c:v>7.458333333333333</c:v>
                </c:pt>
                <c:pt idx="29">
                  <c:v>6.333333333333333</c:v>
                </c:pt>
                <c:pt idx="30">
                  <c:v>5.479166666666667</c:v>
                </c:pt>
                <c:pt idx="31">
                  <c:v>6.625</c:v>
                </c:pt>
                <c:pt idx="32">
                  <c:v>14.333333333333334</c:v>
                </c:pt>
                <c:pt idx="33">
                  <c:v>14.479166666666666</c:v>
                </c:pt>
                <c:pt idx="34">
                  <c:v>17.645833333333332</c:v>
                </c:pt>
                <c:pt idx="35">
                  <c:v>16.541666666666668</c:v>
                </c:pt>
                <c:pt idx="36">
                  <c:v>12</c:v>
                </c:pt>
                <c:pt idx="37">
                  <c:v>6.916666666666667</c:v>
                </c:pt>
                <c:pt idx="38">
                  <c:v>6.666666666666667</c:v>
                </c:pt>
                <c:pt idx="39">
                  <c:v>9.1458333333333339</c:v>
                </c:pt>
                <c:pt idx="40">
                  <c:v>6.854166666666667</c:v>
                </c:pt>
                <c:pt idx="41">
                  <c:v>12.666666666666666</c:v>
                </c:pt>
                <c:pt idx="42">
                  <c:v>9.0208333333333339</c:v>
                </c:pt>
                <c:pt idx="43">
                  <c:v>9.7916666666666661</c:v>
                </c:pt>
                <c:pt idx="44">
                  <c:v>14</c:v>
                </c:pt>
                <c:pt idx="45">
                  <c:v>9.7291666666666661</c:v>
                </c:pt>
                <c:pt idx="46">
                  <c:v>11.375</c:v>
                </c:pt>
                <c:pt idx="47">
                  <c:v>11.625</c:v>
                </c:pt>
                <c:pt idx="48">
                  <c:v>10.541666666666666</c:v>
                </c:pt>
                <c:pt idx="49">
                  <c:v>12.1875</c:v>
                </c:pt>
                <c:pt idx="50">
                  <c:v>15.770833333333334</c:v>
                </c:pt>
                <c:pt idx="51">
                  <c:v>10.9375</c:v>
                </c:pt>
                <c:pt idx="52">
                  <c:v>10.833333333333334</c:v>
                </c:pt>
                <c:pt idx="53">
                  <c:v>11.291666666666666</c:v>
                </c:pt>
                <c:pt idx="54">
                  <c:v>7.1875</c:v>
                </c:pt>
                <c:pt idx="5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06-4E5F-8491-85E977CA9280}"/>
            </c:ext>
          </c:extLst>
        </c:ser>
        <c:ser>
          <c:idx val="3"/>
          <c:order val="2"/>
          <c:tx>
            <c:strRef>
              <c:f>'Double Moving Average'!$H$1</c:f>
              <c:strCache>
                <c:ptCount val="1"/>
                <c:pt idx="0">
                  <c:v>Y @ n=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'Double Moving Average'!$H$2:$H$68</c:f>
              <c:numCache>
                <c:formatCode>General</c:formatCode>
                <c:ptCount val="67"/>
                <c:pt idx="11">
                  <c:v>16.8125</c:v>
                </c:pt>
                <c:pt idx="12">
                  <c:v>13.75</c:v>
                </c:pt>
                <c:pt idx="13">
                  <c:v>7.0625</c:v>
                </c:pt>
                <c:pt idx="14">
                  <c:v>3.6875</c:v>
                </c:pt>
                <c:pt idx="15">
                  <c:v>5</c:v>
                </c:pt>
                <c:pt idx="16">
                  <c:v>8.6875</c:v>
                </c:pt>
                <c:pt idx="17">
                  <c:v>12.8125</c:v>
                </c:pt>
                <c:pt idx="18">
                  <c:v>10.4375</c:v>
                </c:pt>
                <c:pt idx="19">
                  <c:v>6.875</c:v>
                </c:pt>
                <c:pt idx="20">
                  <c:v>11.875</c:v>
                </c:pt>
                <c:pt idx="21">
                  <c:v>13.3125</c:v>
                </c:pt>
                <c:pt idx="22">
                  <c:v>15.9375</c:v>
                </c:pt>
                <c:pt idx="23">
                  <c:v>12.625</c:v>
                </c:pt>
                <c:pt idx="24">
                  <c:v>12.125</c:v>
                </c:pt>
                <c:pt idx="25">
                  <c:v>10.375</c:v>
                </c:pt>
                <c:pt idx="26">
                  <c:v>8.1875</c:v>
                </c:pt>
                <c:pt idx="27">
                  <c:v>15.9375</c:v>
                </c:pt>
                <c:pt idx="28">
                  <c:v>12</c:v>
                </c:pt>
                <c:pt idx="29">
                  <c:v>10.8125</c:v>
                </c:pt>
                <c:pt idx="30">
                  <c:v>5.625</c:v>
                </c:pt>
                <c:pt idx="31">
                  <c:v>4</c:v>
                </c:pt>
                <c:pt idx="32">
                  <c:v>3.0625</c:v>
                </c:pt>
                <c:pt idx="33">
                  <c:v>5.125</c:v>
                </c:pt>
                <c:pt idx="34">
                  <c:v>17</c:v>
                </c:pt>
                <c:pt idx="35">
                  <c:v>17.0625</c:v>
                </c:pt>
                <c:pt idx="36">
                  <c:v>21.5625</c:v>
                </c:pt>
                <c:pt idx="37">
                  <c:v>19.375</c:v>
                </c:pt>
                <c:pt idx="38">
                  <c:v>12</c:v>
                </c:pt>
                <c:pt idx="39">
                  <c:v>4.25</c:v>
                </c:pt>
                <c:pt idx="40">
                  <c:v>4</c:v>
                </c:pt>
                <c:pt idx="41">
                  <c:v>8.0625</c:v>
                </c:pt>
                <c:pt idx="42">
                  <c:v>4.9375</c:v>
                </c:pt>
                <c:pt idx="43">
                  <c:v>14</c:v>
                </c:pt>
                <c:pt idx="44">
                  <c:v>8.4375</c:v>
                </c:pt>
                <c:pt idx="45">
                  <c:v>9.625</c:v>
                </c:pt>
                <c:pt idx="46">
                  <c:v>16</c:v>
                </c:pt>
                <c:pt idx="47">
                  <c:v>9.3125</c:v>
                </c:pt>
                <c:pt idx="48">
                  <c:v>11.875</c:v>
                </c:pt>
                <c:pt idx="49">
                  <c:v>12.125</c:v>
                </c:pt>
                <c:pt idx="50">
                  <c:v>10.375</c:v>
                </c:pt>
                <c:pt idx="51">
                  <c:v>12.9375</c:v>
                </c:pt>
                <c:pt idx="52">
                  <c:v>18.1875</c:v>
                </c:pt>
                <c:pt idx="53">
                  <c:v>10.6875</c:v>
                </c:pt>
                <c:pt idx="54">
                  <c:v>10.5</c:v>
                </c:pt>
                <c:pt idx="55">
                  <c:v>11.125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06-4E5F-8491-85E977CA9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664488"/>
        <c:axId val="54766481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'Double Moving Average'!$I$1</c15:sqref>
                        </c15:formulaRef>
                      </c:ext>
                    </c:extLst>
                    <c:strCache>
                      <c:ptCount val="1"/>
                      <c:pt idx="0">
                        <c:v>Y @ n= 6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'Double Moving Average'!$I$2:$I$68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14">
                        <c:v>20.6875</c:v>
                      </c:pt>
                      <c:pt idx="15">
                        <c:v>15.75</c:v>
                      </c:pt>
                      <c:pt idx="16">
                        <c:v>5.4375</c:v>
                      </c:pt>
                      <c:pt idx="17">
                        <c:v>0.3125</c:v>
                      </c:pt>
                      <c:pt idx="18">
                        <c:v>2.5</c:v>
                      </c:pt>
                      <c:pt idx="19">
                        <c:v>8.3125</c:v>
                      </c:pt>
                      <c:pt idx="20">
                        <c:v>14.6875</c:v>
                      </c:pt>
                      <c:pt idx="21">
                        <c:v>11.0625</c:v>
                      </c:pt>
                      <c:pt idx="22">
                        <c:v>5.625</c:v>
                      </c:pt>
                      <c:pt idx="23">
                        <c:v>13.125</c:v>
                      </c:pt>
                      <c:pt idx="24">
                        <c:v>15.1875</c:v>
                      </c:pt>
                      <c:pt idx="25">
                        <c:v>19.0625</c:v>
                      </c:pt>
                      <c:pt idx="26">
                        <c:v>13.875</c:v>
                      </c:pt>
                      <c:pt idx="27">
                        <c:v>12.875</c:v>
                      </c:pt>
                      <c:pt idx="28">
                        <c:v>10.125</c:v>
                      </c:pt>
                      <c:pt idx="29">
                        <c:v>6.8125</c:v>
                      </c:pt>
                      <c:pt idx="30">
                        <c:v>18.5625</c:v>
                      </c:pt>
                      <c:pt idx="31">
                        <c:v>12.5</c:v>
                      </c:pt>
                      <c:pt idx="32">
                        <c:v>10.6875</c:v>
                      </c:pt>
                      <c:pt idx="33">
                        <c:v>2.875</c:v>
                      </c:pt>
                      <c:pt idx="34">
                        <c:v>0.5</c:v>
                      </c:pt>
                      <c:pt idx="35">
                        <c:v>-0.5625</c:v>
                      </c:pt>
                      <c:pt idx="36">
                        <c:v>2.875</c:v>
                      </c:pt>
                      <c:pt idx="37">
                        <c:v>21</c:v>
                      </c:pt>
                      <c:pt idx="38">
                        <c:v>20.9375</c:v>
                      </c:pt>
                      <c:pt idx="39">
                        <c:v>27.4375</c:v>
                      </c:pt>
                      <c:pt idx="40">
                        <c:v>23.625</c:v>
                      </c:pt>
                      <c:pt idx="41">
                        <c:v>12</c:v>
                      </c:pt>
                      <c:pt idx="42">
                        <c:v>0.25</c:v>
                      </c:pt>
                      <c:pt idx="43">
                        <c:v>0</c:v>
                      </c:pt>
                      <c:pt idx="44">
                        <c:v>6.4375</c:v>
                      </c:pt>
                      <c:pt idx="45">
                        <c:v>2.0625</c:v>
                      </c:pt>
                      <c:pt idx="46">
                        <c:v>16</c:v>
                      </c:pt>
                      <c:pt idx="47">
                        <c:v>7.5625</c:v>
                      </c:pt>
                      <c:pt idx="48">
                        <c:v>9.375</c:v>
                      </c:pt>
                      <c:pt idx="49">
                        <c:v>19</c:v>
                      </c:pt>
                      <c:pt idx="50">
                        <c:v>8.6875</c:v>
                      </c:pt>
                      <c:pt idx="51">
                        <c:v>12.625</c:v>
                      </c:pt>
                      <c:pt idx="52">
                        <c:v>12.875</c:v>
                      </c:pt>
                      <c:pt idx="53">
                        <c:v>10.125</c:v>
                      </c:pt>
                      <c:pt idx="54">
                        <c:v>14.0625</c:v>
                      </c:pt>
                      <c:pt idx="55">
                        <c:v>21.8125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206-4E5F-8491-85E977CA9280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Moving Average'!$J$1</c15:sqref>
                        </c15:formulaRef>
                      </c:ext>
                    </c:extLst>
                    <c:strCache>
                      <c:ptCount val="1"/>
                      <c:pt idx="0">
                        <c:v>Y @ n= 9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Moving Average'!$J$2:$J$68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17">
                        <c:v>24.5625</c:v>
                      </c:pt>
                      <c:pt idx="18">
                        <c:v>17.75</c:v>
                      </c:pt>
                      <c:pt idx="19">
                        <c:v>3.8125</c:v>
                      </c:pt>
                      <c:pt idx="20">
                        <c:v>-3.0625</c:v>
                      </c:pt>
                      <c:pt idx="21">
                        <c:v>0</c:v>
                      </c:pt>
                      <c:pt idx="22">
                        <c:v>7.9375</c:v>
                      </c:pt>
                      <c:pt idx="23">
                        <c:v>16.5625</c:v>
                      </c:pt>
                      <c:pt idx="24">
                        <c:v>11.6875</c:v>
                      </c:pt>
                      <c:pt idx="25">
                        <c:v>4.375</c:v>
                      </c:pt>
                      <c:pt idx="26">
                        <c:v>14.375</c:v>
                      </c:pt>
                      <c:pt idx="27">
                        <c:v>17.0625</c:v>
                      </c:pt>
                      <c:pt idx="28">
                        <c:v>22.1875</c:v>
                      </c:pt>
                      <c:pt idx="29">
                        <c:v>15.125</c:v>
                      </c:pt>
                      <c:pt idx="30">
                        <c:v>13.625</c:v>
                      </c:pt>
                      <c:pt idx="31">
                        <c:v>9.875</c:v>
                      </c:pt>
                      <c:pt idx="32">
                        <c:v>5.4375</c:v>
                      </c:pt>
                      <c:pt idx="33">
                        <c:v>21.1875</c:v>
                      </c:pt>
                      <c:pt idx="34">
                        <c:v>13</c:v>
                      </c:pt>
                      <c:pt idx="35">
                        <c:v>10.5625</c:v>
                      </c:pt>
                      <c:pt idx="36">
                        <c:v>0.125</c:v>
                      </c:pt>
                      <c:pt idx="37">
                        <c:v>-3</c:v>
                      </c:pt>
                      <c:pt idx="38">
                        <c:v>-4.1875</c:v>
                      </c:pt>
                      <c:pt idx="39">
                        <c:v>0.625</c:v>
                      </c:pt>
                      <c:pt idx="40">
                        <c:v>25</c:v>
                      </c:pt>
                      <c:pt idx="41">
                        <c:v>24.8125</c:v>
                      </c:pt>
                      <c:pt idx="42">
                        <c:v>33.3125</c:v>
                      </c:pt>
                      <c:pt idx="43">
                        <c:v>27.875</c:v>
                      </c:pt>
                      <c:pt idx="44">
                        <c:v>12</c:v>
                      </c:pt>
                      <c:pt idx="45">
                        <c:v>-3.75</c:v>
                      </c:pt>
                      <c:pt idx="46">
                        <c:v>-4</c:v>
                      </c:pt>
                      <c:pt idx="47">
                        <c:v>4.8125</c:v>
                      </c:pt>
                      <c:pt idx="48">
                        <c:v>-0.8125</c:v>
                      </c:pt>
                      <c:pt idx="49">
                        <c:v>18</c:v>
                      </c:pt>
                      <c:pt idx="50">
                        <c:v>6.6875</c:v>
                      </c:pt>
                      <c:pt idx="51">
                        <c:v>9.125</c:v>
                      </c:pt>
                      <c:pt idx="52">
                        <c:v>22</c:v>
                      </c:pt>
                      <c:pt idx="53">
                        <c:v>8.0625</c:v>
                      </c:pt>
                      <c:pt idx="54">
                        <c:v>13.375</c:v>
                      </c:pt>
                      <c:pt idx="55">
                        <c:v>13.625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206-4E5F-8491-85E977CA9280}"/>
                  </c:ext>
                </c:extLst>
              </c15:ser>
            </c15:filteredLineSeries>
          </c:ext>
        </c:extLst>
      </c:lineChart>
      <c:catAx>
        <c:axId val="547664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64816"/>
        <c:crosses val="autoZero"/>
        <c:auto val="1"/>
        <c:lblAlgn val="ctr"/>
        <c:lblOffset val="100"/>
        <c:noMultiLvlLbl val="0"/>
      </c:catAx>
      <c:valAx>
        <c:axId val="54766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6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Demand vs Forecast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altLang="zh-CN"/>
              <a:t>(Double Exponential</a:t>
            </a:r>
            <a:r>
              <a:rPr lang="en-US" altLang="zh-CN" baseline="0"/>
              <a:t> Smoothing)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'Double Exponential Smoothing'!$B$1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'Double Exponential Smoothing'!$B$2:$B$53</c:f>
              <c:numCache>
                <c:formatCode>General</c:formatCode>
                <c:ptCount val="52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14</c:v>
                </c:pt>
                <c:pt idx="7">
                  <c:v>12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7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11</c:v>
                </c:pt>
                <c:pt idx="25">
                  <c:v>9</c:v>
                </c:pt>
                <c:pt idx="26">
                  <c:v>5</c:v>
                </c:pt>
                <c:pt idx="27">
                  <c:v>12</c:v>
                </c:pt>
                <c:pt idx="28">
                  <c:v>8</c:v>
                </c:pt>
                <c:pt idx="29">
                  <c:v>9</c:v>
                </c:pt>
                <c:pt idx="30">
                  <c:v>15</c:v>
                </c:pt>
                <c:pt idx="31">
                  <c:v>13</c:v>
                </c:pt>
                <c:pt idx="32">
                  <c:v>14</c:v>
                </c:pt>
                <c:pt idx="33">
                  <c:v>10</c:v>
                </c:pt>
                <c:pt idx="34">
                  <c:v>11</c:v>
                </c:pt>
                <c:pt idx="35">
                  <c:v>6</c:v>
                </c:pt>
                <c:pt idx="36">
                  <c:v>13</c:v>
                </c:pt>
                <c:pt idx="37">
                  <c:v>12</c:v>
                </c:pt>
                <c:pt idx="38">
                  <c:v>6</c:v>
                </c:pt>
                <c:pt idx="39">
                  <c:v>13</c:v>
                </c:pt>
                <c:pt idx="40">
                  <c:v>8</c:v>
                </c:pt>
                <c:pt idx="41">
                  <c:v>13</c:v>
                </c:pt>
                <c:pt idx="42">
                  <c:v>12</c:v>
                </c:pt>
                <c:pt idx="43">
                  <c:v>8</c:v>
                </c:pt>
                <c:pt idx="44">
                  <c:v>10</c:v>
                </c:pt>
                <c:pt idx="45">
                  <c:v>14</c:v>
                </c:pt>
                <c:pt idx="46">
                  <c:v>11</c:v>
                </c:pt>
                <c:pt idx="47">
                  <c:v>10</c:v>
                </c:pt>
                <c:pt idx="48">
                  <c:v>16</c:v>
                </c:pt>
                <c:pt idx="49">
                  <c:v>8</c:v>
                </c:pt>
                <c:pt idx="50">
                  <c:v>11</c:v>
                </c:pt>
                <c:pt idx="5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44BE-BDD0-125A3502316B}"/>
            </c:ext>
          </c:extLst>
        </c:ser>
        <c:ser>
          <c:idx val="1"/>
          <c:order val="1"/>
          <c:tx>
            <c:strRef>
              <c:f>'Double Exponential Smoothing'!$E$1</c:f>
              <c:strCache>
                <c:ptCount val="1"/>
                <c:pt idx="0">
                  <c:v>Y_predicted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'Double Exponential Smoothing'!$E$2:$E$53</c:f>
              <c:numCache>
                <c:formatCode>General</c:formatCode>
                <c:ptCount val="52"/>
                <c:pt idx="1">
                  <c:v>6.0000000000000009</c:v>
                </c:pt>
                <c:pt idx="2">
                  <c:v>6.69</c:v>
                </c:pt>
                <c:pt idx="3">
                  <c:v>7.0812999999999997</c:v>
                </c:pt>
                <c:pt idx="4">
                  <c:v>7.881901</c:v>
                </c:pt>
                <c:pt idx="5">
                  <c:v>7.8959247700000006</c:v>
                </c:pt>
                <c:pt idx="6">
                  <c:v>8.8002660429000006</c:v>
                </c:pt>
                <c:pt idx="7">
                  <c:v>10.279731079933001</c:v>
                </c:pt>
                <c:pt idx="8">
                  <c:v>11.114911177161412</c:v>
                </c:pt>
                <c:pt idx="9">
                  <c:v>10.429607919629298</c:v>
                </c:pt>
                <c:pt idx="10">
                  <c:v>9.7484770760147264</c:v>
                </c:pt>
                <c:pt idx="11">
                  <c:v>10.241118088842629</c:v>
                </c:pt>
                <c:pt idx="12">
                  <c:v>10.887997356439671</c:v>
                </c:pt>
                <c:pt idx="13">
                  <c:v>10.518860849824115</c:v>
                </c:pt>
                <c:pt idx="14">
                  <c:v>10.377985819036949</c:v>
                </c:pt>
                <c:pt idx="15">
                  <c:v>10.223946219836108</c:v>
                </c:pt>
                <c:pt idx="16">
                  <c:v>10.063996153880352</c:v>
                </c:pt>
                <c:pt idx="17">
                  <c:v>10.824116216499334</c:v>
                </c:pt>
                <c:pt idx="18">
                  <c:v>11.037488780099542</c:v>
                </c:pt>
                <c:pt idx="19">
                  <c:v>11.437062167576721</c:v>
                </c:pt>
                <c:pt idx="20">
                  <c:v>10.623609012531164</c:v>
                </c:pt>
                <c:pt idx="21">
                  <c:v>11.474138218118782</c:v>
                </c:pt>
                <c:pt idx="22">
                  <c:v>11.310337436045312</c:v>
                </c:pt>
                <c:pt idx="23">
                  <c:v>11.139986687305178</c:v>
                </c:pt>
                <c:pt idx="24">
                  <c:v>11.889506487693916</c:v>
                </c:pt>
                <c:pt idx="25">
                  <c:v>11.862437133374089</c:v>
                </c:pt>
                <c:pt idx="26">
                  <c:v>11.354908535917005</c:v>
                </c:pt>
                <c:pt idx="27">
                  <c:v>9.9582384018738264</c:v>
                </c:pt>
                <c:pt idx="28">
                  <c:v>10.30215514258307</c:v>
                </c:pt>
                <c:pt idx="29">
                  <c:v>9.7082238808729713</c:v>
                </c:pt>
                <c:pt idx="30">
                  <c:v>9.4118321550787041</c:v>
                </c:pt>
                <c:pt idx="31">
                  <c:v>10.542363809790928</c:v>
                </c:pt>
                <c:pt idx="32">
                  <c:v>11.12051821926698</c:v>
                </c:pt>
                <c:pt idx="33">
                  <c:v>11.869426200269814</c:v>
                </c:pt>
                <c:pt idx="34">
                  <c:v>11.612469799063986</c:v>
                </c:pt>
                <c:pt idx="35">
                  <c:v>11.588530584127405</c:v>
                </c:pt>
                <c:pt idx="36">
                  <c:v>10.401723294654316</c:v>
                </c:pt>
                <c:pt idx="37">
                  <c:v>10.930225764236216</c:v>
                </c:pt>
                <c:pt idx="38">
                  <c:v>11.185120966974651</c:v>
                </c:pt>
                <c:pt idx="39">
                  <c:v>10.033483500156157</c:v>
                </c:pt>
                <c:pt idx="40">
                  <c:v>10.601169021696679</c:v>
                </c:pt>
                <c:pt idx="41">
                  <c:v>9.9772823682781944</c:v>
                </c:pt>
                <c:pt idx="42">
                  <c:v>10.568854574495061</c:v>
                </c:pt>
                <c:pt idx="43">
                  <c:v>10.885046702233703</c:v>
                </c:pt>
                <c:pt idx="44">
                  <c:v>10.251449003357605</c:v>
                </c:pt>
                <c:pt idx="45">
                  <c:v>10.137027374155998</c:v>
                </c:pt>
                <c:pt idx="46">
                  <c:v>10.961379249570035</c:v>
                </c:pt>
                <c:pt idx="47">
                  <c:v>11.022019372414162</c:v>
                </c:pt>
                <c:pt idx="48">
                  <c:v>10.839870889517039</c:v>
                </c:pt>
                <c:pt idx="49">
                  <c:v>12.048955976513831</c:v>
                </c:pt>
                <c:pt idx="50">
                  <c:v>11.294755366815847</c:v>
                </c:pt>
                <c:pt idx="51">
                  <c:v>11.282552218052984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44BE-BDD0-125A35023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013584"/>
        <c:axId val="592014544"/>
      </c:lineChart>
      <c:catAx>
        <c:axId val="59201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14544"/>
        <c:crosses val="autoZero"/>
        <c:auto val="1"/>
        <c:lblAlgn val="ctr"/>
        <c:lblOffset val="100"/>
        <c:noMultiLvlLbl val="0"/>
      </c:catAx>
      <c:valAx>
        <c:axId val="59201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1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vs Forecast</a:t>
            </a:r>
          </a:p>
          <a:p>
            <a:pPr>
              <a:defRPr/>
            </a:pPr>
            <a:r>
              <a:rPr lang="en-US"/>
              <a:t>(Linear</a:t>
            </a:r>
            <a:r>
              <a:rPr lang="en-US" baseline="0"/>
              <a:t> Regression)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'Linear Regression'!$B$2:$B$53</c:f>
              <c:numCache>
                <c:formatCode>General</c:formatCode>
                <c:ptCount val="52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14</c:v>
                </c:pt>
                <c:pt idx="7">
                  <c:v>12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7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11</c:v>
                </c:pt>
                <c:pt idx="25">
                  <c:v>9</c:v>
                </c:pt>
                <c:pt idx="26">
                  <c:v>5</c:v>
                </c:pt>
                <c:pt idx="27">
                  <c:v>12</c:v>
                </c:pt>
                <c:pt idx="28">
                  <c:v>8</c:v>
                </c:pt>
                <c:pt idx="29">
                  <c:v>9</c:v>
                </c:pt>
                <c:pt idx="30">
                  <c:v>15</c:v>
                </c:pt>
                <c:pt idx="31">
                  <c:v>13</c:v>
                </c:pt>
                <c:pt idx="32">
                  <c:v>14</c:v>
                </c:pt>
                <c:pt idx="33">
                  <c:v>10</c:v>
                </c:pt>
                <c:pt idx="34">
                  <c:v>11</c:v>
                </c:pt>
                <c:pt idx="35">
                  <c:v>6</c:v>
                </c:pt>
                <c:pt idx="36">
                  <c:v>13</c:v>
                </c:pt>
                <c:pt idx="37">
                  <c:v>12</c:v>
                </c:pt>
                <c:pt idx="38">
                  <c:v>6</c:v>
                </c:pt>
                <c:pt idx="39">
                  <c:v>13</c:v>
                </c:pt>
                <c:pt idx="40">
                  <c:v>8</c:v>
                </c:pt>
                <c:pt idx="41">
                  <c:v>13</c:v>
                </c:pt>
                <c:pt idx="42">
                  <c:v>12</c:v>
                </c:pt>
                <c:pt idx="43">
                  <c:v>8</c:v>
                </c:pt>
                <c:pt idx="44">
                  <c:v>10</c:v>
                </c:pt>
                <c:pt idx="45">
                  <c:v>14</c:v>
                </c:pt>
                <c:pt idx="46">
                  <c:v>11</c:v>
                </c:pt>
                <c:pt idx="47">
                  <c:v>10</c:v>
                </c:pt>
                <c:pt idx="48">
                  <c:v>16</c:v>
                </c:pt>
                <c:pt idx="49">
                  <c:v>8</c:v>
                </c:pt>
                <c:pt idx="50">
                  <c:v>11</c:v>
                </c:pt>
                <c:pt idx="5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B-4484-A9C9-CE379F75218A}"/>
            </c:ext>
          </c:extLst>
        </c:ser>
        <c:ser>
          <c:idx val="1"/>
          <c:order val="1"/>
          <c:tx>
            <c:strRef>
              <c:f>'Linear Regression'!$C$1</c:f>
              <c:strCache>
                <c:ptCount val="1"/>
                <c:pt idx="0">
                  <c:v>Y_predicted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'Linear Regression'!$C$2:$C$53</c:f>
              <c:numCache>
                <c:formatCode>General</c:formatCode>
                <c:ptCount val="52"/>
                <c:pt idx="0">
                  <c:v>9.2068214804063846</c:v>
                </c:pt>
                <c:pt idx="1">
                  <c:v>9.2507470332109598</c:v>
                </c:pt>
                <c:pt idx="2">
                  <c:v>9.2946725860155368</c:v>
                </c:pt>
                <c:pt idx="3">
                  <c:v>9.338598138820112</c:v>
                </c:pt>
                <c:pt idx="4">
                  <c:v>9.382523691624689</c:v>
                </c:pt>
                <c:pt idx="5">
                  <c:v>9.4264492444292642</c:v>
                </c:pt>
                <c:pt idx="6">
                  <c:v>9.4703747972338412</c:v>
                </c:pt>
                <c:pt idx="7">
                  <c:v>9.5143003500384165</c:v>
                </c:pt>
                <c:pt idx="8">
                  <c:v>9.5582259028429934</c:v>
                </c:pt>
                <c:pt idx="9">
                  <c:v>9.6021514556475687</c:v>
                </c:pt>
                <c:pt idx="10">
                  <c:v>9.6460770084521457</c:v>
                </c:pt>
                <c:pt idx="11">
                  <c:v>9.6900025612567227</c:v>
                </c:pt>
                <c:pt idx="12">
                  <c:v>9.7339281140612979</c:v>
                </c:pt>
                <c:pt idx="13">
                  <c:v>9.7778536668658749</c:v>
                </c:pt>
                <c:pt idx="14">
                  <c:v>9.8217792196704501</c:v>
                </c:pt>
                <c:pt idx="15">
                  <c:v>9.8657047724750271</c:v>
                </c:pt>
                <c:pt idx="16">
                  <c:v>9.9096303252796023</c:v>
                </c:pt>
                <c:pt idx="17">
                  <c:v>9.9535558780841793</c:v>
                </c:pt>
                <c:pt idx="18">
                  <c:v>9.9974814308887545</c:v>
                </c:pt>
                <c:pt idx="19">
                  <c:v>10.041406983693332</c:v>
                </c:pt>
                <c:pt idx="20">
                  <c:v>10.085332536497907</c:v>
                </c:pt>
                <c:pt idx="21">
                  <c:v>10.129258089302484</c:v>
                </c:pt>
                <c:pt idx="22">
                  <c:v>10.173183642107059</c:v>
                </c:pt>
                <c:pt idx="23">
                  <c:v>10.217109194911636</c:v>
                </c:pt>
                <c:pt idx="24">
                  <c:v>10.261034747716213</c:v>
                </c:pt>
                <c:pt idx="25">
                  <c:v>10.304960300520788</c:v>
                </c:pt>
                <c:pt idx="26">
                  <c:v>10.348885853325363</c:v>
                </c:pt>
                <c:pt idx="27">
                  <c:v>10.39281140612994</c:v>
                </c:pt>
                <c:pt idx="28">
                  <c:v>10.436736958934517</c:v>
                </c:pt>
                <c:pt idx="29">
                  <c:v>10.480662511739093</c:v>
                </c:pt>
                <c:pt idx="30">
                  <c:v>10.52458806454367</c:v>
                </c:pt>
                <c:pt idx="31">
                  <c:v>10.568513617348245</c:v>
                </c:pt>
                <c:pt idx="32">
                  <c:v>10.612439170152822</c:v>
                </c:pt>
                <c:pt idx="33">
                  <c:v>10.656364722957397</c:v>
                </c:pt>
                <c:pt idx="34">
                  <c:v>10.700290275761974</c:v>
                </c:pt>
                <c:pt idx="35">
                  <c:v>10.744215828566549</c:v>
                </c:pt>
                <c:pt idx="36">
                  <c:v>10.788141381371126</c:v>
                </c:pt>
                <c:pt idx="37">
                  <c:v>10.832066934175703</c:v>
                </c:pt>
                <c:pt idx="38">
                  <c:v>10.875992486980278</c:v>
                </c:pt>
                <c:pt idx="39">
                  <c:v>10.919918039784854</c:v>
                </c:pt>
                <c:pt idx="40">
                  <c:v>10.963843592589431</c:v>
                </c:pt>
                <c:pt idx="41">
                  <c:v>11.007769145394008</c:v>
                </c:pt>
                <c:pt idx="42">
                  <c:v>11.051694698198583</c:v>
                </c:pt>
                <c:pt idx="43">
                  <c:v>11.09562025100316</c:v>
                </c:pt>
                <c:pt idx="44">
                  <c:v>11.139545803807735</c:v>
                </c:pt>
                <c:pt idx="45">
                  <c:v>11.183471356612312</c:v>
                </c:pt>
                <c:pt idx="46">
                  <c:v>11.227396909416887</c:v>
                </c:pt>
                <c:pt idx="47">
                  <c:v>11.271322462221464</c:v>
                </c:pt>
                <c:pt idx="48">
                  <c:v>11.315248015026039</c:v>
                </c:pt>
                <c:pt idx="49">
                  <c:v>11.359173567830616</c:v>
                </c:pt>
                <c:pt idx="50">
                  <c:v>11.403099120635193</c:v>
                </c:pt>
                <c:pt idx="51">
                  <c:v>11.447024673439769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B-4484-A9C9-CE379F752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523376"/>
        <c:axId val="1238525008"/>
      </c:lineChart>
      <c:catAx>
        <c:axId val="123852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25008"/>
        <c:crosses val="autoZero"/>
        <c:auto val="1"/>
        <c:lblAlgn val="ctr"/>
        <c:lblOffset val="100"/>
        <c:noMultiLvlLbl val="0"/>
      </c:catAx>
      <c:valAx>
        <c:axId val="12385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86482939632542E-2"/>
          <c:y val="0.17171296296296298"/>
          <c:w val="0.8712246281714786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'On-time Rate Evaluation'!$E$1</c:f>
              <c:strCache>
                <c:ptCount val="1"/>
                <c:pt idx="0">
                  <c:v>On-time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'On-time Rate Evaluation'!$A$2:$A$13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'On-time Rate Evaluation'!$E$2:$E$13</c:f>
              <c:numCache>
                <c:formatCode>0.00</c:formatCode>
                <c:ptCount val="12"/>
                <c:pt idx="0">
                  <c:v>85.106382978723403</c:v>
                </c:pt>
                <c:pt idx="1">
                  <c:v>84</c:v>
                </c:pt>
                <c:pt idx="2">
                  <c:v>83.146067415730343</c:v>
                </c:pt>
                <c:pt idx="3">
                  <c:v>89.65517241379311</c:v>
                </c:pt>
                <c:pt idx="4">
                  <c:v>78.84615384615384</c:v>
                </c:pt>
                <c:pt idx="5">
                  <c:v>75</c:v>
                </c:pt>
                <c:pt idx="6">
                  <c:v>84.375</c:v>
                </c:pt>
                <c:pt idx="7">
                  <c:v>76.19047619047619</c:v>
                </c:pt>
                <c:pt idx="8">
                  <c:v>79.787234042553195</c:v>
                </c:pt>
                <c:pt idx="9">
                  <c:v>79.120879120879124</c:v>
                </c:pt>
                <c:pt idx="10">
                  <c:v>77.777777777777786</c:v>
                </c:pt>
                <c:pt idx="11">
                  <c:v>78.82352941176471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A-414A-BDD4-9C59ACDE6A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87953296"/>
        <c:axId val="2087959536"/>
      </c:lineChart>
      <c:catAx>
        <c:axId val="208795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59536"/>
        <c:crosses val="autoZero"/>
        <c:auto val="1"/>
        <c:lblAlgn val="ctr"/>
        <c:lblOffset val="100"/>
        <c:noMultiLvlLbl val="0"/>
      </c:catAx>
      <c:valAx>
        <c:axId val="20879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5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268605</xdr:colOff>
      <xdr:row>0</xdr:row>
      <xdr:rowOff>163830</xdr:rowOff>
    </xdr:from>
    <xdr:to>
      <xdr:col>15</xdr:col>
      <xdr:colOff>55245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71B6A3-2224-4D7E-9781-E82F45F16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407670</xdr:colOff>
      <xdr:row>14</xdr:row>
      <xdr:rowOff>78105</xdr:rowOff>
    </xdr:from>
    <xdr:to>
      <xdr:col>11</xdr:col>
      <xdr:colOff>270510</xdr:colOff>
      <xdr:row>28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0FECAF-E527-42A6-990C-3D767BCEA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405765</xdr:colOff>
      <xdr:row>4</xdr:row>
      <xdr:rowOff>7620</xdr:rowOff>
    </xdr:from>
    <xdr:to>
      <xdr:col>17</xdr:col>
      <xdr:colOff>666750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598D5-0780-43DA-903D-186B1351B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544830</xdr:colOff>
      <xdr:row>13</xdr:row>
      <xdr:rowOff>87630</xdr:rowOff>
    </xdr:from>
    <xdr:to>
      <xdr:col>9</xdr:col>
      <xdr:colOff>624840</xdr:colOff>
      <xdr:row>25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98B30-6FB8-4092-943D-386C9F6EF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60</xdr:row>
      <xdr:rowOff>195262</xdr:rowOff>
    </xdr:from>
    <xdr:to>
      <xdr:col>11</xdr:col>
      <xdr:colOff>171450</xdr:colOff>
      <xdr:row>76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14286</xdr:colOff>
      <xdr:row>61</xdr:row>
      <xdr:rowOff>33337</xdr:rowOff>
    </xdr:from>
    <xdr:to>
      <xdr:col>21</xdr:col>
      <xdr:colOff>95249</xdr:colOff>
      <xdr:row>76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468630</xdr:colOff>
      <xdr:row>5</xdr:row>
      <xdr:rowOff>57150</xdr:rowOff>
    </xdr:from>
    <xdr:to>
      <xdr:col>16</xdr:col>
      <xdr:colOff>346710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54BE93-AB3C-495E-9D6D-F418D13FF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252411</xdr:colOff>
      <xdr:row>60</xdr:row>
      <xdr:rowOff>176211</xdr:rowOff>
    </xdr:from>
    <xdr:to>
      <xdr:col>12</xdr:col>
      <xdr:colOff>466724</xdr:colOff>
      <xdr:row>80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86A77-9E5D-48B2-9C78-25690DBD2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360045</xdr:colOff>
      <xdr:row>10</xdr:row>
      <xdr:rowOff>81915</xdr:rowOff>
    </xdr:from>
    <xdr:to>
      <xdr:col>18</xdr:col>
      <xdr:colOff>108585</xdr:colOff>
      <xdr:row>26</xdr:row>
      <xdr:rowOff>188595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43F8A5-7493-4CD1-9F7B-2BE230A5A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</xdr:colOff>
      <xdr:row>16</xdr:row>
      <xdr:rowOff>61912</xdr:rowOff>
    </xdr:from>
    <xdr:to>
      <xdr:col>11</xdr:col>
      <xdr:colOff>14287</xdr:colOff>
      <xdr:row>30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114300</xdr:rowOff>
    </xdr:from>
    <xdr:to>
      <xdr:col>13</xdr:col>
      <xdr:colOff>85725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牛嘉玥" refreshedDate="43865.76428009259" createdVersion="6" refreshedVersion="6" minRefreshableVersion="3" recordCount="2158">
  <cacheSource type="worksheet">
    <worksheetSource name="Table4"/>
  </cacheSource>
  <cacheFields count="8">
    <cacheField name="Patient" numFmtId="0">
      <sharedItems containsSemiMixedTypes="0" containsString="0" containsNumber="1" containsInteger="1" minValue="1" maxValue="2210"/>
    </cacheField>
    <cacheField name="Delivery Date" numFmtId="0">
      <sharedItems count="364">
        <s v="2013-04-01"/>
        <s v="2013-04-02"/>
        <s v="2013-04-03"/>
        <s v="2013-04-04"/>
        <s v="2013-04-05"/>
        <s v="2013-04-06"/>
        <s v="2013-04-07"/>
        <s v="2013-04-08"/>
        <s v="2013-04-09"/>
        <s v="2013-04-10"/>
        <s v="2013-04-11"/>
        <s v="2013-04-12"/>
        <s v="2013-04-13"/>
        <s v="2013-04-14"/>
        <s v="2013-04-15"/>
        <s v="2013-04-16"/>
        <s v="2013-04-17"/>
        <s v="2013-04-18"/>
        <s v="2013-04-19"/>
        <s v="2013-04-20"/>
        <s v="2013-04-21"/>
        <s v="2013-04-22"/>
        <s v="2013-04-23"/>
        <s v="2013-04-24"/>
        <s v="2013-04-25"/>
        <s v="2013-04-26"/>
        <s v="2013-04-27"/>
        <s v="2013-04-28"/>
        <s v="2013-04-29"/>
        <s v="2013-04-30"/>
        <s v="2013-05-01"/>
        <s v="2013-05-02"/>
        <s v="2013-05-03"/>
        <s v="2013-05-04"/>
        <s v="2013-05-05"/>
        <s v="2013-05-06"/>
        <s v="2013-05-07"/>
        <s v="2013-05-08"/>
        <s v="2013-05-09"/>
        <s v="2013-05-10"/>
        <s v="2013-05-11"/>
        <s v="2013-05-12"/>
        <s v="2013-05-13"/>
        <s v="2013-05-14"/>
        <s v="2013-05-15"/>
        <s v="2013-05-16"/>
        <s v="2013-05-17"/>
        <s v="2013-05-18"/>
        <s v="2013-05-19"/>
        <s v="2013-05-20"/>
        <s v="2013-05-21"/>
        <s v="2013-05-22"/>
        <s v="2013-05-23"/>
        <s v="2013-05-24"/>
        <s v="2013-05-25"/>
        <s v="2013-05-26"/>
        <s v="2013-05-27"/>
        <s v="2013-05-28"/>
        <s v="2013-05-29"/>
        <s v="2013-05-30"/>
        <s v="2013-05-31"/>
        <s v="2013-06-01"/>
        <s v="2013-06-02"/>
        <s v="2013-06-03"/>
        <s v="2013-06-04"/>
        <s v="2013-06-05"/>
        <s v="2013-06-06"/>
        <s v="2013-06-07"/>
        <s v="2013-06-08"/>
        <s v="2013-06-09"/>
        <s v="2013-06-10"/>
        <s v="2013-06-11"/>
        <s v="2013-06-12"/>
        <s v="2013-06-13"/>
        <s v="2013-06-14"/>
        <s v="2013-06-15"/>
        <s v="2013-06-16"/>
        <s v="2013-06-17"/>
        <s v="2013-06-18"/>
        <s v="2013-06-19"/>
        <s v="2013-06-20"/>
        <s v="2013-06-21"/>
        <s v="2013-06-22"/>
        <s v="2013-06-23"/>
        <s v="2013-06-24"/>
        <s v="2013-06-25"/>
        <s v="2013-06-26"/>
        <s v="2013-06-27"/>
        <s v="2013-06-28"/>
        <s v="2013-06-29"/>
        <s v="2013-06-30"/>
        <s v="2013-07-01"/>
        <s v="2013-07-02"/>
        <s v="2013-07-03"/>
        <s v="2013-07-04"/>
        <s v="2013-07-05"/>
        <s v="2013-07-06"/>
        <s v="2013-07-07"/>
        <s v="2013-07-08"/>
        <s v="2013-07-09"/>
        <s v="2013-07-10"/>
        <s v="2013-07-11"/>
        <s v="2013-07-12"/>
        <s v="2013-07-13"/>
        <s v="2013-07-14"/>
        <s v="2013-07-15"/>
        <s v="2013-07-16"/>
        <s v="2013-07-17"/>
        <s v="2013-07-18"/>
        <s v="2013-07-19"/>
        <s v="2013-07-20"/>
        <s v="2013-07-21"/>
        <s v="2013-07-22"/>
        <s v="2013-07-23"/>
        <s v="2013-07-24"/>
        <s v="2013-07-25"/>
        <s v="2013-07-26"/>
        <s v="2013-07-27"/>
        <s v="2013-07-28"/>
        <s v="2013-07-29"/>
        <s v="2013-07-30"/>
        <s v="2013-07-31"/>
        <s v="2013-08-01"/>
        <s v="2013-08-02"/>
        <s v="2013-08-03"/>
        <s v="2013-08-04"/>
        <s v="2013-08-05"/>
        <s v="2013-08-06"/>
        <s v="2013-08-07"/>
        <s v="2013-08-08"/>
        <s v="2013-08-09"/>
        <s v="2013-08-10"/>
        <s v="2013-08-11"/>
        <s v="2013-08-12"/>
        <s v="2013-08-13"/>
        <s v="2013-08-14"/>
        <s v="2013-08-15"/>
        <s v="2013-08-16"/>
        <s v="2013-08-17"/>
        <s v="2013-08-18"/>
        <s v="2013-08-19"/>
        <s v="2013-08-20"/>
        <s v="2013-08-21"/>
        <s v="2013-08-22"/>
        <s v="2013-08-23"/>
        <s v="2013-08-24"/>
        <s v="2013-08-25"/>
        <s v="2013-08-26"/>
        <s v="2013-08-27"/>
        <s v="2013-08-28"/>
        <s v="2013-08-29"/>
        <s v="2013-08-30"/>
        <s v="2013-08-31"/>
        <s v="2013-09-01"/>
        <s v="2013-09-02"/>
        <s v="2013-09-03"/>
        <s v="2013-09-04"/>
        <s v="2013-09-05"/>
        <s v="2013-09-06"/>
        <s v="2013-09-07"/>
        <s v="2013-09-08"/>
        <s v="2013-09-09"/>
        <s v="2013-09-10"/>
        <s v="2013-09-11"/>
        <s v="2013-09-12"/>
        <s v="2013-09-13"/>
        <s v="2013-09-14"/>
        <s v="2013-09-15"/>
        <s v="2013-09-16"/>
        <s v="2013-09-17"/>
        <s v="2013-09-18"/>
        <s v="2013-09-19"/>
        <s v="2013-09-20"/>
        <s v="2013-09-21"/>
        <s v="2013-09-22"/>
        <s v="2013-09-23"/>
        <s v="2013-09-24"/>
        <s v="2013-09-25"/>
        <s v="2013-09-26"/>
        <s v="2013-09-27"/>
        <s v="2013-09-28"/>
        <s v="2013-09-29"/>
        <s v="2013-09-30"/>
        <s v="2013-10-01"/>
        <s v="2013-10-02"/>
        <s v="2013-10-03"/>
        <s v="2013-10-04"/>
        <s v="2013-10-05"/>
        <s v="2013-10-06"/>
        <s v="2013-10-07"/>
        <s v="2013-10-08"/>
        <s v="2013-10-09"/>
        <s v="2013-10-10"/>
        <s v="2013-10-11"/>
        <s v="2013-10-12"/>
        <s v="2013-10-13"/>
        <s v="2013-10-14"/>
        <s v="2013-10-15"/>
        <s v="2013-10-16"/>
        <s v="2013-10-17"/>
        <s v="2013-10-18"/>
        <s v="2013-10-19"/>
        <s v="2013-10-20"/>
        <s v="2013-10-21"/>
        <s v="2013-10-22"/>
        <s v="2013-10-23"/>
        <s v="2013-10-24"/>
        <s v="2013-10-25"/>
        <s v="2013-10-26"/>
        <s v="2013-10-27"/>
        <s v="2013-10-28"/>
        <s v="2013-10-29"/>
        <s v="2013-10-30"/>
        <s v="2013-10-31"/>
        <s v="2013-11-01"/>
        <s v="2013-11-02"/>
        <s v="2013-11-03"/>
        <s v="2013-11-04"/>
        <s v="2013-11-05"/>
        <s v="2013-11-06"/>
        <s v="2013-11-07"/>
        <s v="2013-11-08"/>
        <s v="2013-11-09"/>
        <s v="2013-11-10"/>
        <s v="2013-11-11"/>
        <s v="2013-11-12"/>
        <s v="2013-11-13"/>
        <s v="2013-11-14"/>
        <s v="2013-11-15"/>
        <s v="2013-11-16"/>
        <s v="2013-11-17"/>
        <s v="2013-11-18"/>
        <s v="2013-11-19"/>
        <s v="2013-11-20"/>
        <s v="2013-11-21"/>
        <s v="2013-11-22"/>
        <s v="2013-11-23"/>
        <s v="2013-11-24"/>
        <s v="2013-11-25"/>
        <s v="2013-11-26"/>
        <s v="2013-11-27"/>
        <s v="2013-11-28"/>
        <s v="2013-11-29"/>
        <s v="2013-11-30"/>
        <s v="2013-12-01"/>
        <s v="2013-12-02"/>
        <s v="2013-12-03"/>
        <s v="2013-12-04"/>
        <s v="2013-12-05"/>
        <s v="2013-12-06"/>
        <s v="2013-12-07"/>
        <s v="2013-12-08"/>
        <s v="2013-12-09"/>
        <s v="2013-12-10"/>
        <s v="2013-12-11"/>
        <s v="2013-12-12"/>
        <s v="2013-12-13"/>
        <s v="2013-12-14"/>
        <s v="2013-12-15"/>
        <s v="2013-12-16"/>
        <s v="2013-12-17"/>
        <s v="2013-12-18"/>
        <s v="2013-12-19"/>
        <s v="2013-12-20"/>
        <s v="2013-12-21"/>
        <s v="2013-12-22"/>
        <s v="2013-12-23"/>
        <s v="2013-12-24"/>
        <s v="2013-12-25"/>
        <s v="2013-12-26"/>
        <s v="2013-12-27"/>
        <s v="2013-12-28"/>
        <s v="2013-12-29"/>
        <s v="2013-12-30"/>
        <s v="2013-12-31"/>
        <s v="2014-01-01"/>
        <s v="2014-01-02"/>
        <s v="2014-01-03"/>
        <s v="2014-01-04"/>
        <s v="2014-01-05"/>
        <s v="2014-01-06"/>
        <s v="2014-01-07"/>
        <s v="2014-01-08"/>
        <s v="2014-01-09"/>
        <s v="2014-01-10"/>
        <s v="2014-01-11"/>
        <s v="2014-01-12"/>
        <s v="2014-01-13"/>
        <s v="2014-01-14"/>
        <s v="2014-01-15"/>
        <s v="2014-01-16"/>
        <s v="2014-01-17"/>
        <s v="2014-01-18"/>
        <s v="2014-01-19"/>
        <s v="2014-01-20"/>
        <s v="2014-01-21"/>
        <s v="2014-01-22"/>
        <s v="2014-01-23"/>
        <s v="2014-01-24"/>
        <s v="2014-01-25"/>
        <s v="2014-01-26"/>
        <s v="2014-01-27"/>
        <s v="2014-01-28"/>
        <s v="2014-01-29"/>
        <s v="2014-01-30"/>
        <s v="2014-01-31"/>
        <s v="2014-02-01"/>
        <s v="2014-02-02"/>
        <s v="2014-02-03"/>
        <s v="2014-02-04"/>
        <s v="2014-02-05"/>
        <s v="2014-02-06"/>
        <s v="2014-02-07"/>
        <s v="2014-02-08"/>
        <s v="2014-02-09"/>
        <s v="2014-02-10"/>
        <s v="2014-02-11"/>
        <s v="2014-02-12"/>
        <s v="2014-02-13"/>
        <s v="2014-02-14"/>
        <s v="2014-02-15"/>
        <s v="2014-02-17"/>
        <s v="2014-02-18"/>
        <s v="2014-02-19"/>
        <s v="2014-02-20"/>
        <s v="2014-02-21"/>
        <s v="2014-02-22"/>
        <s v="2014-02-23"/>
        <s v="2014-02-24"/>
        <s v="2014-02-25"/>
        <s v="2014-02-26"/>
        <s v="2014-02-27"/>
        <s v="2014-02-28"/>
        <s v="2014-03-01"/>
        <s v="2014-03-02"/>
        <s v="2014-03-03"/>
        <s v="2014-03-04"/>
        <s v="2014-03-05"/>
        <s v="2014-03-06"/>
        <s v="2014-03-07"/>
        <s v="2014-03-08"/>
        <s v="2014-03-09"/>
        <s v="2014-03-10"/>
        <s v="2014-03-11"/>
        <s v="2014-03-12"/>
        <s v="2014-03-13"/>
        <s v="2014-03-14"/>
        <s v="2014-03-15"/>
        <s v="2014-03-16"/>
        <s v="2014-03-17"/>
        <s v="2014-03-18"/>
        <s v="2014-03-19"/>
        <s v="2014-03-20"/>
        <s v="2014-03-21"/>
        <s v="2014-03-22"/>
        <s v="2014-03-23"/>
        <s v="2014-03-24"/>
        <s v="2014-03-25"/>
        <s v="2014-03-26"/>
        <s v="2014-03-27"/>
        <s v="2014-03-28"/>
        <s v="2014-03-29"/>
        <s v="2014-03-30"/>
        <s v="2014-03-31"/>
      </sharedItems>
    </cacheField>
    <cacheField name="Day of Week" numFmtId="0">
      <sharedItems count="7">
        <s v="Monday"/>
        <s v="Tuesday"/>
        <s v="Wednesday"/>
        <s v="Thursday"/>
        <s v="Friday"/>
        <s v="Saturday"/>
        <s v="Sunday"/>
      </sharedItems>
    </cacheField>
    <cacheField name="Delivery Time" numFmtId="165">
      <sharedItems containsDate="1" containsMixedTypes="1" minDate="1899-12-30T00:00:00" maxDate="1899-12-30T23:57:00"/>
    </cacheField>
    <cacheField name="CS type" numFmtId="0">
      <sharedItems count="3">
        <s v="Unplanned"/>
        <s v="Planned-not as sched"/>
        <s v="Planned-as scheduled"/>
      </sharedItems>
    </cacheField>
    <cacheField name="OR Arrival Time" numFmtId="164">
      <sharedItems containsDate="1" containsMixedTypes="1" minDate="2013-04-01T00:46:35" maxDate="2014-03-31T18:32:30"/>
    </cacheField>
    <cacheField name="OR Departure Time" numFmtId="164">
      <sharedItems containsDate="1" containsMixedTypes="1" minDate="2013-04-01T03:51:24" maxDate="2014-03-31T20:02:26"/>
    </cacheField>
    <cacheField name="Total Patient OR time" numFmtId="2">
      <sharedItems containsMixedTypes="1" containsNumber="1" containsInteger="1" minValue="0" maxValue="2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牛嘉玥" refreshedDate="43865.796962962966" createdVersion="6" refreshedVersion="6" minRefreshableVersion="3" recordCount="2159">
  <cacheSource type="worksheet">
    <worksheetSource ref="A1:K1048576" sheet="Cleaned raw"/>
  </cacheSource>
  <cacheFields count="11">
    <cacheField name="Patient" numFmtId="0">
      <sharedItems containsString="0" containsBlank="1" containsNumber="1" containsInteger="1" minValue="1" maxValue="2210" count="2159">
        <n v="1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4"/>
        <n v="35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1"/>
        <n v="192"/>
        <n v="193"/>
        <n v="194"/>
        <n v="195"/>
        <n v="196"/>
        <n v="197"/>
        <n v="198"/>
        <n v="199"/>
        <n v="200"/>
        <n v="201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9"/>
        <n v="730"/>
        <n v="731"/>
        <n v="732"/>
        <n v="733"/>
        <n v="734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7"/>
        <n v="768"/>
        <n v="769"/>
        <n v="770"/>
        <n v="771"/>
        <n v="772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8"/>
        <n v="1169"/>
        <n v="1170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5"/>
        <n v="1326"/>
        <n v="1327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6"/>
        <n v="1467"/>
        <n v="1468"/>
        <n v="1469"/>
        <n v="1470"/>
        <n v="1471"/>
        <n v="1472"/>
        <n v="1473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8"/>
        <n v="1529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20"/>
        <n v="2021"/>
        <n v="2022"/>
        <n v="2023"/>
        <n v="2024"/>
        <n v="2025"/>
        <n v="2026"/>
        <n v="2027"/>
        <n v="2028"/>
        <n v="2029"/>
        <n v="2030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5"/>
        <n v="2206"/>
        <n v="2207"/>
        <n v="2209"/>
        <n v="2210"/>
        <m/>
      </sharedItems>
    </cacheField>
    <cacheField name="Delivery Date" numFmtId="0">
      <sharedItems containsBlank="1"/>
    </cacheField>
    <cacheField name="Day of Week" numFmtId="0">
      <sharedItems containsBlank="1" count="8">
        <s v="Monday"/>
        <s v="Tuesday"/>
        <s v="Wednesday"/>
        <s v="Thursday"/>
        <s v="Friday"/>
        <s v="Saturday"/>
        <s v="Sunday"/>
        <m/>
      </sharedItems>
    </cacheField>
    <cacheField name="Delivery Time" numFmtId="0">
      <sharedItems containsDate="1" containsBlank="1" containsMixedTypes="1" minDate="1899-12-30T00:00:00" maxDate="1899-12-30T23:57:00"/>
    </cacheField>
    <cacheField name="CS type" numFmtId="0">
      <sharedItems containsBlank="1" count="4">
        <s v="Unplanned"/>
        <s v="Planned-not as sched"/>
        <s v="Planned-as scheduled"/>
        <m/>
      </sharedItems>
    </cacheField>
    <cacheField name="OR Arrival Time" numFmtId="0">
      <sharedItems containsDate="1" containsBlank="1" containsMixedTypes="1" minDate="2013-04-01T00:46:35" maxDate="2014-03-31T18:32:30"/>
    </cacheField>
    <cacheField name="OR Departure Time" numFmtId="0">
      <sharedItems containsDate="1" containsBlank="1" containsMixedTypes="1" minDate="2013-04-01T03:51:24" maxDate="2014-03-31T20:02:26"/>
    </cacheField>
    <cacheField name="Total Patient OR time" numFmtId="0">
      <sharedItems containsBlank="1" containsMixedTypes="1" containsNumber="1" containsInteger="1" minValue="0" maxValue="248"/>
    </cacheField>
    <cacheField name="Month" numFmtId="0">
      <sharedItems containsBlank="1" count="13">
        <s v="Apr"/>
        <s v="May"/>
        <s v="Jun"/>
        <s v="Jul"/>
        <s v="Aug"/>
        <s v="Sep"/>
        <s v="Oct"/>
        <s v="Nov"/>
        <s v="Dec"/>
        <s v="Jan"/>
        <s v="Feb"/>
        <s v="Mar"/>
        <m/>
      </sharedItems>
    </cacheField>
    <cacheField name="Time of Day" numFmtId="0">
      <sharedItems containsBlank="1" count="4">
        <s v="Night"/>
        <s v="Day"/>
        <e v="#NUM!"/>
        <m/>
      </sharedItems>
    </cacheField>
    <cacheField name="Day Type of Week" numFmtId="0">
      <sharedItems containsBlank="1" count="3">
        <s v="Weekday"/>
        <s v="Weeken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牛嘉玥" refreshedDate="43865.827296875003" createdVersion="6" refreshedVersion="6" minRefreshableVersion="3" recordCount="2159">
  <cacheSource type="worksheet">
    <worksheetSource ref="A1:L1048576" sheet="Cleaned raw"/>
  </cacheSource>
  <cacheFields count="12">
    <cacheField name="Patient" numFmtId="0">
      <sharedItems containsString="0" containsBlank="1" containsNumber="1" containsInteger="1" minValue="1" maxValue="2210" count="2159">
        <n v="1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4"/>
        <n v="35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1"/>
        <n v="192"/>
        <n v="193"/>
        <n v="194"/>
        <n v="195"/>
        <n v="196"/>
        <n v="197"/>
        <n v="198"/>
        <n v="199"/>
        <n v="200"/>
        <n v="201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9"/>
        <n v="730"/>
        <n v="731"/>
        <n v="732"/>
        <n v="733"/>
        <n v="734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7"/>
        <n v="768"/>
        <n v="769"/>
        <n v="770"/>
        <n v="771"/>
        <n v="772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8"/>
        <n v="1169"/>
        <n v="1170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5"/>
        <n v="1326"/>
        <n v="1327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6"/>
        <n v="1467"/>
        <n v="1468"/>
        <n v="1469"/>
        <n v="1470"/>
        <n v="1471"/>
        <n v="1472"/>
        <n v="1473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8"/>
        <n v="1529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20"/>
        <n v="2021"/>
        <n v="2022"/>
        <n v="2023"/>
        <n v="2024"/>
        <n v="2025"/>
        <n v="2026"/>
        <n v="2027"/>
        <n v="2028"/>
        <n v="2029"/>
        <n v="2030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5"/>
        <n v="2206"/>
        <n v="2207"/>
        <n v="2209"/>
        <n v="2210"/>
        <m/>
      </sharedItems>
    </cacheField>
    <cacheField name="Delivery Date" numFmtId="0">
      <sharedItems containsBlank="1"/>
    </cacheField>
    <cacheField name="Day of Week" numFmtId="0">
      <sharedItems containsBlank="1" count="8">
        <s v="Monday"/>
        <s v="Tuesday"/>
        <s v="Wednesday"/>
        <s v="Thursday"/>
        <s v="Friday"/>
        <s v="Saturday"/>
        <s v="Sunday"/>
        <m/>
      </sharedItems>
    </cacheField>
    <cacheField name="Delivery Time" numFmtId="0">
      <sharedItems containsDate="1" containsBlank="1" containsMixedTypes="1" minDate="1899-12-30T00:00:00" maxDate="1899-12-30T23:57:00"/>
    </cacheField>
    <cacheField name="CS type" numFmtId="0">
      <sharedItems containsBlank="1" count="4">
        <s v="Unplanned"/>
        <s v="Planned-not as sched"/>
        <s v="Planned-as scheduled"/>
        <m/>
      </sharedItems>
    </cacheField>
    <cacheField name="OR Arrival Time" numFmtId="0">
      <sharedItems containsDate="1" containsBlank="1" containsMixedTypes="1" minDate="2013-04-01T00:46:35" maxDate="2014-03-31T18:32:30"/>
    </cacheField>
    <cacheField name="OR Departure Time" numFmtId="0">
      <sharedItems containsDate="1" containsBlank="1" containsMixedTypes="1" minDate="2013-04-01T03:51:24" maxDate="2014-03-31T20:02:26"/>
    </cacheField>
    <cacheField name="Total Patient OR time" numFmtId="0">
      <sharedItems containsBlank="1" containsMixedTypes="1" containsNumber="1" containsInteger="1" minValue="0" maxValue="248"/>
    </cacheField>
    <cacheField name="Month" numFmtId="0">
      <sharedItems containsBlank="1" count="13">
        <s v="Apr"/>
        <s v="May"/>
        <s v="Jun"/>
        <s v="Jul"/>
        <s v="Aug"/>
        <s v="Sep"/>
        <s v="Oct"/>
        <s v="Nov"/>
        <s v="Dec"/>
        <s v="Jan"/>
        <s v="Feb"/>
        <s v="Mar"/>
        <m/>
      </sharedItems>
    </cacheField>
    <cacheField name="Time of Day" numFmtId="0">
      <sharedItems containsBlank="1" count="4">
        <s v="Night"/>
        <s v="Day"/>
        <e v="#NUM!"/>
        <m/>
      </sharedItems>
    </cacheField>
    <cacheField name="Day Type of Week" numFmtId="0">
      <sharedItems containsBlank="1" count="3">
        <s v="Weekday"/>
        <s v="Weekend"/>
        <m/>
      </sharedItems>
    </cacheField>
    <cacheField name="Week of Year" numFmtId="0">
      <sharedItems containsString="0" containsBlank="1" containsNumber="1" containsInteger="1" minValue="1" maxValue="52" count="53"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1"/>
        <n v="2"/>
        <n v="3"/>
        <n v="4"/>
        <n v="5"/>
        <n v="6"/>
        <n v="7"/>
        <n v="8"/>
        <n v="9"/>
        <n v="10"/>
        <n v="11"/>
        <n v="12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8">
  <r>
    <n v="1"/>
    <x v="0"/>
    <x v="0"/>
    <d v="1899-12-30T01:21:00"/>
    <x v="0"/>
    <d v="2013-04-01T00:46:35"/>
    <d v="2013-04-01T03:51:24"/>
    <n v="184"/>
  </r>
  <r>
    <n v="3"/>
    <x v="0"/>
    <x v="0"/>
    <d v="1899-12-30T11:23:00"/>
    <x v="1"/>
    <d v="2013-04-01T10:36:51"/>
    <d v="2013-04-01T12:01:41"/>
    <n v="84"/>
  </r>
  <r>
    <n v="4"/>
    <x v="0"/>
    <x v="0"/>
    <d v="1899-12-30T12:33:00"/>
    <x v="0"/>
    <d v="2013-04-01T11:47:01"/>
    <d v="2013-04-01T13:05:30"/>
    <n v="78"/>
  </r>
  <r>
    <n v="5"/>
    <x v="0"/>
    <x v="0"/>
    <d v="1899-12-30T16:37:00"/>
    <x v="0"/>
    <d v="2013-04-01T16:20:29"/>
    <d v="2013-04-01T17:30:20"/>
    <n v="69"/>
  </r>
  <r>
    <n v="6"/>
    <x v="1"/>
    <x v="1"/>
    <d v="1899-12-30T08:28:00"/>
    <x v="2"/>
    <d v="2013-04-02T07:53:40"/>
    <d v="2013-04-02T09:19:08"/>
    <n v="85"/>
  </r>
  <r>
    <n v="7"/>
    <x v="1"/>
    <x v="1"/>
    <d v="1899-12-30T10:09:00"/>
    <x v="2"/>
    <d v="2013-04-02T09:29:11"/>
    <d v="2013-04-02T11:04:52"/>
    <n v="95"/>
  </r>
  <r>
    <n v="8"/>
    <x v="1"/>
    <x v="1"/>
    <d v="1899-12-30T12:14:00"/>
    <x v="2"/>
    <d v="2013-04-02T11:28:57"/>
    <d v="2013-04-02T12:42:12"/>
    <n v="73"/>
  </r>
  <r>
    <n v="9"/>
    <x v="1"/>
    <x v="1"/>
    <d v="1899-12-30T14:14:00"/>
    <x v="2"/>
    <d v="2013-04-02T13:20:58"/>
    <d v="2013-04-02T15:21:32"/>
    <n v="120"/>
  </r>
  <r>
    <n v="10"/>
    <x v="1"/>
    <x v="1"/>
    <d v="1899-12-30T16:18:00"/>
    <x v="2"/>
    <d v="2013-04-02T15:41:04"/>
    <d v="2013-04-02T17:15:49"/>
    <n v="94"/>
  </r>
  <r>
    <n v="11"/>
    <x v="1"/>
    <x v="1"/>
    <d v="1899-12-30T21:09:00"/>
    <x v="0"/>
    <d v="2013-04-02T20:35:55"/>
    <d v="2013-04-02T21:57:54"/>
    <n v="81"/>
  </r>
  <r>
    <n v="12"/>
    <x v="2"/>
    <x v="2"/>
    <d v="1899-12-30T04:20:00"/>
    <x v="0"/>
    <d v="2013-04-03T04:03:05"/>
    <d v="2013-04-03T05:17:54"/>
    <n v="74"/>
  </r>
  <r>
    <n v="13"/>
    <x v="2"/>
    <x v="2"/>
    <d v="1899-12-30T07:10:00"/>
    <x v="0"/>
    <d v="2013-04-03T06:45:38"/>
    <d v="2013-04-03T08:02:38"/>
    <n v="77"/>
  </r>
  <r>
    <n v="14"/>
    <x v="2"/>
    <x v="2"/>
    <d v="1899-12-30T08:11:00"/>
    <x v="2"/>
    <d v="2013-04-03T07:43:20"/>
    <d v="2013-04-03T08:37:07"/>
    <n v="53"/>
  </r>
  <r>
    <n v="15"/>
    <x v="2"/>
    <x v="2"/>
    <d v="1899-12-30T10:18:00"/>
    <x v="2"/>
    <d v="2013-04-03T09:35:58"/>
    <d v="2013-04-03T10:51:01"/>
    <n v="75"/>
  </r>
  <r>
    <n v="16"/>
    <x v="2"/>
    <x v="2"/>
    <d v="1899-12-30T12:01:00"/>
    <x v="2"/>
    <d v="2013-04-03T10:38:44"/>
    <d v="2013-04-03T12:40:52"/>
    <n v="122"/>
  </r>
  <r>
    <n v="17"/>
    <x v="2"/>
    <x v="2"/>
    <d v="1899-12-30T12:22:00"/>
    <x v="2"/>
    <d v="2013-04-03T11:35:48"/>
    <d v="2013-04-03T12:39:22"/>
    <n v="63"/>
  </r>
  <r>
    <n v="18"/>
    <x v="2"/>
    <x v="2"/>
    <d v="1899-12-30T14:09:00"/>
    <x v="2"/>
    <d v="2013-04-03T13:37:42"/>
    <d v="2013-04-03T15:11:43"/>
    <n v="94"/>
  </r>
  <r>
    <n v="19"/>
    <x v="2"/>
    <x v="2"/>
    <d v="1899-12-30T16:44:00"/>
    <x v="2"/>
    <d v="2013-04-03T15:39:29"/>
    <d v="2013-04-03T17:21:23"/>
    <n v="101"/>
  </r>
  <r>
    <n v="20"/>
    <x v="2"/>
    <x v="2"/>
    <d v="1899-12-30T20:34:00"/>
    <x v="0"/>
    <d v="2013-04-03T19:46:19"/>
    <e v="#VALUE!"/>
    <e v="#VALUE!"/>
  </r>
  <r>
    <n v="21"/>
    <x v="3"/>
    <x v="3"/>
    <d v="1899-12-30T00:34:00"/>
    <x v="0"/>
    <d v="2013-04-03T23:56:15"/>
    <e v="#VALUE!"/>
    <e v="#VALUE!"/>
  </r>
  <r>
    <n v="22"/>
    <x v="3"/>
    <x v="3"/>
    <d v="1899-12-30T04:25:00"/>
    <x v="0"/>
    <d v="2013-04-04T03:53:51"/>
    <d v="2013-04-04T05:20:30"/>
    <n v="86"/>
  </r>
  <r>
    <n v="23"/>
    <x v="3"/>
    <x v="3"/>
    <d v="1899-12-30T09:33:00"/>
    <x v="2"/>
    <d v="2013-04-04T09:07:58"/>
    <d v="2013-04-04T10:36:48"/>
    <n v="88"/>
  </r>
  <r>
    <n v="24"/>
    <x v="3"/>
    <x v="3"/>
    <d v="1899-12-30T13:49:00"/>
    <x v="2"/>
    <d v="2013-04-04T13:09:33"/>
    <d v="2013-04-04T14:25:57"/>
    <n v="76"/>
  </r>
  <r>
    <n v="25"/>
    <x v="3"/>
    <x v="3"/>
    <d v="1899-12-30T16:12:00"/>
    <x v="0"/>
    <d v="2013-04-04T15:34:33"/>
    <d v="2013-04-04T16:47:59"/>
    <n v="73"/>
  </r>
  <r>
    <n v="26"/>
    <x v="3"/>
    <x v="3"/>
    <d v="1899-12-30T23:45:00"/>
    <x v="1"/>
    <d v="2013-04-04T22:57:29"/>
    <d v="2013-04-05T00:23:25"/>
    <n v="85"/>
  </r>
  <r>
    <n v="27"/>
    <x v="4"/>
    <x v="4"/>
    <d v="1899-12-30T03:25:00"/>
    <x v="2"/>
    <d v="2013-04-05T02:52:00"/>
    <d v="2013-04-05T04:51:05"/>
    <n v="119"/>
  </r>
  <r>
    <n v="28"/>
    <x v="4"/>
    <x v="4"/>
    <d v="1899-12-30T09:31:00"/>
    <x v="2"/>
    <d v="2013-04-05T08:52:54"/>
    <d v="2013-04-05T11:11:59"/>
    <n v="139"/>
  </r>
  <r>
    <n v="29"/>
    <x v="4"/>
    <x v="4"/>
    <d v="1899-12-30T10:37:00"/>
    <x v="2"/>
    <d v="2013-04-05T09:50:16"/>
    <d v="2013-04-05T11:11:06"/>
    <n v="80"/>
  </r>
  <r>
    <n v="30"/>
    <x v="4"/>
    <x v="4"/>
    <d v="1899-12-30T12:16:00"/>
    <x v="0"/>
    <d v="2013-04-05T11:17:27"/>
    <d v="2013-04-05T12:59:26"/>
    <n v="101"/>
  </r>
  <r>
    <n v="31"/>
    <x v="4"/>
    <x v="4"/>
    <d v="1899-12-30T12:54:00"/>
    <x v="2"/>
    <d v="2013-04-05T12:29:34"/>
    <d v="2013-04-05T13:59:08"/>
    <n v="89"/>
  </r>
  <r>
    <n v="32"/>
    <x v="4"/>
    <x v="4"/>
    <d v="1899-12-30T18:56:00"/>
    <x v="0"/>
    <d v="2013-04-05T18:40:14"/>
    <d v="2013-04-05T19:34:19"/>
    <n v="54"/>
  </r>
  <r>
    <n v="34"/>
    <x v="5"/>
    <x v="5"/>
    <d v="1899-12-30T06:24:00"/>
    <x v="0"/>
    <d v="2013-04-06T05:20:02"/>
    <d v="2013-04-06T07:12:57"/>
    <n v="112"/>
  </r>
  <r>
    <n v="35"/>
    <x v="5"/>
    <x v="5"/>
    <d v="1899-12-30T06:58:00"/>
    <x v="0"/>
    <d v="2013-04-06T06:51:26"/>
    <d v="2013-04-06T07:33:55"/>
    <n v="42"/>
  </r>
  <r>
    <n v="37"/>
    <x v="6"/>
    <x v="6"/>
    <d v="1899-12-30T19:54:00"/>
    <x v="0"/>
    <d v="2013-04-07T19:09:02"/>
    <d v="2013-04-07T20:46:25"/>
    <n v="97"/>
  </r>
  <r>
    <n v="38"/>
    <x v="6"/>
    <x v="6"/>
    <d v="1899-12-30T21:41:00"/>
    <x v="0"/>
    <d v="2013-04-07T20:47:30"/>
    <d v="2013-04-07T22:20:13"/>
    <n v="92"/>
  </r>
  <r>
    <n v="39"/>
    <x v="6"/>
    <x v="6"/>
    <d v="1899-12-30T23:57:00"/>
    <x v="0"/>
    <d v="2013-04-07T23:12:23"/>
    <d v="2013-04-08T00:55:26"/>
    <n v="103"/>
  </r>
  <r>
    <n v="40"/>
    <x v="7"/>
    <x v="0"/>
    <d v="1899-12-30T08:09:00"/>
    <x v="2"/>
    <d v="2013-04-08T07:32:36"/>
    <d v="2013-04-08T08:56:52"/>
    <n v="84"/>
  </r>
  <r>
    <n v="41"/>
    <x v="7"/>
    <x v="0"/>
    <d v="1899-12-30T10:10:00"/>
    <x v="2"/>
    <d v="2013-04-08T09:13:02"/>
    <d v="2013-04-08T10:27:23"/>
    <n v="74"/>
  </r>
  <r>
    <n v="42"/>
    <x v="7"/>
    <x v="0"/>
    <d v="1899-12-30T10:02:00"/>
    <x v="2"/>
    <d v="2013-04-08T09:31:22"/>
    <d v="2013-04-08T10:56:10"/>
    <n v="84"/>
  </r>
  <r>
    <n v="43"/>
    <x v="7"/>
    <x v="0"/>
    <d v="1899-12-30T12:17:00"/>
    <x v="2"/>
    <d v="2013-04-08T11:56:50"/>
    <d v="2013-04-08T12:51:11"/>
    <n v="54"/>
  </r>
  <r>
    <n v="44"/>
    <x v="7"/>
    <x v="0"/>
    <d v="1899-12-30T14:24:00"/>
    <x v="0"/>
    <d v="2013-04-08T13:32:50"/>
    <d v="2013-04-08T15:06:11"/>
    <n v="93"/>
  </r>
  <r>
    <n v="45"/>
    <x v="7"/>
    <x v="0"/>
    <d v="1899-12-30T14:25:00"/>
    <x v="2"/>
    <d v="2013-04-08T13:39:45"/>
    <d v="2013-04-08T14:46:07"/>
    <n v="66"/>
  </r>
  <r>
    <n v="46"/>
    <x v="7"/>
    <x v="0"/>
    <d v="1899-12-30T15:32:00"/>
    <x v="2"/>
    <d v="2013-04-08T15:36:52"/>
    <d v="2013-04-08T17:05:30"/>
    <n v="88"/>
  </r>
  <r>
    <n v="47"/>
    <x v="8"/>
    <x v="1"/>
    <d v="1899-12-30T09:55:00"/>
    <x v="2"/>
    <d v="2013-04-09T08:54:04"/>
    <e v="#VALUE!"/>
    <e v="#VALUE!"/>
  </r>
  <r>
    <n v="48"/>
    <x v="8"/>
    <x v="1"/>
    <d v="1899-12-30T10:23:00"/>
    <x v="0"/>
    <d v="2013-04-09T09:43:41"/>
    <d v="2013-04-09T10:51:48"/>
    <n v="68"/>
  </r>
  <r>
    <n v="49"/>
    <x v="8"/>
    <x v="1"/>
    <d v="1899-12-30T12:54:00"/>
    <x v="1"/>
    <d v="2013-04-09T12:00:08"/>
    <d v="2013-04-09T13:14:13"/>
    <n v="74"/>
  </r>
  <r>
    <n v="50"/>
    <x v="8"/>
    <x v="1"/>
    <d v="1899-12-30T14:18:00"/>
    <x v="0"/>
    <d v="2013-04-09T13:42:49"/>
    <e v="#VALUE!"/>
    <e v="#VALUE!"/>
  </r>
  <r>
    <n v="51"/>
    <x v="8"/>
    <x v="1"/>
    <d v="1899-12-30T16:22:00"/>
    <x v="2"/>
    <d v="2013-04-09T15:18:28"/>
    <d v="2013-04-09T17:40:25"/>
    <n v="141"/>
  </r>
  <r>
    <n v="52"/>
    <x v="9"/>
    <x v="2"/>
    <d v="1899-12-30T09:50:00"/>
    <x v="2"/>
    <d v="2013-04-10T09:08:46"/>
    <d v="2013-04-10T10:32:09"/>
    <n v="83"/>
  </r>
  <r>
    <n v="53"/>
    <x v="9"/>
    <x v="2"/>
    <d v="1899-12-30T10:31:00"/>
    <x v="2"/>
    <d v="2013-04-10T09:28:51"/>
    <d v="2013-04-10T11:09:09"/>
    <n v="100"/>
  </r>
  <r>
    <n v="54"/>
    <x v="9"/>
    <x v="2"/>
    <d v="1899-12-30T12:01:00"/>
    <x v="2"/>
    <d v="2013-04-10T11:31:44"/>
    <d v="2013-04-10T13:04:19"/>
    <n v="92"/>
  </r>
  <r>
    <n v="55"/>
    <x v="9"/>
    <x v="2"/>
    <d v="1899-12-30T14:22:00"/>
    <x v="2"/>
    <d v="2013-04-10T13:30:25"/>
    <d v="2013-04-10T14:50:30"/>
    <n v="80"/>
  </r>
  <r>
    <n v="56"/>
    <x v="9"/>
    <x v="2"/>
    <d v="1899-12-30T16:16:00"/>
    <x v="2"/>
    <d v="2013-04-10T15:47:48"/>
    <d v="2013-04-10T17:44:19"/>
    <n v="116"/>
  </r>
  <r>
    <n v="57"/>
    <x v="9"/>
    <x v="2"/>
    <d v="1899-12-30T16:37:00"/>
    <x v="0"/>
    <d v="2013-04-10T16:05:25"/>
    <d v="2013-04-10T17:02:50"/>
    <n v="57"/>
  </r>
  <r>
    <n v="58"/>
    <x v="9"/>
    <x v="2"/>
    <d v="1899-12-30T18:09:00"/>
    <x v="0"/>
    <d v="2013-04-10T17:31:21"/>
    <d v="2013-04-10T19:08:39"/>
    <n v="97"/>
  </r>
  <r>
    <n v="59"/>
    <x v="10"/>
    <x v="3"/>
    <d v="1899-12-30T08:40:00"/>
    <x v="0"/>
    <d v="2013-04-11T07:57:15"/>
    <d v="2013-04-11T09:18:17"/>
    <n v="81"/>
  </r>
  <r>
    <n v="60"/>
    <x v="10"/>
    <x v="3"/>
    <d v="1899-12-30T11:16:00"/>
    <x v="2"/>
    <d v="2013-04-11T10:09:32"/>
    <d v="2013-04-11T11:50:35"/>
    <n v="101"/>
  </r>
  <r>
    <n v="61"/>
    <x v="11"/>
    <x v="4"/>
    <d v="1899-12-30T08:12:00"/>
    <x v="0"/>
    <d v="2013-04-12T07:31:30"/>
    <d v="2013-04-12T08:51:20"/>
    <n v="79"/>
  </r>
  <r>
    <n v="62"/>
    <x v="11"/>
    <x v="4"/>
    <d v="1899-12-30T09:39:00"/>
    <x v="2"/>
    <d v="2013-04-12T08:49:57"/>
    <d v="2013-04-12T10:16:39"/>
    <n v="86"/>
  </r>
  <r>
    <n v="63"/>
    <x v="11"/>
    <x v="4"/>
    <d v="1899-12-30T10:19:00"/>
    <x v="2"/>
    <d v="2013-04-12T09:27:20"/>
    <d v="2013-04-12T10:59:14"/>
    <n v="91"/>
  </r>
  <r>
    <n v="64"/>
    <x v="11"/>
    <x v="4"/>
    <d v="1899-12-30T11:18:00"/>
    <x v="2"/>
    <d v="2013-04-12T10:35:53"/>
    <d v="2013-04-12T11:56:18"/>
    <n v="80"/>
  </r>
  <r>
    <n v="65"/>
    <x v="11"/>
    <x v="4"/>
    <d v="1899-12-30T12:06:00"/>
    <x v="2"/>
    <d v="2013-04-12T11:23:25"/>
    <d v="2013-04-12T12:53:11"/>
    <n v="89"/>
  </r>
  <r>
    <n v="66"/>
    <x v="11"/>
    <x v="4"/>
    <d v="1899-12-30T13:31:00"/>
    <x v="2"/>
    <d v="2013-04-12T12:50:06"/>
    <d v="2013-04-12T13:56:46"/>
    <n v="66"/>
  </r>
  <r>
    <n v="67"/>
    <x v="11"/>
    <x v="4"/>
    <d v="1899-12-30T15:48:00"/>
    <x v="2"/>
    <d v="2013-04-12T14:36:43"/>
    <d v="2013-04-12T16:35:22"/>
    <n v="118"/>
  </r>
  <r>
    <n v="68"/>
    <x v="11"/>
    <x v="4"/>
    <d v="1899-12-30T17:08:00"/>
    <x v="0"/>
    <d v="2013-04-12T16:33:59"/>
    <e v="#VALUE!"/>
    <e v="#VALUE!"/>
  </r>
  <r>
    <n v="69"/>
    <x v="11"/>
    <x v="4"/>
    <d v="1899-12-30T22:09:00"/>
    <x v="0"/>
    <d v="2013-04-12T21:50:47"/>
    <d v="2013-04-12T23:13:52"/>
    <n v="83"/>
  </r>
  <r>
    <n v="70"/>
    <x v="12"/>
    <x v="5"/>
    <d v="1899-12-30T02:41:00"/>
    <x v="0"/>
    <d v="2013-04-13T02:10:27"/>
    <d v="2013-04-13T03:28:48"/>
    <n v="78"/>
  </r>
  <r>
    <n v="71"/>
    <x v="13"/>
    <x v="6"/>
    <d v="1899-12-30T10:29:00"/>
    <x v="0"/>
    <d v="2013-04-14T10:09:29"/>
    <d v="2013-04-14T11:10:47"/>
    <n v="61"/>
  </r>
  <r>
    <n v="72"/>
    <x v="13"/>
    <x v="6"/>
    <d v="1899-12-30T12:18:00"/>
    <x v="0"/>
    <d v="2013-04-14T12:01:34"/>
    <e v="#VALUE!"/>
    <e v="#VALUE!"/>
  </r>
  <r>
    <n v="73"/>
    <x v="14"/>
    <x v="0"/>
    <d v="1899-12-30T06:50:00"/>
    <x v="0"/>
    <d v="2013-04-15T06:19:56"/>
    <d v="2013-04-15T08:51:31"/>
    <n v="151"/>
  </r>
  <r>
    <n v="74"/>
    <x v="14"/>
    <x v="0"/>
    <d v="1899-12-30T08:23:00"/>
    <x v="2"/>
    <d v="2013-04-15T07:48:34"/>
    <d v="2013-04-15T09:15:49"/>
    <n v="87"/>
  </r>
  <r>
    <n v="75"/>
    <x v="14"/>
    <x v="0"/>
    <d v="1899-12-30T10:37:00"/>
    <x v="2"/>
    <d v="2013-04-15T09:40:07"/>
    <d v="2013-04-15T11:25:52"/>
    <n v="105"/>
  </r>
  <r>
    <n v="76"/>
    <x v="14"/>
    <x v="0"/>
    <d v="1899-12-30T12:22:00"/>
    <x v="2"/>
    <d v="2013-04-15T11:33:42"/>
    <d v="2013-04-15T12:44:31"/>
    <n v="70"/>
  </r>
  <r>
    <n v="77"/>
    <x v="14"/>
    <x v="0"/>
    <d v="1899-12-30T14:12:00"/>
    <x v="2"/>
    <d v="2013-04-15T13:43:27"/>
    <d v="2013-04-15T14:57:04"/>
    <n v="73"/>
  </r>
  <r>
    <n v="78"/>
    <x v="14"/>
    <x v="0"/>
    <d v="1899-12-30T16:36:00"/>
    <x v="2"/>
    <d v="2013-04-15T15:39:13"/>
    <d v="2013-04-15T17:48:57"/>
    <n v="129"/>
  </r>
  <r>
    <n v="79"/>
    <x v="15"/>
    <x v="1"/>
    <d v="1899-12-30T01:09:00"/>
    <x v="0"/>
    <d v="2013-04-16T00:25:44"/>
    <d v="2013-04-16T01:57:19"/>
    <n v="91"/>
  </r>
  <r>
    <n v="80"/>
    <x v="15"/>
    <x v="1"/>
    <d v="1899-12-30T08:30:00"/>
    <x v="2"/>
    <d v="2013-04-16T07:54:09"/>
    <d v="2013-04-16T09:11:43"/>
    <n v="77"/>
  </r>
  <r>
    <n v="81"/>
    <x v="15"/>
    <x v="1"/>
    <d v="1899-12-30T10:05:00"/>
    <x v="2"/>
    <d v="2013-04-16T09:39:45"/>
    <d v="2013-04-16T11:07:59"/>
    <n v="88"/>
  </r>
  <r>
    <n v="82"/>
    <x v="15"/>
    <x v="1"/>
    <d v="1899-12-30T10:31:00"/>
    <x v="2"/>
    <d v="2013-04-16T09:44:40"/>
    <d v="2013-04-16T11:13:50"/>
    <n v="89"/>
  </r>
  <r>
    <n v="83"/>
    <x v="15"/>
    <x v="1"/>
    <d v="1899-12-30T12:06:00"/>
    <x v="2"/>
    <d v="2013-04-16T11:24:44"/>
    <d v="2013-04-16T12:42:31"/>
    <n v="77"/>
  </r>
  <r>
    <n v="84"/>
    <x v="15"/>
    <x v="1"/>
    <d v="1899-12-30T13:31:00"/>
    <x v="1"/>
    <d v="2013-04-16T13:00:32"/>
    <d v="2013-04-16T14:22:55"/>
    <n v="82"/>
  </r>
  <r>
    <n v="85"/>
    <x v="15"/>
    <x v="1"/>
    <d v="1899-12-30T20:15:00"/>
    <x v="0"/>
    <d v="2013-04-16T18:33:44"/>
    <e v="#VALUE!"/>
    <e v="#VALUE!"/>
  </r>
  <r>
    <n v="86"/>
    <x v="15"/>
    <x v="1"/>
    <d v="1899-12-30T21:51:00"/>
    <x v="0"/>
    <d v="2013-04-16T21:13:03"/>
    <d v="2013-04-16T22:42:48"/>
    <n v="89"/>
  </r>
  <r>
    <n v="87"/>
    <x v="16"/>
    <x v="2"/>
    <d v="1899-12-30T08:28:00"/>
    <x v="2"/>
    <d v="2013-04-17T07:41:14"/>
    <d v="2013-04-17T08:58:59"/>
    <n v="77"/>
  </r>
  <r>
    <n v="88"/>
    <x v="16"/>
    <x v="2"/>
    <d v="1899-12-30T10:03:00"/>
    <x v="2"/>
    <d v="2013-04-17T09:26:58"/>
    <d v="2013-04-17T11:04:23"/>
    <n v="97"/>
  </r>
  <r>
    <n v="89"/>
    <x v="16"/>
    <x v="2"/>
    <d v="1899-12-30T10:15:00"/>
    <x v="2"/>
    <d v="2013-04-17T09:29:00"/>
    <d v="2013-04-17T10:41:59"/>
    <n v="72"/>
  </r>
  <r>
    <n v="90"/>
    <x v="16"/>
    <x v="2"/>
    <d v="1899-12-30T12:20:00"/>
    <x v="2"/>
    <d v="2013-04-17T11:24:52"/>
    <d v="2013-04-17T13:08:56"/>
    <n v="104"/>
  </r>
  <r>
    <n v="91"/>
    <x v="16"/>
    <x v="2"/>
    <d v="1899-12-30T15:38:00"/>
    <x v="2"/>
    <d v="2013-04-17T14:45:27"/>
    <d v="2013-04-17T16:06:44"/>
    <n v="81"/>
  </r>
  <r>
    <n v="92"/>
    <x v="16"/>
    <x v="2"/>
    <d v="1899-12-30T21:13:00"/>
    <x v="0"/>
    <d v="2013-04-17T20:25:18"/>
    <d v="2013-04-17T22:08:41"/>
    <n v="103"/>
  </r>
  <r>
    <n v="93"/>
    <x v="16"/>
    <x v="2"/>
    <d v="1899-12-30T23:03:00"/>
    <x v="0"/>
    <d v="2013-04-17T22:14:24"/>
    <e v="#VALUE!"/>
    <e v="#VALUE!"/>
  </r>
  <r>
    <n v="94"/>
    <x v="17"/>
    <x v="3"/>
    <d v="1899-12-30T10:56:00"/>
    <x v="0"/>
    <d v="2013-04-18T08:47:21"/>
    <e v="#VALUE!"/>
    <e v="#VALUE!"/>
  </r>
  <r>
    <n v="95"/>
    <x v="17"/>
    <x v="3"/>
    <d v="1899-12-30T12:34:00"/>
    <x v="2"/>
    <d v="2013-04-18T11:50:51"/>
    <d v="2013-04-18T13:51:33"/>
    <n v="120"/>
  </r>
  <r>
    <n v="96"/>
    <x v="17"/>
    <x v="3"/>
    <d v="1899-12-30T15:22:00"/>
    <x v="2"/>
    <d v="2013-04-18T14:33:30"/>
    <d v="2013-04-18T16:12:46"/>
    <n v="99"/>
  </r>
  <r>
    <n v="97"/>
    <x v="18"/>
    <x v="4"/>
    <d v="1899-12-30T09:05:00"/>
    <x v="0"/>
    <d v="2013-04-19T08:22:48"/>
    <d v="2013-04-19T09:46:12"/>
    <n v="83"/>
  </r>
  <r>
    <n v="98"/>
    <x v="18"/>
    <x v="4"/>
    <d v="1899-12-30T09:33:00"/>
    <x v="2"/>
    <d v="2013-04-19T08:45:49"/>
    <d v="2013-04-19T10:22:04"/>
    <n v="96"/>
  </r>
  <r>
    <n v="99"/>
    <x v="18"/>
    <x v="4"/>
    <d v="1899-12-30T13:22:00"/>
    <x v="2"/>
    <d v="2013-04-19T13:01:34"/>
    <d v="2013-04-19T13:47:33"/>
    <n v="45"/>
  </r>
  <r>
    <n v="100"/>
    <x v="18"/>
    <x v="4"/>
    <d v="1899-12-30T14:17:00"/>
    <x v="0"/>
    <d v="2013-04-19T13:41:03"/>
    <d v="2013-04-19T14:54:47"/>
    <n v="73"/>
  </r>
  <r>
    <n v="101"/>
    <x v="18"/>
    <x v="4"/>
    <d v="1899-12-30T15:40:00"/>
    <x v="2"/>
    <d v="2013-04-19T14:37:43"/>
    <d v="2013-04-19T16:45:23"/>
    <n v="127"/>
  </r>
  <r>
    <n v="102"/>
    <x v="18"/>
    <x v="4"/>
    <d v="1899-12-30T17:24:00"/>
    <x v="0"/>
    <d v="2013-04-19T16:51:08"/>
    <d v="2013-04-19T18:16:29"/>
    <n v="85"/>
  </r>
  <r>
    <n v="103"/>
    <x v="19"/>
    <x v="5"/>
    <d v="1899-12-30T02:15:00"/>
    <x v="0"/>
    <d v="2013-04-20T01:24:19"/>
    <e v="#VALUE!"/>
    <e v="#VALUE!"/>
  </r>
  <r>
    <n v="104"/>
    <x v="19"/>
    <x v="5"/>
    <d v="1899-12-30T04:23:00"/>
    <x v="0"/>
    <d v="2013-04-20T03:33:18"/>
    <d v="2013-04-20T05:36:50"/>
    <n v="123"/>
  </r>
  <r>
    <n v="105"/>
    <x v="19"/>
    <x v="5"/>
    <d v="1899-12-30T05:05:00"/>
    <x v="0"/>
    <d v="2013-04-20T05:00:00"/>
    <d v="2013-04-20T06:19:21"/>
    <n v="79"/>
  </r>
  <r>
    <n v="106"/>
    <x v="19"/>
    <x v="5"/>
    <d v="1899-12-30T14:23:00"/>
    <x v="1"/>
    <d v="2013-04-20T13:16:49"/>
    <d v="2013-04-20T15:28:45"/>
    <n v="131"/>
  </r>
  <r>
    <n v="107"/>
    <x v="19"/>
    <x v="5"/>
    <d v="1899-12-30T16:52:00"/>
    <x v="0"/>
    <d v="2013-04-20T16:14:40"/>
    <d v="2013-04-20T17:38:16"/>
    <n v="83"/>
  </r>
  <r>
    <n v="108"/>
    <x v="19"/>
    <x v="5"/>
    <d v="1899-12-30T21:20:00"/>
    <x v="0"/>
    <d v="2013-04-20T20:44:16"/>
    <d v="2013-04-20T22:27:18"/>
    <n v="103"/>
  </r>
  <r>
    <n v="109"/>
    <x v="19"/>
    <x v="5"/>
    <d v="1899-12-30T23:05:00"/>
    <x v="0"/>
    <d v="2013-04-20T22:43:15"/>
    <d v="2013-04-20T23:46:20"/>
    <n v="63"/>
  </r>
  <r>
    <n v="110"/>
    <x v="20"/>
    <x v="6"/>
    <d v="1899-12-30T00:36:00"/>
    <x v="0"/>
    <d v="2013-04-21T00:19:39"/>
    <d v="2013-04-21T01:20:17"/>
    <n v="60"/>
  </r>
  <r>
    <n v="111"/>
    <x v="20"/>
    <x v="6"/>
    <d v="1899-12-30T00:27:00"/>
    <x v="0"/>
    <d v="2013-04-21T00:20:33"/>
    <d v="2013-04-21T02:24:45"/>
    <n v="124"/>
  </r>
  <r>
    <n v="112"/>
    <x v="20"/>
    <x v="6"/>
    <d v="1899-12-30T02:23:00"/>
    <x v="0"/>
    <d v="2013-04-21T01:58:10"/>
    <d v="2013-04-21T03:03:44"/>
    <n v="65"/>
  </r>
  <r>
    <n v="113"/>
    <x v="20"/>
    <x v="6"/>
    <d v="1899-12-30T03:49:00"/>
    <x v="0"/>
    <d v="2013-04-21T03:11:40"/>
    <d v="2013-04-21T05:05:02"/>
    <n v="113"/>
  </r>
  <r>
    <n v="114"/>
    <x v="20"/>
    <x v="6"/>
    <d v="1899-12-30T08:53:00"/>
    <x v="1"/>
    <d v="2013-04-21T08:10:14"/>
    <d v="2013-04-21T09:40:55"/>
    <n v="90"/>
  </r>
  <r>
    <n v="115"/>
    <x v="21"/>
    <x v="0"/>
    <d v="1899-12-30T08:19:00"/>
    <x v="2"/>
    <d v="2013-04-22T07:50:41"/>
    <d v="2013-04-22T08:48:54"/>
    <n v="58"/>
  </r>
  <r>
    <n v="116"/>
    <x v="21"/>
    <x v="0"/>
    <d v="1899-12-30T10:04:00"/>
    <x v="2"/>
    <d v="2013-04-22T09:26:12"/>
    <d v="2013-04-22T10:48:59"/>
    <n v="82"/>
  </r>
  <r>
    <n v="117"/>
    <x v="21"/>
    <x v="0"/>
    <d v="1899-12-30T10:09:00"/>
    <x v="2"/>
    <d v="2013-04-22T09:42:11"/>
    <d v="2013-04-22T10:44:31"/>
    <n v="62"/>
  </r>
  <r>
    <n v="118"/>
    <x v="21"/>
    <x v="0"/>
    <d v="1899-12-30T12:14:00"/>
    <x v="2"/>
    <d v="2013-04-22T11:34:40"/>
    <d v="2013-04-22T12:57:53"/>
    <n v="83"/>
  </r>
  <r>
    <n v="119"/>
    <x v="21"/>
    <x v="0"/>
    <d v="1899-12-30T16:42:00"/>
    <x v="0"/>
    <d v="2013-04-22T16:22:15"/>
    <d v="2013-04-22T17:36:51"/>
    <n v="74"/>
  </r>
  <r>
    <n v="120"/>
    <x v="22"/>
    <x v="1"/>
    <d v="1899-12-30T04:47:00"/>
    <x v="0"/>
    <d v="2013-04-23T04:17:16"/>
    <d v="2013-04-23T05:48:46"/>
    <n v="91"/>
  </r>
  <r>
    <n v="121"/>
    <x v="22"/>
    <x v="1"/>
    <d v="1899-12-30T09:21:00"/>
    <x v="0"/>
    <d v="2013-04-23T09:00:16"/>
    <d v="2013-04-23T10:26:30"/>
    <n v="86"/>
  </r>
  <r>
    <n v="122"/>
    <x v="22"/>
    <x v="1"/>
    <d v="1899-12-30T10:39:00"/>
    <x v="2"/>
    <d v="2013-04-23T09:56:20"/>
    <d v="2013-04-23T11:19:00"/>
    <n v="82"/>
  </r>
  <r>
    <n v="123"/>
    <x v="22"/>
    <x v="1"/>
    <d v="1899-12-30T15:14:00"/>
    <x v="1"/>
    <d v="2013-04-23T14:18:01"/>
    <d v="2013-04-23T16:11:25"/>
    <n v="113"/>
  </r>
  <r>
    <n v="124"/>
    <x v="23"/>
    <x v="2"/>
    <d v="1899-12-30T04:33:00"/>
    <x v="0"/>
    <d v="2013-04-24T03:58:47"/>
    <d v="2013-04-24T05:16:29"/>
    <n v="77"/>
  </r>
  <r>
    <n v="125"/>
    <x v="23"/>
    <x v="2"/>
    <d v="1899-12-30T08:24:00"/>
    <x v="2"/>
    <d v="2013-04-24T07:38:30"/>
    <d v="2013-04-24T08:54:50"/>
    <n v="76"/>
  </r>
  <r>
    <n v="126"/>
    <x v="23"/>
    <x v="2"/>
    <d v="1899-12-30T09:11:00"/>
    <x v="0"/>
    <d v="2013-04-24T08:25:58"/>
    <d v="2013-04-24T10:03:57"/>
    <n v="97"/>
  </r>
  <r>
    <n v="127"/>
    <x v="23"/>
    <x v="2"/>
    <d v="1899-12-30T10:13:00"/>
    <x v="2"/>
    <d v="2013-04-24T09:18:21"/>
    <d v="2013-04-24T11:07:30"/>
    <n v="109"/>
  </r>
  <r>
    <n v="128"/>
    <x v="23"/>
    <x v="2"/>
    <d v="1899-12-30T12:00:00"/>
    <x v="0"/>
    <d v="2013-04-24T11:18:21"/>
    <d v="2013-04-24T13:02:30"/>
    <n v="104"/>
  </r>
  <r>
    <n v="129"/>
    <x v="23"/>
    <x v="2"/>
    <d v="1899-12-30T12:10:00"/>
    <x v="2"/>
    <d v="2013-04-24T11:37:38"/>
    <d v="2013-04-24T12:44:57"/>
    <n v="67"/>
  </r>
  <r>
    <n v="130"/>
    <x v="23"/>
    <x v="2"/>
    <d v="1899-12-30T14:06:00"/>
    <x v="2"/>
    <d v="2013-04-24T13:31:07"/>
    <d v="2013-04-24T14:36:32"/>
    <n v="65"/>
  </r>
  <r>
    <n v="131"/>
    <x v="23"/>
    <x v="2"/>
    <d v="1899-12-30T15:15:00"/>
    <x v="0"/>
    <d v="2013-04-24T14:29:34"/>
    <d v="2013-04-24T16:01:38"/>
    <n v="92"/>
  </r>
  <r>
    <n v="132"/>
    <x v="23"/>
    <x v="2"/>
    <d v="1899-12-30T15:49:00"/>
    <x v="2"/>
    <d v="2013-04-24T15:13:28"/>
    <d v="2013-04-24T16:06:46"/>
    <n v="53"/>
  </r>
  <r>
    <n v="133"/>
    <x v="23"/>
    <x v="2"/>
    <d v="1899-12-30T18:38:00"/>
    <x v="0"/>
    <d v="2013-04-24T18:38:03"/>
    <d v="2013-04-24T21:50:50"/>
    <n v="192"/>
  </r>
  <r>
    <n v="134"/>
    <x v="23"/>
    <x v="2"/>
    <d v="1899-12-30T18:43:00"/>
    <x v="2"/>
    <d v="2013-04-24T18:01:52"/>
    <d v="2013-04-24T19:47:10"/>
    <n v="105"/>
  </r>
  <r>
    <n v="135"/>
    <x v="24"/>
    <x v="3"/>
    <d v="1899-12-30T00:48:00"/>
    <x v="0"/>
    <d v="2013-04-24T23:57:03"/>
    <d v="2013-04-25T01:15:45"/>
    <n v="78"/>
  </r>
  <r>
    <n v="136"/>
    <x v="24"/>
    <x v="3"/>
    <d v="1899-12-30T09:51:00"/>
    <x v="0"/>
    <d v="2013-04-25T09:06:04"/>
    <d v="2013-04-25T10:31:55"/>
    <n v="85"/>
  </r>
  <r>
    <n v="137"/>
    <x v="24"/>
    <x v="3"/>
    <d v="1899-12-30T14:57:00"/>
    <x v="0"/>
    <d v="2013-04-25T14:20:12"/>
    <d v="2013-04-25T15:52:21"/>
    <n v="92"/>
  </r>
  <r>
    <n v="138"/>
    <x v="24"/>
    <x v="3"/>
    <d v="1899-12-30T17:17:00"/>
    <x v="0"/>
    <d v="2013-04-25T16:28:19"/>
    <d v="2013-04-25T18:17:18"/>
    <n v="108"/>
  </r>
  <r>
    <n v="139"/>
    <x v="25"/>
    <x v="4"/>
    <d v="1899-12-30T01:02:00"/>
    <x v="1"/>
    <d v="2013-04-26T00:22:01"/>
    <d v="2013-04-26T01:40:06"/>
    <n v="78"/>
  </r>
  <r>
    <n v="140"/>
    <x v="25"/>
    <x v="4"/>
    <d v="1899-12-30T11:21:00"/>
    <x v="2"/>
    <d v="2013-04-26T10:48:39"/>
    <d v="2013-04-26T11:55:43"/>
    <n v="67"/>
  </r>
  <r>
    <n v="141"/>
    <x v="25"/>
    <x v="4"/>
    <d v="1899-12-30T13:05:00"/>
    <x v="2"/>
    <d v="2013-04-26T12:30:35"/>
    <d v="2013-04-26T13:33:33"/>
    <n v="62"/>
  </r>
  <r>
    <n v="142"/>
    <x v="25"/>
    <x v="4"/>
    <d v="1899-12-30T15:17:00"/>
    <x v="0"/>
    <d v="2013-04-26T14:41:36"/>
    <d v="2013-04-26T15:40:50"/>
    <n v="59"/>
  </r>
  <r>
    <n v="143"/>
    <x v="25"/>
    <x v="4"/>
    <d v="1899-12-30T17:05:00"/>
    <x v="0"/>
    <d v="2013-04-26T16:42:40"/>
    <d v="2013-04-26T17:34:55"/>
    <n v="52"/>
  </r>
  <r>
    <n v="144"/>
    <x v="25"/>
    <x v="4"/>
    <d v="1899-12-30T19:06:00"/>
    <x v="0"/>
    <d v="2013-04-26T18:18:19"/>
    <e v="#VALUE!"/>
    <e v="#VALUE!"/>
  </r>
  <r>
    <n v="145"/>
    <x v="25"/>
    <x v="4"/>
    <d v="1899-12-30T23:24:00"/>
    <x v="0"/>
    <d v="2013-04-26T22:51:20"/>
    <d v="2013-04-27T01:45:28"/>
    <n v="174"/>
  </r>
  <r>
    <n v="146"/>
    <x v="26"/>
    <x v="5"/>
    <d v="1899-12-30T05:59:00"/>
    <x v="0"/>
    <d v="2013-04-27T05:47:52"/>
    <d v="2013-04-27T07:02:00"/>
    <n v="74"/>
  </r>
  <r>
    <n v="147"/>
    <x v="26"/>
    <x v="5"/>
    <d v="1899-12-30T14:50:00"/>
    <x v="1"/>
    <d v="2013-04-27T14:00:51"/>
    <d v="2013-04-27T15:21:26"/>
    <n v="80"/>
  </r>
  <r>
    <n v="148"/>
    <x v="26"/>
    <x v="5"/>
    <d v="1899-12-30T16:24:00"/>
    <x v="0"/>
    <d v="2013-04-27T15:52:25"/>
    <d v="2013-04-27T16:51:35"/>
    <n v="59"/>
  </r>
  <r>
    <n v="149"/>
    <x v="27"/>
    <x v="6"/>
    <d v="1899-12-30T03:52:00"/>
    <x v="0"/>
    <d v="2013-04-28T03:08:08"/>
    <d v="2013-04-28T04:57:20"/>
    <n v="109"/>
  </r>
  <r>
    <n v="150"/>
    <x v="28"/>
    <x v="0"/>
    <d v="1899-12-30T08:37:00"/>
    <x v="2"/>
    <d v="2013-04-29T07:38:41"/>
    <d v="2013-04-29T09:11:01"/>
    <n v="92"/>
  </r>
  <r>
    <n v="151"/>
    <x v="28"/>
    <x v="0"/>
    <d v="1899-12-30T10:21:00"/>
    <x v="2"/>
    <d v="2013-04-29T09:46:38"/>
    <d v="2013-04-29T11:22:07"/>
    <n v="95"/>
  </r>
  <r>
    <n v="152"/>
    <x v="28"/>
    <x v="0"/>
    <d v="1899-12-30T11:13:00"/>
    <x v="0"/>
    <d v="2013-04-29T10:00:31"/>
    <d v="2013-04-29T12:02:19"/>
    <n v="121"/>
  </r>
  <r>
    <n v="153"/>
    <x v="28"/>
    <x v="0"/>
    <d v="1899-12-30T12:17:00"/>
    <x v="2"/>
    <d v="2013-04-29T11:28:33"/>
    <d v="2013-04-29T13:17:57"/>
    <n v="109"/>
  </r>
  <r>
    <n v="154"/>
    <x v="28"/>
    <x v="0"/>
    <d v="1899-12-30T14:48:00"/>
    <x v="0"/>
    <d v="2013-04-29T13:59:35"/>
    <d v="2013-04-29T15:09:33"/>
    <n v="69"/>
  </r>
  <r>
    <n v="155"/>
    <x v="28"/>
    <x v="0"/>
    <d v="1899-12-30T14:44:00"/>
    <x v="2"/>
    <d v="2013-04-29T14:05:53"/>
    <d v="2013-04-29T15:24:14"/>
    <n v="78"/>
  </r>
  <r>
    <n v="156"/>
    <x v="28"/>
    <x v="0"/>
    <d v="1899-12-30T16:05:00"/>
    <x v="2"/>
    <d v="2013-04-29T15:30:00"/>
    <d v="2013-04-29T17:06:12"/>
    <n v="96"/>
  </r>
  <r>
    <n v="157"/>
    <x v="28"/>
    <x v="0"/>
    <d v="1899-12-30T16:35:00"/>
    <x v="2"/>
    <d v="2013-04-29T15:55:13"/>
    <d v="2013-04-29T17:34:40"/>
    <n v="99"/>
  </r>
  <r>
    <n v="158"/>
    <x v="28"/>
    <x v="0"/>
    <d v="1899-12-30T23:09:00"/>
    <x v="0"/>
    <d v="2013-04-29T22:25:40"/>
    <e v="#VALUE!"/>
    <e v="#VALUE!"/>
  </r>
  <r>
    <n v="159"/>
    <x v="29"/>
    <x v="1"/>
    <d v="1899-12-30T05:30:00"/>
    <x v="0"/>
    <d v="2013-04-30T05:18:49"/>
    <d v="2013-04-30T06:19:54"/>
    <n v="61"/>
  </r>
  <r>
    <n v="160"/>
    <x v="29"/>
    <x v="1"/>
    <d v="1899-12-30T08:29:00"/>
    <x v="2"/>
    <d v="2013-04-30T07:54:05"/>
    <d v="2013-04-30T09:10:40"/>
    <n v="76"/>
  </r>
  <r>
    <n v="161"/>
    <x v="29"/>
    <x v="1"/>
    <d v="1899-12-30T09:55:00"/>
    <x v="0"/>
    <d v="2013-04-30T08:40:01"/>
    <e v="#VALUE!"/>
    <e v="#VALUE!"/>
  </r>
  <r>
    <n v="162"/>
    <x v="29"/>
    <x v="1"/>
    <d v="1899-12-30T10:48:00"/>
    <x v="2"/>
    <d v="2013-04-30T09:54:31"/>
    <d v="2013-04-30T11:26:07"/>
    <n v="91"/>
  </r>
  <r>
    <n v="163"/>
    <x v="29"/>
    <x v="1"/>
    <d v="1899-12-30T14:40:00"/>
    <x v="2"/>
    <d v="2013-04-30T14:01:59"/>
    <d v="2013-04-30T15:15:32"/>
    <n v="73"/>
  </r>
  <r>
    <n v="164"/>
    <x v="29"/>
    <x v="1"/>
    <d v="1899-12-30T17:14:00"/>
    <x v="0"/>
    <d v="2013-04-30T17:09:27"/>
    <d v="2013-04-30T17:59:41"/>
    <n v="50"/>
  </r>
  <r>
    <n v="165"/>
    <x v="30"/>
    <x v="2"/>
    <d v="1899-12-30T00:36:00"/>
    <x v="0"/>
    <d v="2013-05-01T00:01:42"/>
    <d v="2013-05-01T01:30:30"/>
    <n v="88"/>
  </r>
  <r>
    <n v="166"/>
    <x v="30"/>
    <x v="2"/>
    <d v="1899-12-30T08:18:00"/>
    <x v="2"/>
    <d v="2013-05-01T07:49:16"/>
    <d v="2013-05-01T09:09:22"/>
    <n v="80"/>
  </r>
  <r>
    <n v="167"/>
    <x v="30"/>
    <x v="2"/>
    <d v="1899-12-30T11:26:00"/>
    <x v="2"/>
    <d v="2013-05-01T11:00:58"/>
    <d v="2013-05-01T12:09:16"/>
    <n v="68"/>
  </r>
  <r>
    <n v="168"/>
    <x v="30"/>
    <x v="2"/>
    <d v="1899-12-30T12:09:00"/>
    <x v="0"/>
    <d v="2013-05-01T11:48:56"/>
    <d v="2013-05-01T13:13:23"/>
    <n v="84"/>
  </r>
  <r>
    <n v="169"/>
    <x v="30"/>
    <x v="2"/>
    <d v="1899-12-30T13:55:00"/>
    <x v="2"/>
    <d v="2013-05-01T13:00:58"/>
    <d v="2013-05-01T15:07:30"/>
    <n v="126"/>
  </r>
  <r>
    <n v="170"/>
    <x v="30"/>
    <x v="2"/>
    <d v="1899-12-30T15:14:00"/>
    <x v="2"/>
    <d v="2013-05-01T14:32:06"/>
    <d v="2013-05-01T15:58:17"/>
    <n v="86"/>
  </r>
  <r>
    <n v="171"/>
    <x v="30"/>
    <x v="2"/>
    <d v="1899-12-30T16:30:00"/>
    <x v="0"/>
    <d v="2013-05-01T15:54:42"/>
    <d v="2013-05-01T17:36:48"/>
    <n v="102"/>
  </r>
  <r>
    <n v="172"/>
    <x v="30"/>
    <x v="2"/>
    <d v="1899-12-30T17:10:00"/>
    <x v="2"/>
    <d v="2013-05-01T16:29:08"/>
    <d v="2013-05-01T17:47:29"/>
    <n v="78"/>
  </r>
  <r>
    <n v="174"/>
    <x v="30"/>
    <x v="2"/>
    <d v="1899-12-30T20:30:00"/>
    <x v="1"/>
    <d v="2013-05-01T19:39:26"/>
    <d v="2013-05-01T21:22:08"/>
    <n v="102"/>
  </r>
  <r>
    <n v="175"/>
    <x v="30"/>
    <x v="2"/>
    <d v="1899-12-30T21:32:00"/>
    <x v="0"/>
    <d v="2013-05-01T20:47:49"/>
    <d v="2013-05-01T22:36:31"/>
    <n v="108"/>
  </r>
  <r>
    <n v="176"/>
    <x v="31"/>
    <x v="3"/>
    <d v="1899-12-30T03:36:00"/>
    <x v="0"/>
    <d v="2013-05-02T02:56:47"/>
    <d v="2013-05-02T04:43:55"/>
    <n v="107"/>
  </r>
  <r>
    <n v="177"/>
    <x v="31"/>
    <x v="3"/>
    <d v="1899-12-30T07:30:00"/>
    <x v="0"/>
    <d v="2013-05-02T07:03:54"/>
    <d v="2013-05-02T08:11:44"/>
    <n v="67"/>
  </r>
  <r>
    <n v="178"/>
    <x v="31"/>
    <x v="3"/>
    <d v="1899-12-30T10:28:00"/>
    <x v="2"/>
    <d v="2013-05-02T08:09:36"/>
    <e v="#VALUE!"/>
    <e v="#VALUE!"/>
  </r>
  <r>
    <n v="179"/>
    <x v="31"/>
    <x v="3"/>
    <d v="1899-12-30T22:09:00"/>
    <x v="0"/>
    <d v="2013-05-02T21:29:33"/>
    <e v="#VALUE!"/>
    <e v="#VALUE!"/>
  </r>
  <r>
    <n v="180"/>
    <x v="32"/>
    <x v="4"/>
    <d v="1899-12-30T00:49:00"/>
    <x v="0"/>
    <d v="2013-05-03T00:13:58"/>
    <d v="2013-05-03T01:42:50"/>
    <n v="88"/>
  </r>
  <r>
    <n v="181"/>
    <x v="32"/>
    <x v="4"/>
    <d v="1899-12-30T02:14:00"/>
    <x v="1"/>
    <d v="2013-05-03T01:48:31"/>
    <d v="2013-05-03T03:07:05"/>
    <n v="78"/>
  </r>
  <r>
    <n v="182"/>
    <x v="32"/>
    <x v="4"/>
    <d v="1899-12-30T04:10:00"/>
    <x v="1"/>
    <d v="2013-05-03T03:30:03"/>
    <d v="2013-05-03T05:38:30"/>
    <n v="128"/>
  </r>
  <r>
    <n v="183"/>
    <x v="32"/>
    <x v="4"/>
    <d v="1899-12-30T10:36:00"/>
    <x v="2"/>
    <d v="2013-05-03T10:00:04"/>
    <d v="2013-05-03T11:08:28"/>
    <n v="68"/>
  </r>
  <r>
    <n v="184"/>
    <x v="32"/>
    <x v="4"/>
    <d v="1899-12-30T18:04:00"/>
    <x v="0"/>
    <d v="2013-05-03T17:37:20"/>
    <d v="2013-05-03T18:56:46"/>
    <n v="79"/>
  </r>
  <r>
    <n v="185"/>
    <x v="33"/>
    <x v="5"/>
    <d v="1899-12-30T07:45:00"/>
    <x v="1"/>
    <d v="2013-05-04T07:24:42"/>
    <d v="2013-05-04T08:30:00"/>
    <n v="65"/>
  </r>
  <r>
    <n v="186"/>
    <x v="33"/>
    <x v="5"/>
    <d v="1899-12-30T11:11:00"/>
    <x v="1"/>
    <d v="2013-05-04T09:47:27"/>
    <d v="2013-05-04T12:17:22"/>
    <n v="149"/>
  </r>
  <r>
    <n v="187"/>
    <x v="33"/>
    <x v="5"/>
    <d v="1899-12-30T19:45:00"/>
    <x v="0"/>
    <d v="2013-05-04T19:12:01"/>
    <d v="2013-05-04T20:30:17"/>
    <n v="78"/>
  </r>
  <r>
    <n v="188"/>
    <x v="33"/>
    <x v="5"/>
    <d v="1899-12-30T23:13:00"/>
    <x v="0"/>
    <d v="2013-05-04T23:00:45"/>
    <d v="2013-05-05T00:36:32"/>
    <n v="95"/>
  </r>
  <r>
    <n v="189"/>
    <x v="34"/>
    <x v="6"/>
    <d v="1899-12-30T12:07:00"/>
    <x v="0"/>
    <d v="2013-05-05T11:35:47"/>
    <d v="2013-05-05T13:00:17"/>
    <n v="84"/>
  </r>
  <r>
    <n v="191"/>
    <x v="35"/>
    <x v="0"/>
    <d v="1899-12-30T08:32:00"/>
    <x v="2"/>
    <d v="2013-05-06T07:43:03"/>
    <d v="2013-05-06T09:09:45"/>
    <n v="86"/>
  </r>
  <r>
    <n v="192"/>
    <x v="35"/>
    <x v="0"/>
    <d v="1899-12-30T10:22:00"/>
    <x v="2"/>
    <d v="2013-05-06T09:42:11"/>
    <d v="2013-05-06T10:55:29"/>
    <n v="73"/>
  </r>
  <r>
    <n v="193"/>
    <x v="35"/>
    <x v="0"/>
    <d v="1899-12-30T12:16:00"/>
    <x v="2"/>
    <d v="2013-05-06T11:23:44"/>
    <d v="2013-05-06T13:16:10"/>
    <n v="112"/>
  </r>
  <r>
    <n v="194"/>
    <x v="35"/>
    <x v="0"/>
    <d v="1899-12-30T14:06:00"/>
    <x v="2"/>
    <d v="2013-05-06T13:35:45"/>
    <d v="2013-05-06T14:25:35"/>
    <n v="49"/>
  </r>
  <r>
    <n v="195"/>
    <x v="35"/>
    <x v="0"/>
    <d v="1899-12-30T14:08:00"/>
    <x v="2"/>
    <d v="2013-05-06T13:34:14"/>
    <d v="2013-05-06T14:42:25"/>
    <n v="68"/>
  </r>
  <r>
    <n v="196"/>
    <x v="35"/>
    <x v="0"/>
    <d v="1899-12-30T20:49:00"/>
    <x v="0"/>
    <d v="2013-05-06T19:51:26"/>
    <d v="2013-05-06T21:44:19"/>
    <n v="112"/>
  </r>
  <r>
    <n v="197"/>
    <x v="36"/>
    <x v="1"/>
    <d v="1899-12-30T08:50:00"/>
    <x v="2"/>
    <d v="2013-05-07T07:39:47"/>
    <d v="2013-05-07T09:29:21"/>
    <n v="109"/>
  </r>
  <r>
    <n v="198"/>
    <x v="36"/>
    <x v="1"/>
    <d v="1899-12-30T10:13:00"/>
    <x v="2"/>
    <d v="2013-05-07T09:12:13"/>
    <d v="2013-05-07T12:10:50"/>
    <n v="178"/>
  </r>
  <r>
    <n v="199"/>
    <x v="36"/>
    <x v="1"/>
    <d v="1899-12-30T10:58:00"/>
    <x v="2"/>
    <d v="2013-05-07T09:48:01"/>
    <d v="2013-05-07T12:04:33"/>
    <n v="136"/>
  </r>
  <r>
    <n v="200"/>
    <x v="36"/>
    <x v="1"/>
    <d v="1899-12-30T12:13:00"/>
    <x v="0"/>
    <e v="#VALUE!"/>
    <e v="#VALUE!"/>
    <e v="#VALUE!"/>
  </r>
  <r>
    <n v="201"/>
    <x v="36"/>
    <x v="1"/>
    <d v="1899-12-30T12:51:00"/>
    <x v="2"/>
    <d v="2013-05-07T12:09:51"/>
    <d v="2013-05-07T13:55:31"/>
    <n v="105"/>
  </r>
  <r>
    <n v="203"/>
    <x v="36"/>
    <x v="1"/>
    <d v="1899-12-30T15:40:00"/>
    <x v="2"/>
    <e v="#VALUE!"/>
    <d v="2013-05-07T16:44:23"/>
    <e v="#VALUE!"/>
  </r>
  <r>
    <n v="204"/>
    <x v="36"/>
    <x v="1"/>
    <d v="1899-12-30T16:29:00"/>
    <x v="2"/>
    <d v="2013-05-07T15:40:52"/>
    <d v="2013-05-07T17:35:58"/>
    <n v="115"/>
  </r>
  <r>
    <n v="205"/>
    <x v="36"/>
    <x v="1"/>
    <d v="1899-12-30T17:47:00"/>
    <x v="2"/>
    <d v="2013-05-07T17:03:43"/>
    <d v="2013-05-07T18:20:34"/>
    <n v="76"/>
  </r>
  <r>
    <n v="206"/>
    <x v="36"/>
    <x v="1"/>
    <d v="1899-12-30T19:12:00"/>
    <x v="0"/>
    <d v="2013-05-07T18:34:11"/>
    <d v="2013-05-07T20:11:04"/>
    <n v="96"/>
  </r>
  <r>
    <n v="207"/>
    <x v="37"/>
    <x v="2"/>
    <d v="1899-12-30T04:21:00"/>
    <x v="0"/>
    <d v="2013-05-08T03:43:06"/>
    <d v="2013-05-08T05:25:33"/>
    <n v="102"/>
  </r>
  <r>
    <n v="208"/>
    <x v="37"/>
    <x v="2"/>
    <d v="1899-12-30T08:22:00"/>
    <x v="2"/>
    <d v="2013-05-08T07:40:13"/>
    <d v="2013-05-08T09:00:55"/>
    <n v="80"/>
  </r>
  <r>
    <n v="209"/>
    <x v="37"/>
    <x v="2"/>
    <d v="1899-12-30T10:00:00"/>
    <x v="1"/>
    <d v="2013-05-08T08:59:19"/>
    <e v="#VALUE!"/>
    <e v="#VALUE!"/>
  </r>
  <r>
    <n v="210"/>
    <x v="37"/>
    <x v="2"/>
    <d v="1899-12-30T10:38:00"/>
    <x v="2"/>
    <d v="2013-05-08T10:06:24"/>
    <d v="2013-05-08T11:54:46"/>
    <n v="108"/>
  </r>
  <r>
    <n v="211"/>
    <x v="37"/>
    <x v="2"/>
    <d v="1899-12-30T12:17:00"/>
    <x v="2"/>
    <d v="2013-05-08T11:31:11"/>
    <d v="2013-05-08T13:28:08"/>
    <n v="116"/>
  </r>
  <r>
    <n v="212"/>
    <x v="37"/>
    <x v="2"/>
    <d v="1899-12-30T12:45:00"/>
    <x v="2"/>
    <d v="2013-05-08T12:16:07"/>
    <d v="2013-05-08T13:13:57"/>
    <n v="57"/>
  </r>
  <r>
    <n v="213"/>
    <x v="37"/>
    <x v="2"/>
    <d v="1899-12-30T14:26:00"/>
    <x v="2"/>
    <d v="2013-05-08T14:03:00"/>
    <d v="2013-05-08T14:50:27"/>
    <n v="47"/>
  </r>
  <r>
    <n v="214"/>
    <x v="37"/>
    <x v="2"/>
    <d v="1899-12-30T16:12:00"/>
    <x v="2"/>
    <d v="2013-05-08T15:45:23"/>
    <d v="2013-05-08T16:53:07"/>
    <n v="67"/>
  </r>
  <r>
    <n v="215"/>
    <x v="37"/>
    <x v="2"/>
    <d v="1899-12-30T17:52:00"/>
    <x v="0"/>
    <d v="2013-05-08T17:37:08"/>
    <e v="#VALUE!"/>
    <e v="#VALUE!"/>
  </r>
  <r>
    <n v="216"/>
    <x v="37"/>
    <x v="2"/>
    <d v="1899-12-30T20:08:00"/>
    <x v="0"/>
    <d v="2013-05-08T19:30:42"/>
    <d v="2013-05-08T20:53:11"/>
    <n v="82"/>
  </r>
  <r>
    <n v="217"/>
    <x v="38"/>
    <x v="3"/>
    <d v="1899-12-30T10:11:00"/>
    <x v="2"/>
    <d v="2013-05-09T09:48:34"/>
    <d v="2013-05-09T10:55:56"/>
    <n v="67"/>
  </r>
  <r>
    <n v="218"/>
    <x v="38"/>
    <x v="3"/>
    <d v="1899-12-30T12:07:00"/>
    <x v="0"/>
    <d v="2013-05-09T11:43:02"/>
    <d v="2013-05-09T12:48:51"/>
    <n v="65"/>
  </r>
  <r>
    <n v="219"/>
    <x v="38"/>
    <x v="3"/>
    <d v="1899-12-30T13:56:00"/>
    <x v="0"/>
    <d v="2013-05-09T13:23:12"/>
    <d v="2013-05-09T14:56:21"/>
    <n v="93"/>
  </r>
  <r>
    <n v="220"/>
    <x v="38"/>
    <x v="3"/>
    <d v="1899-12-30T17:09:00"/>
    <x v="0"/>
    <d v="2013-05-09T17:06:21"/>
    <d v="2013-05-09T18:02:19"/>
    <n v="55"/>
  </r>
  <r>
    <n v="221"/>
    <x v="39"/>
    <x v="4"/>
    <d v="1899-12-30T06:29:00"/>
    <x v="0"/>
    <d v="2013-05-10T06:08:55"/>
    <d v="2013-05-10T07:10:13"/>
    <n v="61"/>
  </r>
  <r>
    <n v="222"/>
    <x v="39"/>
    <x v="4"/>
    <d v="1899-12-30T08:36:00"/>
    <x v="0"/>
    <d v="2013-05-10T08:11:34"/>
    <d v="2013-05-10T09:22:26"/>
    <n v="70"/>
  </r>
  <r>
    <n v="223"/>
    <x v="39"/>
    <x v="4"/>
    <d v="1899-12-30T10:10:00"/>
    <x v="0"/>
    <d v="2013-05-10T09:45:45"/>
    <d v="2013-05-10T10:39:23"/>
    <n v="53"/>
  </r>
  <r>
    <n v="224"/>
    <x v="39"/>
    <x v="4"/>
    <d v="1899-12-30T11:36:00"/>
    <x v="2"/>
    <d v="2013-05-10T11:14:10"/>
    <d v="2013-05-10T12:00:31"/>
    <n v="46"/>
  </r>
  <r>
    <n v="225"/>
    <x v="39"/>
    <x v="4"/>
    <d v="1899-12-30T18:33:00"/>
    <x v="1"/>
    <d v="2013-05-10T17:49:50"/>
    <d v="2013-05-10T19:14:00"/>
    <n v="84"/>
  </r>
  <r>
    <n v="226"/>
    <x v="39"/>
    <x v="4"/>
    <d v="1899-12-30T20:37:00"/>
    <x v="0"/>
    <d v="2013-05-10T19:31:29"/>
    <d v="2013-05-10T21:32:24"/>
    <n v="120"/>
  </r>
  <r>
    <n v="227"/>
    <x v="40"/>
    <x v="5"/>
    <d v="1899-12-30T02:40:00"/>
    <x v="1"/>
    <d v="2013-05-11T02:01:33"/>
    <d v="2013-05-11T03:28:10"/>
    <n v="86"/>
  </r>
  <r>
    <n v="228"/>
    <x v="40"/>
    <x v="5"/>
    <d v="1899-12-30T11:05:00"/>
    <x v="0"/>
    <d v="2013-05-11T10:46:58"/>
    <d v="2013-05-11T12:16:41"/>
    <n v="89"/>
  </r>
  <r>
    <n v="229"/>
    <x v="40"/>
    <x v="5"/>
    <d v="1899-12-30T21:53:00"/>
    <x v="0"/>
    <d v="2013-05-11T21:03:47"/>
    <e v="#VALUE!"/>
    <e v="#VALUE!"/>
  </r>
  <r>
    <n v="230"/>
    <x v="41"/>
    <x v="6"/>
    <d v="1899-12-30T04:35:00"/>
    <x v="0"/>
    <d v="2013-05-12T03:54:40"/>
    <d v="2013-05-12T05:50:22"/>
    <n v="115"/>
  </r>
  <r>
    <n v="231"/>
    <x v="41"/>
    <x v="6"/>
    <d v="1899-12-30T11:14:00"/>
    <x v="0"/>
    <d v="2013-05-12T10:48:35"/>
    <d v="2013-05-12T11:47:31"/>
    <n v="58"/>
  </r>
  <r>
    <n v="232"/>
    <x v="41"/>
    <x v="6"/>
    <d v="1899-12-30T18:58:00"/>
    <x v="0"/>
    <d v="2013-05-12T18:51:09"/>
    <d v="2013-05-12T19:56:42"/>
    <n v="65"/>
  </r>
  <r>
    <n v="233"/>
    <x v="42"/>
    <x v="0"/>
    <d v="1899-12-30T06:30:00"/>
    <x v="0"/>
    <d v="2013-05-13T06:04:50"/>
    <d v="2013-05-13T07:21:44"/>
    <n v="76"/>
  </r>
  <r>
    <n v="234"/>
    <x v="42"/>
    <x v="0"/>
    <d v="1899-12-30T08:10:00"/>
    <x v="2"/>
    <d v="2013-05-13T07:46:43"/>
    <d v="2013-05-13T08:37:25"/>
    <n v="50"/>
  </r>
  <r>
    <n v="235"/>
    <x v="42"/>
    <x v="0"/>
    <d v="1899-12-30T09:56:00"/>
    <x v="2"/>
    <d v="2013-05-13T09:10:38"/>
    <d v="2013-05-13T10:47:06"/>
    <n v="96"/>
  </r>
  <r>
    <n v="236"/>
    <x v="42"/>
    <x v="0"/>
    <d v="1899-12-30T12:32:00"/>
    <x v="2"/>
    <d v="2013-05-13T11:36:50"/>
    <d v="2013-05-13T13:41:52"/>
    <n v="125"/>
  </r>
  <r>
    <n v="237"/>
    <x v="42"/>
    <x v="0"/>
    <d v="1899-12-30T14:59:00"/>
    <x v="2"/>
    <d v="2013-05-13T14:19:34"/>
    <d v="2013-05-13T15:36:11"/>
    <n v="76"/>
  </r>
  <r>
    <n v="238"/>
    <x v="42"/>
    <x v="0"/>
    <d v="1899-12-30T16:19:00"/>
    <x v="1"/>
    <d v="2013-05-13T15:48:18"/>
    <d v="2013-05-13T17:36:37"/>
    <n v="108"/>
  </r>
  <r>
    <n v="239"/>
    <x v="43"/>
    <x v="1"/>
    <d v="1899-12-30T08:19:00"/>
    <x v="2"/>
    <d v="2013-05-14T07:39:24"/>
    <d v="2013-05-14T09:02:55"/>
    <n v="83"/>
  </r>
  <r>
    <n v="240"/>
    <x v="43"/>
    <x v="1"/>
    <d v="1899-12-30T10:17:00"/>
    <x v="2"/>
    <d v="2013-05-14T09:23:24"/>
    <d v="2013-05-14T11:17:16"/>
    <n v="113"/>
  </r>
  <r>
    <n v="241"/>
    <x v="43"/>
    <x v="1"/>
    <d v="1899-12-30T12:13:00"/>
    <x v="2"/>
    <d v="2013-05-14T11:08:47"/>
    <d v="2013-05-14T13:14:02"/>
    <n v="125"/>
  </r>
  <r>
    <n v="242"/>
    <x v="43"/>
    <x v="1"/>
    <d v="1899-12-30T12:43:00"/>
    <x v="2"/>
    <d v="2013-05-14T11:19:49"/>
    <d v="2013-05-14T13:37:03"/>
    <n v="137"/>
  </r>
  <r>
    <n v="243"/>
    <x v="43"/>
    <x v="1"/>
    <d v="1899-12-30T14:17:00"/>
    <x v="2"/>
    <d v="2013-05-14T13:10:32"/>
    <e v="#VALUE!"/>
    <e v="#VALUE!"/>
  </r>
  <r>
    <n v="244"/>
    <x v="43"/>
    <x v="1"/>
    <d v="1899-12-30T14:33:00"/>
    <x v="2"/>
    <d v="2013-05-14T13:51:18"/>
    <d v="2013-05-14T15:09:41"/>
    <n v="78"/>
  </r>
  <r>
    <n v="245"/>
    <x v="43"/>
    <x v="1"/>
    <d v="1899-12-30T15:55:00"/>
    <x v="0"/>
    <d v="2013-05-14T15:15:05"/>
    <d v="2013-05-14T16:51:20"/>
    <n v="96"/>
  </r>
  <r>
    <n v="246"/>
    <x v="43"/>
    <x v="1"/>
    <d v="1899-12-30T16:17:00"/>
    <x v="2"/>
    <d v="2013-05-14T15:44:55"/>
    <d v="2013-05-14T17:17:15"/>
    <n v="92"/>
  </r>
  <r>
    <n v="247"/>
    <x v="44"/>
    <x v="2"/>
    <d v="1899-12-30T08:04:00"/>
    <x v="1"/>
    <d v="2013-05-15T06:24:56"/>
    <d v="2013-05-15T08:56:00"/>
    <n v="151"/>
  </r>
  <r>
    <n v="248"/>
    <x v="44"/>
    <x v="2"/>
    <d v="1899-12-30T10:05:00"/>
    <x v="2"/>
    <d v="2013-05-15T09:33:48"/>
    <d v="2013-05-15T11:10:17"/>
    <n v="96"/>
  </r>
  <r>
    <n v="249"/>
    <x v="44"/>
    <x v="2"/>
    <d v="1899-12-30T10:15:00"/>
    <x v="2"/>
    <d v="2013-05-15T09:10:06"/>
    <d v="2013-05-15T11:23:33"/>
    <n v="133"/>
  </r>
  <r>
    <n v="250"/>
    <x v="44"/>
    <x v="2"/>
    <d v="1899-12-30T12:21:00"/>
    <x v="2"/>
    <d v="2013-05-15T11:38:39"/>
    <d v="2013-05-15T13:05:34"/>
    <n v="86"/>
  </r>
  <r>
    <n v="251"/>
    <x v="44"/>
    <x v="2"/>
    <d v="1899-12-30T12:15:00"/>
    <x v="2"/>
    <d v="2013-05-15T11:37:34"/>
    <d v="2013-05-15T12:57:29"/>
    <n v="79"/>
  </r>
  <r>
    <n v="252"/>
    <x v="44"/>
    <x v="2"/>
    <d v="1899-12-30T14:18:00"/>
    <x v="2"/>
    <d v="2013-05-15T13:54:50"/>
    <d v="2013-05-15T14:56:02"/>
    <n v="61"/>
  </r>
  <r>
    <n v="253"/>
    <x v="44"/>
    <x v="2"/>
    <d v="1899-12-30T15:49:00"/>
    <x v="2"/>
    <d v="2013-05-15T15:21:06"/>
    <d v="2013-05-15T16:32:23"/>
    <n v="71"/>
  </r>
  <r>
    <n v="254"/>
    <x v="45"/>
    <x v="3"/>
    <d v="1899-12-30T00:47:00"/>
    <x v="0"/>
    <d v="2013-05-16T00:09:27"/>
    <d v="2013-05-16T01:25:59"/>
    <n v="76"/>
  </r>
  <r>
    <n v="255"/>
    <x v="45"/>
    <x v="3"/>
    <d v="1899-12-30T12:36:00"/>
    <x v="2"/>
    <d v="2013-05-16T12:18:03"/>
    <d v="2013-05-16T13:23:46"/>
    <n v="65"/>
  </r>
  <r>
    <n v="256"/>
    <x v="45"/>
    <x v="3"/>
    <d v="1899-12-30T18:46:00"/>
    <x v="0"/>
    <d v="2013-05-16T18:33:58"/>
    <d v="2013-05-16T20:23:36"/>
    <n v="109"/>
  </r>
  <r>
    <n v="257"/>
    <x v="45"/>
    <x v="3"/>
    <d v="1899-12-30T21:38:00"/>
    <x v="0"/>
    <d v="2013-05-16T21:06:33"/>
    <d v="2013-05-16T22:13:07"/>
    <n v="66"/>
  </r>
  <r>
    <n v="258"/>
    <x v="45"/>
    <x v="3"/>
    <d v="1899-12-30T23:28:00"/>
    <x v="0"/>
    <d v="2013-05-16T22:57:38"/>
    <d v="2013-05-17T00:18:29"/>
    <n v="80"/>
  </r>
  <r>
    <n v="259"/>
    <x v="46"/>
    <x v="4"/>
    <d v="1899-12-30T04:47:00"/>
    <x v="0"/>
    <d v="2013-05-17T04:32:52"/>
    <d v="2013-05-17T05:18:24"/>
    <n v="45"/>
  </r>
  <r>
    <n v="260"/>
    <x v="46"/>
    <x v="4"/>
    <d v="1899-12-30T05:30:00"/>
    <x v="0"/>
    <d v="2013-05-17T05:02:23"/>
    <d v="2013-05-17T05:53:16"/>
    <n v="50"/>
  </r>
  <r>
    <n v="261"/>
    <x v="46"/>
    <x v="4"/>
    <d v="1899-12-30T07:06:00"/>
    <x v="1"/>
    <d v="2013-05-17T06:16:45"/>
    <d v="2013-05-17T08:30:18"/>
    <n v="133"/>
  </r>
  <r>
    <n v="262"/>
    <x v="46"/>
    <x v="4"/>
    <d v="1899-12-30T08:33:00"/>
    <x v="2"/>
    <d v="2013-05-17T09:11:05"/>
    <d v="2013-05-17T10:47:54"/>
    <n v="96"/>
  </r>
  <r>
    <n v="263"/>
    <x v="46"/>
    <x v="4"/>
    <d v="1899-12-30T10:26:00"/>
    <x v="2"/>
    <d v="2013-05-17T09:44:32"/>
    <d v="2013-05-17T11:54:36"/>
    <n v="130"/>
  </r>
  <r>
    <n v="264"/>
    <x v="46"/>
    <x v="4"/>
    <d v="1899-12-30T11:50:00"/>
    <x v="2"/>
    <d v="2013-05-17T11:19:30"/>
    <d v="2013-05-17T12:16:29"/>
    <n v="56"/>
  </r>
  <r>
    <n v="265"/>
    <x v="46"/>
    <x v="4"/>
    <d v="1899-12-30T13:27:00"/>
    <x v="2"/>
    <d v="2013-05-17T12:40:05"/>
    <d v="2013-05-17T14:47:21"/>
    <n v="127"/>
  </r>
  <r>
    <n v="266"/>
    <x v="46"/>
    <x v="4"/>
    <d v="1899-12-30T15:36:00"/>
    <x v="2"/>
    <d v="2013-05-17T15:02:58"/>
    <d v="2013-05-17T16:07:46"/>
    <n v="64"/>
  </r>
  <r>
    <n v="267"/>
    <x v="46"/>
    <x v="4"/>
    <d v="1899-12-30T15:42:00"/>
    <x v="2"/>
    <d v="2013-05-17T14:39:12"/>
    <d v="2013-05-17T16:41:54"/>
    <n v="122"/>
  </r>
  <r>
    <n v="268"/>
    <x v="46"/>
    <x v="4"/>
    <d v="1899-12-30T19:28:00"/>
    <x v="0"/>
    <d v="2013-05-17T18:56:47"/>
    <d v="2013-05-17T19:39:30"/>
    <n v="42"/>
  </r>
  <r>
    <n v="269"/>
    <x v="46"/>
    <x v="4"/>
    <d v="1899-12-30T22:04:00"/>
    <x v="0"/>
    <d v="2013-05-17T20:28:59"/>
    <d v="2013-05-17T23:09:38"/>
    <n v="160"/>
  </r>
  <r>
    <n v="270"/>
    <x v="47"/>
    <x v="5"/>
    <d v="1899-12-30T02:41:00"/>
    <x v="0"/>
    <d v="2013-05-18T02:06:56"/>
    <d v="2013-05-18T03:41:09"/>
    <n v="94"/>
  </r>
  <r>
    <n v="271"/>
    <x v="47"/>
    <x v="5"/>
    <d v="1899-12-30T04:13:00"/>
    <x v="0"/>
    <d v="2013-05-18T03:29:55"/>
    <d v="2013-05-18T05:17:38"/>
    <n v="107"/>
  </r>
  <r>
    <n v="272"/>
    <x v="47"/>
    <x v="5"/>
    <d v="1899-12-30T06:25:00"/>
    <x v="0"/>
    <d v="2013-05-18T05:24:39"/>
    <d v="2013-05-18T07:16:05"/>
    <n v="111"/>
  </r>
  <r>
    <n v="273"/>
    <x v="47"/>
    <x v="5"/>
    <d v="1899-12-30T12:55:00"/>
    <x v="0"/>
    <d v="2013-05-18T12:17:37"/>
    <d v="2013-05-18T14:26:21"/>
    <n v="128"/>
  </r>
  <r>
    <n v="274"/>
    <x v="47"/>
    <x v="5"/>
    <d v="1899-12-30T13:52:00"/>
    <x v="0"/>
    <d v="2013-05-18T13:23:29"/>
    <e v="#VALUE!"/>
    <e v="#VALUE!"/>
  </r>
  <r>
    <n v="275"/>
    <x v="47"/>
    <x v="5"/>
    <d v="1899-12-30T16:28:00"/>
    <x v="0"/>
    <d v="2013-05-18T15:56:45"/>
    <d v="2013-05-18T17:16:23"/>
    <n v="79"/>
  </r>
  <r>
    <n v="277"/>
    <x v="48"/>
    <x v="6"/>
    <d v="1899-12-30T01:08:00"/>
    <x v="1"/>
    <d v="2013-05-19T00:27:07"/>
    <d v="2013-05-19T02:29:57"/>
    <n v="122"/>
  </r>
  <r>
    <n v="278"/>
    <x v="48"/>
    <x v="6"/>
    <d v="1899-12-30T03:10:00"/>
    <x v="0"/>
    <d v="2013-05-19T02:33:03"/>
    <e v="#VALUE!"/>
    <e v="#VALUE!"/>
  </r>
  <r>
    <n v="279"/>
    <x v="48"/>
    <x v="6"/>
    <d v="1899-12-30T04:46:00"/>
    <x v="0"/>
    <d v="2013-05-19T04:17:01"/>
    <d v="2013-05-19T06:28:40"/>
    <n v="131"/>
  </r>
  <r>
    <n v="280"/>
    <x v="48"/>
    <x v="6"/>
    <d v="1899-12-30T08:55:00"/>
    <x v="0"/>
    <d v="2013-05-19T08:14:15"/>
    <d v="2013-05-19T09:59:04"/>
    <n v="104"/>
  </r>
  <r>
    <n v="281"/>
    <x v="48"/>
    <x v="6"/>
    <d v="1899-12-30T11:30:00"/>
    <x v="0"/>
    <d v="2013-05-19T10:53:59"/>
    <d v="2013-05-19T12:29:38"/>
    <n v="95"/>
  </r>
  <r>
    <n v="282"/>
    <x v="48"/>
    <x v="6"/>
    <d v="1899-12-30T13:08:00"/>
    <x v="0"/>
    <d v="2013-05-19T12:38:09"/>
    <d v="2013-05-19T13:39:39"/>
    <n v="61"/>
  </r>
  <r>
    <n v="283"/>
    <x v="48"/>
    <x v="6"/>
    <d v="1899-12-30T18:06:00"/>
    <x v="0"/>
    <d v="2013-05-19T17:37:49"/>
    <d v="2013-05-19T18:41:22"/>
    <n v="63"/>
  </r>
  <r>
    <n v="284"/>
    <x v="48"/>
    <x v="6"/>
    <d v="1899-12-30T22:52:00"/>
    <x v="0"/>
    <d v="2013-05-19T22:11:24"/>
    <d v="2013-05-20T00:04:21"/>
    <n v="112"/>
  </r>
  <r>
    <n v="285"/>
    <x v="49"/>
    <x v="0"/>
    <d v="1899-12-30T08:49:00"/>
    <x v="0"/>
    <d v="2013-05-20T08:15:08"/>
    <d v="2013-05-20T09:27:32"/>
    <n v="72"/>
  </r>
  <r>
    <n v="286"/>
    <x v="49"/>
    <x v="0"/>
    <d v="1899-12-30T19:23:00"/>
    <x v="0"/>
    <d v="2013-05-20T18:58:40"/>
    <d v="2013-05-20T20:10:49"/>
    <n v="72"/>
  </r>
  <r>
    <n v="287"/>
    <x v="49"/>
    <x v="0"/>
    <d v="1899-12-30T20:56:00"/>
    <x v="1"/>
    <d v="2013-05-20T20:55:54"/>
    <d v="2013-05-20T21:37:54"/>
    <n v="42"/>
  </r>
  <r>
    <n v="288"/>
    <x v="49"/>
    <x v="0"/>
    <d v="1899-12-30T22:50:00"/>
    <x v="0"/>
    <d v="2013-05-20T22:00:15"/>
    <d v="2013-05-20T23:57:45"/>
    <n v="117"/>
  </r>
  <r>
    <n v="289"/>
    <x v="50"/>
    <x v="1"/>
    <d v="1899-12-30T00:45:00"/>
    <x v="1"/>
    <d v="2013-05-20T23:49:24"/>
    <d v="2013-05-21T01:42:20"/>
    <n v="112"/>
  </r>
  <r>
    <n v="290"/>
    <x v="50"/>
    <x v="1"/>
    <d v="1899-12-30T02:46:00"/>
    <x v="0"/>
    <d v="2013-05-21T01:51:52"/>
    <d v="2013-05-21T04:35:46"/>
    <n v="163"/>
  </r>
  <r>
    <n v="291"/>
    <x v="50"/>
    <x v="1"/>
    <d v="1899-12-30T04:50:00"/>
    <x v="1"/>
    <d v="2013-05-21T04:13:04"/>
    <d v="2013-05-21T05:44:31"/>
    <n v="91"/>
  </r>
  <r>
    <n v="292"/>
    <x v="50"/>
    <x v="1"/>
    <d v="1899-12-30T09:59:00"/>
    <x v="2"/>
    <d v="2013-05-21T09:19:39"/>
    <d v="2013-05-21T10:24:37"/>
    <n v="64"/>
  </r>
  <r>
    <n v="293"/>
    <x v="50"/>
    <x v="1"/>
    <d v="1899-12-30T11:06:00"/>
    <x v="2"/>
    <d v="2013-05-21T09:45:34"/>
    <d v="2013-05-21T11:58:35"/>
    <n v="133"/>
  </r>
  <r>
    <n v="294"/>
    <x v="50"/>
    <x v="1"/>
    <d v="1899-12-30T14:11:00"/>
    <x v="2"/>
    <d v="2013-05-21T13:39:59"/>
    <d v="2013-05-21T15:03:51"/>
    <n v="83"/>
  </r>
  <r>
    <n v="295"/>
    <x v="50"/>
    <x v="1"/>
    <d v="1899-12-30T15:55:00"/>
    <x v="1"/>
    <d v="2013-05-21T15:18:36"/>
    <d v="2013-05-21T16:29:42"/>
    <n v="71"/>
  </r>
  <r>
    <n v="296"/>
    <x v="50"/>
    <x v="1"/>
    <d v="1899-12-30T20:54:00"/>
    <x v="0"/>
    <d v="2013-05-21T19:45:39"/>
    <e v="#VALUE!"/>
    <e v="#VALUE!"/>
  </r>
  <r>
    <n v="297"/>
    <x v="50"/>
    <x v="1"/>
    <d v="1899-12-30T23:38:00"/>
    <x v="1"/>
    <d v="2013-05-21T22:40:13"/>
    <d v="2013-05-22T00:21:07"/>
    <n v="100"/>
  </r>
  <r>
    <n v="298"/>
    <x v="51"/>
    <x v="2"/>
    <d v="1899-12-30T02:11:00"/>
    <x v="0"/>
    <d v="2013-05-22T01:28:18"/>
    <d v="2013-05-22T03:05:43"/>
    <n v="97"/>
  </r>
  <r>
    <n v="299"/>
    <x v="51"/>
    <x v="2"/>
    <d v="1899-12-30T05:01:00"/>
    <x v="0"/>
    <d v="2013-05-22T04:19:33"/>
    <d v="2013-05-22T05:35:54"/>
    <n v="76"/>
  </r>
  <r>
    <n v="300"/>
    <x v="51"/>
    <x v="2"/>
    <d v="1899-12-30T08:30:00"/>
    <x v="2"/>
    <d v="2013-05-22T07:44:54"/>
    <d v="2013-05-22T09:27:21"/>
    <n v="102"/>
  </r>
  <r>
    <n v="301"/>
    <x v="51"/>
    <x v="2"/>
    <d v="1899-12-30T10:13:00"/>
    <x v="2"/>
    <d v="2013-05-22T09:36:47"/>
    <d v="2013-05-22T11:01:59"/>
    <n v="85"/>
  </r>
  <r>
    <n v="302"/>
    <x v="51"/>
    <x v="2"/>
    <d v="1899-12-30T10:53:00"/>
    <x v="0"/>
    <d v="2013-05-22T09:43:24"/>
    <d v="2013-05-22T11:56:33"/>
    <n v="133"/>
  </r>
  <r>
    <n v="303"/>
    <x v="51"/>
    <x v="2"/>
    <d v="1899-12-30T12:21:00"/>
    <x v="2"/>
    <d v="2013-05-22T11:30:44"/>
    <d v="2013-05-22T13:24:00"/>
    <n v="113"/>
  </r>
  <r>
    <n v="305"/>
    <x v="51"/>
    <x v="2"/>
    <d v="1899-12-30T16:29:00"/>
    <x v="2"/>
    <d v="2013-05-22T15:40:51"/>
    <d v="2013-05-22T17:10:03"/>
    <n v="89"/>
  </r>
  <r>
    <n v="306"/>
    <x v="51"/>
    <x v="2"/>
    <d v="1899-12-30T18:02:00"/>
    <x v="0"/>
    <d v="2013-05-22T17:18:01"/>
    <d v="2013-05-22T18:33:27"/>
    <n v="75"/>
  </r>
  <r>
    <n v="307"/>
    <x v="51"/>
    <x v="2"/>
    <d v="1899-12-30T22:18:00"/>
    <x v="0"/>
    <d v="2013-05-22T21:58:43"/>
    <e v="#VALUE!"/>
    <e v="#VALUE!"/>
  </r>
  <r>
    <n v="308"/>
    <x v="52"/>
    <x v="3"/>
    <d v="1899-12-30T08:45:00"/>
    <x v="2"/>
    <d v="2013-05-23T08:17:27"/>
    <d v="2013-05-23T09:13:57"/>
    <n v="56"/>
  </r>
  <r>
    <n v="309"/>
    <x v="52"/>
    <x v="3"/>
    <d v="1899-12-30T10:40:00"/>
    <x v="0"/>
    <d v="2013-05-23T10:10:13"/>
    <d v="2013-05-23T12:02:24"/>
    <n v="112"/>
  </r>
  <r>
    <n v="310"/>
    <x v="52"/>
    <x v="3"/>
    <d v="1899-12-30T13:55:00"/>
    <x v="0"/>
    <d v="2013-05-23T13:11:40"/>
    <d v="2013-05-23T15:31:00"/>
    <n v="139"/>
  </r>
  <r>
    <n v="311"/>
    <x v="52"/>
    <x v="3"/>
    <d v="1899-12-30T16:02:00"/>
    <x v="0"/>
    <d v="2013-05-23T15:45:11"/>
    <d v="2013-05-23T16:41:55"/>
    <n v="56"/>
  </r>
  <r>
    <n v="312"/>
    <x v="52"/>
    <x v="3"/>
    <d v="1899-12-30T18:20:00"/>
    <x v="0"/>
    <d v="2013-05-23T17:29:46"/>
    <d v="2013-05-23T19:26:59"/>
    <n v="117"/>
  </r>
  <r>
    <n v="313"/>
    <x v="52"/>
    <x v="3"/>
    <d v="1899-12-30T20:01:00"/>
    <x v="0"/>
    <d v="2013-05-23T19:22:20"/>
    <d v="2013-05-23T21:01:23"/>
    <n v="99"/>
  </r>
  <r>
    <n v="314"/>
    <x v="52"/>
    <x v="3"/>
    <d v="1899-12-30T21:55:00"/>
    <x v="0"/>
    <d v="2013-05-23T20:54:52"/>
    <d v="2013-05-23T22:45:50"/>
    <n v="110"/>
  </r>
  <r>
    <n v="315"/>
    <x v="53"/>
    <x v="4"/>
    <d v="1899-12-30T00:30:00"/>
    <x v="2"/>
    <d v="2013-05-23T23:04:51"/>
    <e v="#VALUE!"/>
    <e v="#VALUE!"/>
  </r>
  <r>
    <n v="316"/>
    <x v="53"/>
    <x v="4"/>
    <d v="1899-12-30T09:33:00"/>
    <x v="2"/>
    <d v="2013-05-24T08:56:49"/>
    <d v="2013-05-24T09:57:09"/>
    <n v="60"/>
  </r>
  <r>
    <n v="317"/>
    <x v="53"/>
    <x v="4"/>
    <d v="1899-12-30T12:42:00"/>
    <x v="0"/>
    <d v="2013-05-24T11:59:33"/>
    <d v="2013-05-24T13:19:14"/>
    <n v="79"/>
  </r>
  <r>
    <n v="318"/>
    <x v="53"/>
    <x v="4"/>
    <d v="1899-12-30T14:00:00"/>
    <x v="2"/>
    <d v="2013-05-24T13:26:31"/>
    <d v="2013-05-24T14:41:01"/>
    <n v="74"/>
  </r>
  <r>
    <n v="319"/>
    <x v="53"/>
    <x v="4"/>
    <d v="1899-12-30T21:26:00"/>
    <x v="2"/>
    <d v="2013-05-24T20:39:35"/>
    <d v="2013-05-24T22:07:08"/>
    <n v="87"/>
  </r>
  <r>
    <n v="320"/>
    <x v="54"/>
    <x v="5"/>
    <d v="1899-12-30T09:43:00"/>
    <x v="0"/>
    <d v="2013-05-25T08:59:20"/>
    <d v="2013-05-25T10:50:01"/>
    <n v="110"/>
  </r>
  <r>
    <n v="321"/>
    <x v="54"/>
    <x v="5"/>
    <d v="1899-12-30T18:56:00"/>
    <x v="0"/>
    <d v="2013-05-25T18:29:14"/>
    <d v="2013-05-25T19:58:04"/>
    <n v="88"/>
  </r>
  <r>
    <n v="322"/>
    <x v="54"/>
    <x v="5"/>
    <d v="1899-12-30T20:53:00"/>
    <x v="0"/>
    <d v="2013-05-25T19:56:34"/>
    <d v="2013-05-25T22:01:52"/>
    <n v="125"/>
  </r>
  <r>
    <n v="323"/>
    <x v="54"/>
    <x v="5"/>
    <d v="1899-12-30T22:29:00"/>
    <x v="0"/>
    <d v="2013-05-25T21:34:07"/>
    <d v="2013-05-25T23:10:10"/>
    <n v="96"/>
  </r>
  <r>
    <n v="324"/>
    <x v="55"/>
    <x v="6"/>
    <d v="1899-12-30T01:10:00"/>
    <x v="1"/>
    <d v="2013-05-26T00:16:27"/>
    <d v="2013-05-26T02:04:52"/>
    <n v="108"/>
  </r>
  <r>
    <n v="325"/>
    <x v="55"/>
    <x v="6"/>
    <d v="1899-12-30T03:16:00"/>
    <x v="0"/>
    <d v="2013-05-26T02:52:11"/>
    <e v="#VALUE!"/>
    <e v="#VALUE!"/>
  </r>
  <r>
    <n v="326"/>
    <x v="55"/>
    <x v="6"/>
    <d v="1899-12-30T04:51:00"/>
    <x v="0"/>
    <d v="2013-05-26T04:49:09"/>
    <d v="2013-05-26T06:03:27"/>
    <n v="74"/>
  </r>
  <r>
    <n v="327"/>
    <x v="55"/>
    <x v="6"/>
    <d v="1899-12-30T05:16:00"/>
    <x v="0"/>
    <d v="2013-05-26T04:34:38"/>
    <d v="2013-05-26T05:46:33"/>
    <n v="71"/>
  </r>
  <r>
    <n v="328"/>
    <x v="55"/>
    <x v="6"/>
    <d v="1899-12-30T10:05:00"/>
    <x v="0"/>
    <d v="2013-05-26T09:36:48"/>
    <d v="2013-05-26T10:58:06"/>
    <n v="81"/>
  </r>
  <r>
    <n v="329"/>
    <x v="55"/>
    <x v="6"/>
    <d v="1899-12-30T14:40:00"/>
    <x v="1"/>
    <d v="2013-05-26T14:00:43"/>
    <d v="2013-05-26T15:25:23"/>
    <n v="84"/>
  </r>
  <r>
    <n v="330"/>
    <x v="55"/>
    <x v="6"/>
    <d v="1899-12-30T20:42:00"/>
    <x v="0"/>
    <d v="2013-05-26T20:16:11"/>
    <d v="2013-05-26T21:42:11"/>
    <n v="86"/>
  </r>
  <r>
    <n v="331"/>
    <x v="56"/>
    <x v="0"/>
    <d v="1899-12-30T09:10:00"/>
    <x v="2"/>
    <d v="2013-05-27T08:29:57"/>
    <d v="2013-05-27T10:12:13"/>
    <n v="102"/>
  </r>
  <r>
    <n v="332"/>
    <x v="56"/>
    <x v="0"/>
    <d v="1899-12-30T09:51:00"/>
    <x v="2"/>
    <d v="2013-05-27T08:54:27"/>
    <d v="2013-05-27T10:57:39"/>
    <n v="123"/>
  </r>
  <r>
    <n v="333"/>
    <x v="56"/>
    <x v="0"/>
    <d v="1899-12-30T10:51:00"/>
    <x v="0"/>
    <d v="2013-05-27T10:43:33"/>
    <d v="2013-05-27T12:04:25"/>
    <n v="80"/>
  </r>
  <r>
    <n v="334"/>
    <x v="56"/>
    <x v="0"/>
    <d v="1899-12-30T12:08:00"/>
    <x v="2"/>
    <d v="2013-05-27T11:36:38"/>
    <d v="2013-05-27T12:57:37"/>
    <n v="80"/>
  </r>
  <r>
    <n v="335"/>
    <x v="56"/>
    <x v="0"/>
    <d v="1899-12-30T12:53:00"/>
    <x v="0"/>
    <d v="2013-05-27T12:18:19"/>
    <d v="2013-05-27T13:56:45"/>
    <n v="98"/>
  </r>
  <r>
    <n v="336"/>
    <x v="56"/>
    <x v="0"/>
    <d v="1899-12-30T14:41:00"/>
    <x v="2"/>
    <d v="2013-05-27T13:34:55"/>
    <d v="2013-05-27T15:21:41"/>
    <n v="106"/>
  </r>
  <r>
    <n v="337"/>
    <x v="56"/>
    <x v="0"/>
    <d v="1899-12-30T16:35:00"/>
    <x v="2"/>
    <d v="2013-05-27T15:47:42"/>
    <d v="2013-05-27T17:18:34"/>
    <n v="90"/>
  </r>
  <r>
    <n v="338"/>
    <x v="56"/>
    <x v="0"/>
    <d v="1899-12-30T17:00:00"/>
    <x v="0"/>
    <d v="2013-05-27T16:42:39"/>
    <d v="2013-05-27T17:52:02"/>
    <n v="69"/>
  </r>
  <r>
    <n v="339"/>
    <x v="57"/>
    <x v="1"/>
    <d v="1899-12-30T00:51:00"/>
    <x v="0"/>
    <d v="2013-05-28T00:16:25"/>
    <d v="2013-05-28T01:58:43"/>
    <n v="102"/>
  </r>
  <r>
    <n v="340"/>
    <x v="57"/>
    <x v="1"/>
    <d v="1899-12-30T03:00:00"/>
    <x v="0"/>
    <d v="2013-05-28T02:17:47"/>
    <e v="#VALUE!"/>
    <e v="#VALUE!"/>
  </r>
  <r>
    <n v="341"/>
    <x v="57"/>
    <x v="1"/>
    <d v="1899-12-30T10:08:00"/>
    <x v="2"/>
    <d v="2013-05-28T09:16:32"/>
    <d v="2013-05-28T10:59:32"/>
    <n v="103"/>
  </r>
  <r>
    <n v="342"/>
    <x v="57"/>
    <x v="1"/>
    <d v="1899-12-30T12:06:00"/>
    <x v="1"/>
    <d v="2013-05-28T11:13:30"/>
    <d v="2013-05-28T12:45:28"/>
    <n v="91"/>
  </r>
  <r>
    <n v="343"/>
    <x v="57"/>
    <x v="1"/>
    <d v="1899-12-30T13:24:00"/>
    <x v="0"/>
    <d v="2013-05-28T12:35:59"/>
    <d v="2013-05-28T13:52:37"/>
    <n v="76"/>
  </r>
  <r>
    <n v="344"/>
    <x v="57"/>
    <x v="1"/>
    <d v="1899-12-30T14:39:00"/>
    <x v="2"/>
    <d v="2013-05-28T13:37:35"/>
    <d v="2013-05-28T15:18:51"/>
    <n v="101"/>
  </r>
  <r>
    <n v="345"/>
    <x v="57"/>
    <x v="1"/>
    <d v="1899-12-30T16:03:00"/>
    <x v="0"/>
    <d v="2013-05-28T15:28:34"/>
    <d v="2013-05-28T16:36:21"/>
    <n v="67"/>
  </r>
  <r>
    <n v="346"/>
    <x v="58"/>
    <x v="2"/>
    <d v="1899-12-30T01:53:00"/>
    <x v="0"/>
    <d v="2013-05-29T01:41:36"/>
    <d v="2013-05-29T02:34:53"/>
    <n v="53"/>
  </r>
  <r>
    <n v="347"/>
    <x v="58"/>
    <x v="2"/>
    <d v="1899-12-30T03:33:00"/>
    <x v="0"/>
    <d v="2013-05-29T02:57:48"/>
    <d v="2013-05-29T04:15:01"/>
    <n v="77"/>
  </r>
  <r>
    <n v="348"/>
    <x v="58"/>
    <x v="2"/>
    <d v="1899-12-30T04:48:00"/>
    <x v="0"/>
    <d v="2013-05-29T04:13:27"/>
    <d v="2013-05-29T05:18:10"/>
    <n v="64"/>
  </r>
  <r>
    <n v="349"/>
    <x v="58"/>
    <x v="2"/>
    <d v="1899-12-30T07:15:00"/>
    <x v="1"/>
    <d v="2013-05-29T06:34:14"/>
    <d v="2013-05-29T07:58:17"/>
    <n v="84"/>
  </r>
  <r>
    <n v="350"/>
    <x v="58"/>
    <x v="2"/>
    <d v="1899-12-30T08:20:00"/>
    <x v="2"/>
    <d v="2013-05-29T07:29:32"/>
    <d v="2013-05-29T09:11:28"/>
    <n v="101"/>
  </r>
  <r>
    <n v="351"/>
    <x v="58"/>
    <x v="2"/>
    <d v="1899-12-30T09:36:00"/>
    <x v="0"/>
    <d v="2013-05-29T08:27:55"/>
    <d v="2013-05-29T10:52:17"/>
    <n v="144"/>
  </r>
  <r>
    <n v="352"/>
    <x v="58"/>
    <x v="2"/>
    <d v="1899-12-30T10:19:00"/>
    <x v="2"/>
    <d v="2013-05-29T09:23:26"/>
    <d v="2013-05-29T11:09:25"/>
    <n v="105"/>
  </r>
  <r>
    <n v="353"/>
    <x v="58"/>
    <x v="2"/>
    <d v="1899-12-30T12:29:00"/>
    <x v="2"/>
    <d v="2013-05-29T11:30:33"/>
    <d v="2013-05-29T13:00:59"/>
    <n v="90"/>
  </r>
  <r>
    <n v="354"/>
    <x v="58"/>
    <x v="2"/>
    <d v="1899-12-30T14:36:00"/>
    <x v="2"/>
    <d v="2013-05-29T13:30:15"/>
    <d v="2013-05-29T15:24:39"/>
    <n v="114"/>
  </r>
  <r>
    <n v="355"/>
    <x v="58"/>
    <x v="2"/>
    <d v="1899-12-30T14:54:00"/>
    <x v="2"/>
    <d v="2013-05-29T14:26:10"/>
    <d v="2013-05-29T15:32:50"/>
    <n v="66"/>
  </r>
  <r>
    <n v="356"/>
    <x v="58"/>
    <x v="2"/>
    <d v="1899-12-30T16:22:00"/>
    <x v="2"/>
    <d v="2013-05-29T15:41:54"/>
    <d v="2013-05-29T16:58:34"/>
    <n v="76"/>
  </r>
  <r>
    <n v="357"/>
    <x v="58"/>
    <x v="2"/>
    <d v="1899-12-30T21:43:00"/>
    <x v="0"/>
    <d v="2013-05-29T21:00:07"/>
    <d v="2013-05-29T22:56:45"/>
    <n v="116"/>
  </r>
  <r>
    <n v="358"/>
    <x v="59"/>
    <x v="3"/>
    <d v="1899-12-30T07:50:00"/>
    <x v="1"/>
    <d v="2013-05-30T06:51:55"/>
    <d v="2013-05-30T08:52:30"/>
    <n v="120"/>
  </r>
  <r>
    <n v="359"/>
    <x v="59"/>
    <x v="3"/>
    <d v="1899-12-30T10:20:00"/>
    <x v="2"/>
    <d v="2013-05-30T09:35:23"/>
    <e v="#VALUE!"/>
    <e v="#VALUE!"/>
  </r>
  <r>
    <n v="360"/>
    <x v="59"/>
    <x v="3"/>
    <d v="1899-12-30T21:49:00"/>
    <x v="0"/>
    <d v="2013-05-30T21:03:59"/>
    <d v="2013-05-30T22:40:33"/>
    <n v="96"/>
  </r>
  <r>
    <n v="361"/>
    <x v="60"/>
    <x v="4"/>
    <d v="1899-12-30T07:25:00"/>
    <x v="0"/>
    <d v="2013-05-31T06:58:28"/>
    <d v="2013-05-31T08:04:13"/>
    <n v="65"/>
  </r>
  <r>
    <n v="362"/>
    <x v="60"/>
    <x v="4"/>
    <d v="1899-12-30T08:38:00"/>
    <x v="0"/>
    <d v="2013-05-31T08:27:10"/>
    <d v="2013-05-31T09:23:40"/>
    <n v="56"/>
  </r>
  <r>
    <n v="363"/>
    <x v="60"/>
    <x v="4"/>
    <d v="1899-12-30T09:39:00"/>
    <x v="2"/>
    <d v="2013-05-31T08:52:10"/>
    <d v="2013-05-31T10:21:44"/>
    <n v="89"/>
  </r>
  <r>
    <n v="364"/>
    <x v="60"/>
    <x v="4"/>
    <d v="1899-12-30T11:24:00"/>
    <x v="2"/>
    <d v="2013-05-31T10:49:10"/>
    <d v="2013-05-31T12:28:27"/>
    <n v="99"/>
  </r>
  <r>
    <n v="365"/>
    <x v="60"/>
    <x v="4"/>
    <d v="1899-12-30T13:08:00"/>
    <x v="2"/>
    <d v="2013-05-31T12:35:31"/>
    <d v="2013-05-31T13:53:15"/>
    <n v="77"/>
  </r>
  <r>
    <n v="366"/>
    <x v="60"/>
    <x v="4"/>
    <d v="1899-12-30T15:37:00"/>
    <x v="2"/>
    <d v="2013-05-31T14:49:13"/>
    <d v="2013-05-31T16:03:03"/>
    <n v="73"/>
  </r>
  <r>
    <n v="367"/>
    <x v="60"/>
    <x v="4"/>
    <d v="1899-12-30T15:56:00"/>
    <x v="2"/>
    <d v="2013-05-31T15:24:31"/>
    <d v="2013-05-31T17:24:18"/>
    <n v="119"/>
  </r>
  <r>
    <n v="368"/>
    <x v="61"/>
    <x v="5"/>
    <d v="1899-12-30T05:15:00"/>
    <x v="0"/>
    <d v="2013-06-01T04:59:12"/>
    <d v="2013-06-01T06:07:26"/>
    <n v="68"/>
  </r>
  <r>
    <n v="369"/>
    <x v="61"/>
    <x v="5"/>
    <d v="1899-12-30T10:39:00"/>
    <x v="1"/>
    <d v="2013-06-01T09:46:32"/>
    <d v="2013-06-01T11:38:11"/>
    <n v="111"/>
  </r>
  <r>
    <n v="370"/>
    <x v="61"/>
    <x v="5"/>
    <d v="1899-12-30T12:03:00"/>
    <x v="0"/>
    <d v="2013-06-01T11:40:57"/>
    <d v="2013-06-01T12:49:07"/>
    <n v="68"/>
  </r>
  <r>
    <n v="371"/>
    <x v="61"/>
    <x v="5"/>
    <d v="1899-12-30T14:46:00"/>
    <x v="1"/>
    <d v="2013-06-01T14:05:33"/>
    <d v="2013-06-01T16:27:17"/>
    <n v="141"/>
  </r>
  <r>
    <n v="372"/>
    <x v="61"/>
    <x v="5"/>
    <d v="1899-12-30T17:00:00"/>
    <x v="0"/>
    <d v="2013-06-01T15:43:17"/>
    <d v="2013-06-01T18:23:40"/>
    <n v="160"/>
  </r>
  <r>
    <n v="373"/>
    <x v="62"/>
    <x v="6"/>
    <d v="1899-12-30T06:21:00"/>
    <x v="0"/>
    <d v="2013-06-02T05:48:34"/>
    <d v="2013-06-02T07:46:37"/>
    <n v="118"/>
  </r>
  <r>
    <n v="374"/>
    <x v="62"/>
    <x v="6"/>
    <d v="1899-12-30T12:03:00"/>
    <x v="0"/>
    <d v="2013-06-02T11:22:41"/>
    <d v="2013-06-02T12:56:16"/>
    <n v="93"/>
  </r>
  <r>
    <n v="375"/>
    <x v="62"/>
    <x v="6"/>
    <d v="1899-12-30T14:31:00"/>
    <x v="0"/>
    <d v="2013-06-02T14:02:33"/>
    <d v="2013-06-02T15:01:44"/>
    <n v="59"/>
  </r>
  <r>
    <n v="376"/>
    <x v="63"/>
    <x v="0"/>
    <d v="1899-12-30T04:06:00"/>
    <x v="0"/>
    <d v="2013-06-03T03:54:13"/>
    <d v="2013-06-03T04:38:37"/>
    <n v="44"/>
  </r>
  <r>
    <n v="377"/>
    <x v="63"/>
    <x v="0"/>
    <d v="1899-12-30T09:57:00"/>
    <x v="0"/>
    <d v="2013-06-03T09:31:19"/>
    <d v="2013-06-03T10:54:56"/>
    <n v="83"/>
  </r>
  <r>
    <n v="378"/>
    <x v="63"/>
    <x v="0"/>
    <d v="1899-12-30T14:23:00"/>
    <x v="2"/>
    <d v="2013-06-03T13:44:45"/>
    <d v="2013-06-03T15:32:34"/>
    <n v="107"/>
  </r>
  <r>
    <n v="379"/>
    <x v="63"/>
    <x v="0"/>
    <d v="1899-12-30T16:13:00"/>
    <x v="2"/>
    <d v="2013-06-03T15:32:11"/>
    <d v="2013-06-03T16:41:28"/>
    <n v="69"/>
  </r>
  <r>
    <n v="380"/>
    <x v="64"/>
    <x v="1"/>
    <d v="1899-12-30T03:34:00"/>
    <x v="0"/>
    <d v="2013-06-04T02:39:32"/>
    <e v="#VALUE!"/>
    <e v="#VALUE!"/>
  </r>
  <r>
    <n v="381"/>
    <x v="64"/>
    <x v="1"/>
    <d v="1899-12-30T05:54:00"/>
    <x v="0"/>
    <d v="2013-06-04T05:11:29"/>
    <d v="2013-06-04T06:51:36"/>
    <n v="100"/>
  </r>
  <r>
    <n v="382"/>
    <x v="64"/>
    <x v="1"/>
    <d v="1899-12-30T08:45:00"/>
    <x v="2"/>
    <d v="2013-06-04T07:32:32"/>
    <d v="2013-06-04T09:04:48"/>
    <n v="92"/>
  </r>
  <r>
    <n v="383"/>
    <x v="64"/>
    <x v="1"/>
    <d v="1899-12-30T10:59:00"/>
    <x v="1"/>
    <d v="2013-06-04T10:00:10"/>
    <e v="#VALUE!"/>
    <e v="#VALUE!"/>
  </r>
  <r>
    <n v="384"/>
    <x v="64"/>
    <x v="1"/>
    <d v="1899-12-30T11:22:00"/>
    <x v="2"/>
    <d v="2013-06-04T10:21:07"/>
    <d v="2013-06-04T12:02:35"/>
    <n v="101"/>
  </r>
  <r>
    <n v="385"/>
    <x v="64"/>
    <x v="1"/>
    <d v="1899-12-30T14:31:00"/>
    <x v="2"/>
    <d v="2013-06-04T13:21:41"/>
    <d v="2013-06-04T15:01:46"/>
    <n v="100"/>
  </r>
  <r>
    <n v="386"/>
    <x v="64"/>
    <x v="1"/>
    <d v="1899-12-30T14:47:00"/>
    <x v="0"/>
    <d v="2013-06-04T14:06:59"/>
    <d v="2013-06-04T15:21:51"/>
    <n v="74"/>
  </r>
  <r>
    <n v="387"/>
    <x v="64"/>
    <x v="1"/>
    <d v="1899-12-30T16:08:00"/>
    <x v="2"/>
    <d v="2013-06-04T15:16:27"/>
    <d v="2013-06-04T16:41:55"/>
    <n v="85"/>
  </r>
  <r>
    <n v="388"/>
    <x v="64"/>
    <x v="1"/>
    <d v="1899-12-30T16:35:00"/>
    <x v="0"/>
    <d v="2013-06-04T15:30:09"/>
    <d v="2013-06-04T17:16:29"/>
    <n v="106"/>
  </r>
  <r>
    <n v="389"/>
    <x v="64"/>
    <x v="1"/>
    <d v="1899-12-30T19:35:00"/>
    <x v="0"/>
    <d v="2013-06-04T19:17:26"/>
    <d v="2013-06-04T20:30:34"/>
    <n v="73"/>
  </r>
  <r>
    <n v="390"/>
    <x v="64"/>
    <x v="1"/>
    <d v="1899-12-30T20:59:00"/>
    <x v="0"/>
    <d v="2013-06-04T20:50:21"/>
    <d v="2013-06-04T21:46:51"/>
    <n v="56"/>
  </r>
  <r>
    <n v="391"/>
    <x v="65"/>
    <x v="2"/>
    <d v="1899-12-30T01:55:00"/>
    <x v="1"/>
    <d v="2013-06-05T01:00:03"/>
    <e v="#VALUE!"/>
    <e v="#VALUE!"/>
  </r>
  <r>
    <n v="392"/>
    <x v="65"/>
    <x v="2"/>
    <d v="1899-12-30T03:34:00"/>
    <x v="0"/>
    <d v="2013-06-05T03:12:07"/>
    <d v="2013-06-05T04:40:56"/>
    <n v="88"/>
  </r>
  <r>
    <n v="393"/>
    <x v="65"/>
    <x v="2"/>
    <d v="1899-12-30T06:48:00"/>
    <x v="0"/>
    <d v="2013-06-05T05:25:28"/>
    <d v="2013-06-05T07:24:58"/>
    <n v="119"/>
  </r>
  <r>
    <n v="394"/>
    <x v="65"/>
    <x v="2"/>
    <d v="1899-12-30T08:24:00"/>
    <x v="2"/>
    <d v="2013-06-05T07:49:32"/>
    <d v="2013-06-05T09:47:24"/>
    <n v="117"/>
  </r>
  <r>
    <n v="395"/>
    <x v="65"/>
    <x v="2"/>
    <d v="1899-12-30T11:57:00"/>
    <x v="2"/>
    <d v="2013-06-05T11:21:41"/>
    <d v="2013-06-05T12:40:23"/>
    <n v="78"/>
  </r>
  <r>
    <n v="396"/>
    <x v="65"/>
    <x v="2"/>
    <d v="1899-12-30T14:50:00"/>
    <x v="2"/>
    <d v="2013-06-05T13:21:51"/>
    <d v="2013-06-05T15:27:45"/>
    <n v="125"/>
  </r>
  <r>
    <n v="397"/>
    <x v="66"/>
    <x v="3"/>
    <d v="1899-12-30T05:56:00"/>
    <x v="0"/>
    <d v="2013-06-06T05:04:53"/>
    <d v="2013-06-06T07:07:20"/>
    <n v="122"/>
  </r>
  <r>
    <n v="398"/>
    <x v="66"/>
    <x v="3"/>
    <d v="1899-12-30T10:17:00"/>
    <x v="2"/>
    <d v="2013-06-06T09:14:04"/>
    <d v="2013-06-06T11:16:33"/>
    <n v="122"/>
  </r>
  <r>
    <n v="399"/>
    <x v="66"/>
    <x v="3"/>
    <d v="1899-12-30T12:36:00"/>
    <x v="0"/>
    <d v="2013-06-06T12:01:41"/>
    <d v="2013-06-06T14:17:26"/>
    <n v="135"/>
  </r>
  <r>
    <n v="400"/>
    <x v="66"/>
    <x v="3"/>
    <d v="1899-12-30T15:22:00"/>
    <x v="2"/>
    <d v="2013-06-06T14:35:11"/>
    <d v="2013-06-06T16:31:45"/>
    <n v="116"/>
  </r>
  <r>
    <n v="401"/>
    <x v="66"/>
    <x v="3"/>
    <d v="1899-12-30T21:42:00"/>
    <x v="0"/>
    <d v="2013-06-06T21:17:28"/>
    <d v="2013-06-06T22:22:12"/>
    <n v="64"/>
  </r>
  <r>
    <n v="402"/>
    <x v="66"/>
    <x v="3"/>
    <d v="1899-12-30T23:33:00"/>
    <x v="0"/>
    <d v="2013-06-06T23:09:40"/>
    <d v="2013-06-06T23:56:15"/>
    <n v="46"/>
  </r>
  <r>
    <n v="403"/>
    <x v="67"/>
    <x v="4"/>
    <d v="1899-12-30T09:29:00"/>
    <x v="2"/>
    <d v="2013-06-07T08:47:04"/>
    <d v="2013-06-07T10:10:36"/>
    <n v="83"/>
  </r>
  <r>
    <n v="404"/>
    <x v="67"/>
    <x v="4"/>
    <d v="1899-12-30T10:11:00"/>
    <x v="2"/>
    <d v="2013-06-07T09:37:29"/>
    <d v="2013-06-07T11:05:08"/>
    <n v="87"/>
  </r>
  <r>
    <n v="405"/>
    <x v="67"/>
    <x v="4"/>
    <d v="1899-12-30T11:28:00"/>
    <x v="2"/>
    <d v="2013-06-07T10:41:54"/>
    <d v="2013-06-07T11:50:41"/>
    <n v="68"/>
  </r>
  <r>
    <n v="406"/>
    <x v="67"/>
    <x v="4"/>
    <d v="1899-12-30T13:32:00"/>
    <x v="2"/>
    <d v="2013-06-07T12:45:10"/>
    <d v="2013-06-07T14:36:48"/>
    <n v="111"/>
  </r>
  <r>
    <n v="407"/>
    <x v="67"/>
    <x v="4"/>
    <d v="1899-12-30T13:39:00"/>
    <x v="2"/>
    <d v="2013-06-07T12:44:47"/>
    <d v="2013-06-07T14:12:04"/>
    <n v="87"/>
  </r>
  <r>
    <n v="408"/>
    <x v="67"/>
    <x v="4"/>
    <d v="1899-12-30T15:54:00"/>
    <x v="2"/>
    <d v="2013-06-07T14:57:25"/>
    <d v="2013-06-07T16:32:30"/>
    <n v="95"/>
  </r>
  <r>
    <n v="409"/>
    <x v="67"/>
    <x v="4"/>
    <d v="1899-12-30T20:33:00"/>
    <x v="0"/>
    <d v="2013-06-07T20:21:01"/>
    <e v="#VALUE!"/>
    <e v="#VALUE!"/>
  </r>
  <r>
    <n v="410"/>
    <x v="68"/>
    <x v="5"/>
    <d v="1899-12-30T01:40:00"/>
    <x v="0"/>
    <d v="2013-06-08T01:13:04"/>
    <d v="2013-06-08T02:40:08"/>
    <n v="87"/>
  </r>
  <r>
    <n v="411"/>
    <x v="68"/>
    <x v="5"/>
    <d v="1899-12-30T03:42:00"/>
    <x v="0"/>
    <d v="2013-06-08T02:47:44"/>
    <e v="#VALUE!"/>
    <e v="#VALUE!"/>
  </r>
  <r>
    <n v="412"/>
    <x v="68"/>
    <x v="5"/>
    <d v="1899-12-30T10:10:00"/>
    <x v="1"/>
    <d v="2013-06-08T09:49:47"/>
    <d v="2013-06-08T10:58:55"/>
    <n v="69"/>
  </r>
  <r>
    <n v="413"/>
    <x v="68"/>
    <x v="5"/>
    <d v="1899-12-30T12:08:00"/>
    <x v="0"/>
    <d v="2013-06-08T12:06:46"/>
    <e v="#VALUE!"/>
    <e v="#VALUE!"/>
  </r>
  <r>
    <n v="414"/>
    <x v="68"/>
    <x v="5"/>
    <d v="1899-12-30T17:53:00"/>
    <x v="0"/>
    <d v="2013-06-08T17:33:53"/>
    <e v="#VALUE!"/>
    <e v="#VALUE!"/>
  </r>
  <r>
    <n v="415"/>
    <x v="68"/>
    <x v="5"/>
    <d v="1899-12-30T20:25:00"/>
    <x v="0"/>
    <d v="2013-06-08T20:04:57"/>
    <d v="2013-06-08T21:18:07"/>
    <n v="73"/>
  </r>
  <r>
    <n v="416"/>
    <x v="69"/>
    <x v="6"/>
    <d v="1899-12-30T01:32:00"/>
    <x v="0"/>
    <e v="#VALUE!"/>
    <e v="#VALUE!"/>
    <e v="#VALUE!"/>
  </r>
  <r>
    <n v="417"/>
    <x v="69"/>
    <x v="6"/>
    <d v="1899-12-30T11:15:00"/>
    <x v="2"/>
    <d v="2013-06-09T10:22:32"/>
    <d v="2013-06-09T11:55:53"/>
    <n v="93"/>
  </r>
  <r>
    <n v="418"/>
    <x v="69"/>
    <x v="6"/>
    <d v="1899-12-30T23:16:00"/>
    <x v="0"/>
    <d v="2013-06-09T22:43:07"/>
    <d v="2013-06-10T00:00:11"/>
    <n v="77"/>
  </r>
  <r>
    <n v="419"/>
    <x v="70"/>
    <x v="0"/>
    <d v="1899-12-30T03:17:00"/>
    <x v="0"/>
    <d v="2013-06-10T02:39:12"/>
    <d v="2013-06-10T03:50:40"/>
    <n v="71"/>
  </r>
  <r>
    <n v="420"/>
    <x v="70"/>
    <x v="0"/>
    <d v="1899-12-30T08:09:00"/>
    <x v="2"/>
    <d v="2013-06-10T07:30:57"/>
    <d v="2013-06-10T09:31:30"/>
    <n v="120"/>
  </r>
  <r>
    <n v="421"/>
    <x v="70"/>
    <x v="0"/>
    <d v="1899-12-30T09:35:00"/>
    <x v="2"/>
    <d v="2013-06-10T08:51:02"/>
    <d v="2013-06-10T10:23:06"/>
    <n v="92"/>
  </r>
  <r>
    <n v="422"/>
    <x v="70"/>
    <x v="0"/>
    <d v="1899-12-30T10:37:00"/>
    <x v="2"/>
    <d v="2013-06-10T09:59:44"/>
    <d v="2013-06-10T11:34:05"/>
    <n v="94"/>
  </r>
  <r>
    <n v="423"/>
    <x v="70"/>
    <x v="0"/>
    <d v="1899-12-30T12:06:00"/>
    <x v="2"/>
    <d v="2013-06-10T11:08:25"/>
    <d v="2013-06-10T12:49:03"/>
    <n v="100"/>
  </r>
  <r>
    <n v="424"/>
    <x v="70"/>
    <x v="0"/>
    <d v="1899-12-30T12:39:00"/>
    <x v="2"/>
    <d v="2013-06-10T11:59:37"/>
    <d v="2013-06-10T13:38:25"/>
    <n v="98"/>
  </r>
  <r>
    <n v="425"/>
    <x v="70"/>
    <x v="0"/>
    <d v="1899-12-30T13:43:00"/>
    <x v="1"/>
    <d v="2013-06-10T13:06:32"/>
    <d v="2013-06-10T14:22:09"/>
    <n v="75"/>
  </r>
  <r>
    <n v="426"/>
    <x v="70"/>
    <x v="0"/>
    <d v="1899-12-30T14:28:00"/>
    <x v="2"/>
    <d v="2013-06-10T14:02:40"/>
    <d v="2013-06-10T15:19:15"/>
    <n v="76"/>
  </r>
  <r>
    <n v="427"/>
    <x v="70"/>
    <x v="0"/>
    <d v="1899-12-30T16:27:00"/>
    <x v="2"/>
    <d v="2013-06-10T15:45:57"/>
    <d v="2013-06-10T17:43:32"/>
    <n v="117"/>
  </r>
  <r>
    <n v="428"/>
    <x v="70"/>
    <x v="0"/>
    <d v="1899-12-30T22:48:00"/>
    <x v="0"/>
    <d v="2013-06-10T22:35:22"/>
    <d v="2013-06-11T00:43:51"/>
    <n v="128"/>
  </r>
  <r>
    <n v="429"/>
    <x v="71"/>
    <x v="1"/>
    <d v="1899-12-30T07:47:00"/>
    <x v="0"/>
    <e v="#VALUE!"/>
    <d v="2013-06-11T08:42:26"/>
    <e v="#VALUE!"/>
  </r>
  <r>
    <n v="430"/>
    <x v="71"/>
    <x v="1"/>
    <d v="1899-12-30T10:25:00"/>
    <x v="2"/>
    <d v="2013-06-11T09:49:16"/>
    <d v="2013-06-11T11:14:03"/>
    <n v="84"/>
  </r>
  <r>
    <n v="431"/>
    <x v="71"/>
    <x v="1"/>
    <d v="1899-12-30T12:31:00"/>
    <x v="2"/>
    <d v="2013-06-11T11:43:32"/>
    <d v="2013-06-11T13:01:25"/>
    <n v="77"/>
  </r>
  <r>
    <n v="432"/>
    <x v="71"/>
    <x v="1"/>
    <d v="1899-12-30T14:20:00"/>
    <x v="2"/>
    <d v="2013-06-11T13:36:45"/>
    <d v="2013-06-11T14:47:16"/>
    <n v="70"/>
  </r>
  <r>
    <n v="433"/>
    <x v="71"/>
    <x v="1"/>
    <d v="1899-12-30T14:57:00"/>
    <x v="0"/>
    <d v="2013-06-11T14:22:21"/>
    <d v="2013-06-11T15:59:27"/>
    <n v="97"/>
  </r>
  <r>
    <n v="434"/>
    <x v="71"/>
    <x v="1"/>
    <d v="1899-12-30T16:05:00"/>
    <x v="2"/>
    <d v="2013-06-11T15:18:34"/>
    <d v="2013-06-11T18:00:08"/>
    <n v="161"/>
  </r>
  <r>
    <n v="435"/>
    <x v="71"/>
    <x v="1"/>
    <d v="1899-12-30T16:49:00"/>
    <x v="0"/>
    <d v="2013-06-11T16:15:04"/>
    <d v="2013-06-11T17:24:47"/>
    <n v="69"/>
  </r>
  <r>
    <n v="436"/>
    <x v="72"/>
    <x v="2"/>
    <d v="1899-12-30T01:05:00"/>
    <x v="0"/>
    <d v="2013-06-12T00:33:18"/>
    <d v="2013-06-12T01:52:57"/>
    <n v="79"/>
  </r>
  <r>
    <n v="437"/>
    <x v="72"/>
    <x v="2"/>
    <d v="1899-12-30T08:27:00"/>
    <x v="2"/>
    <d v="2013-06-12T07:50:58"/>
    <d v="2013-06-12T09:16:27"/>
    <n v="85"/>
  </r>
  <r>
    <n v="438"/>
    <x v="72"/>
    <x v="2"/>
    <d v="1899-12-30T09:30:00"/>
    <x v="1"/>
    <d v="2013-06-12T08:46:56"/>
    <d v="2013-06-12T10:00:30"/>
    <n v="73"/>
  </r>
  <r>
    <n v="439"/>
    <x v="72"/>
    <x v="2"/>
    <d v="1899-12-30T10:28:00"/>
    <x v="2"/>
    <d v="2013-06-12T09:47:13"/>
    <d v="2013-06-12T11:05:15"/>
    <n v="78"/>
  </r>
  <r>
    <n v="440"/>
    <x v="72"/>
    <x v="2"/>
    <d v="1899-12-30T16:03:00"/>
    <x v="0"/>
    <d v="2013-06-12T15:10:17"/>
    <d v="2013-06-12T17:02:42"/>
    <n v="112"/>
  </r>
  <r>
    <n v="441"/>
    <x v="72"/>
    <x v="2"/>
    <d v="1899-12-30T16:17:00"/>
    <x v="2"/>
    <e v="#VALUE!"/>
    <e v="#VALUE!"/>
    <e v="#VALUE!"/>
  </r>
  <r>
    <n v="442"/>
    <x v="72"/>
    <x v="2"/>
    <d v="1899-12-30T18:38:00"/>
    <x v="0"/>
    <d v="2013-06-12T18:12:49"/>
    <d v="2013-06-12T19:23:12"/>
    <n v="70"/>
  </r>
  <r>
    <n v="443"/>
    <x v="72"/>
    <x v="2"/>
    <d v="1899-12-30T19:41:00"/>
    <x v="0"/>
    <d v="2013-06-12T18:54:57"/>
    <d v="2013-06-12T20:30:19"/>
    <n v="95"/>
  </r>
  <r>
    <n v="444"/>
    <x v="72"/>
    <x v="2"/>
    <d v="1899-12-30T21:49:00"/>
    <x v="0"/>
    <d v="2013-06-12T19:58:17"/>
    <d v="2013-06-12T23:03:30"/>
    <n v="185"/>
  </r>
  <r>
    <n v="445"/>
    <x v="72"/>
    <x v="2"/>
    <d v="1899-12-30T23:23:00"/>
    <x v="0"/>
    <d v="2013-06-12T22:34:24"/>
    <d v="2013-06-13T01:03:25"/>
    <n v="149"/>
  </r>
  <r>
    <n v="446"/>
    <x v="73"/>
    <x v="3"/>
    <d v="1899-12-30T01:05:00"/>
    <x v="0"/>
    <d v="2013-06-13T00:26:05"/>
    <d v="2013-06-13T02:09:16"/>
    <n v="103"/>
  </r>
  <r>
    <n v="447"/>
    <x v="73"/>
    <x v="3"/>
    <d v="1899-12-30T05:33:00"/>
    <x v="0"/>
    <d v="2013-06-13T04:45:26"/>
    <d v="2013-06-13T06:14:23"/>
    <n v="88"/>
  </r>
  <r>
    <n v="448"/>
    <x v="73"/>
    <x v="3"/>
    <d v="1899-12-30T06:55:00"/>
    <x v="0"/>
    <d v="2013-06-13T06:36:14"/>
    <d v="2013-06-13T08:01:48"/>
    <n v="85"/>
  </r>
  <r>
    <n v="449"/>
    <x v="73"/>
    <x v="3"/>
    <d v="1899-12-30T07:32:00"/>
    <x v="0"/>
    <d v="2013-06-13T06:33:12"/>
    <d v="2013-06-13T08:09:15"/>
    <n v="96"/>
  </r>
  <r>
    <n v="450"/>
    <x v="73"/>
    <x v="3"/>
    <d v="1899-12-30T09:24:00"/>
    <x v="0"/>
    <d v="2013-06-13T09:13:48"/>
    <d v="2013-06-13T10:00:51"/>
    <n v="47"/>
  </r>
  <r>
    <n v="451"/>
    <x v="73"/>
    <x v="3"/>
    <d v="1899-12-30T11:24:00"/>
    <x v="2"/>
    <d v="2013-06-13T10:29:42"/>
    <d v="2013-06-13T12:29:58"/>
    <n v="120"/>
  </r>
  <r>
    <n v="452"/>
    <x v="73"/>
    <x v="3"/>
    <d v="1899-12-30T13:04:00"/>
    <x v="1"/>
    <d v="2013-06-13T12:35:00"/>
    <d v="2013-06-13T13:27:40"/>
    <n v="52"/>
  </r>
  <r>
    <n v="453"/>
    <x v="73"/>
    <x v="3"/>
    <d v="1899-12-30T15:03:00"/>
    <x v="2"/>
    <d v="2013-06-13T14:21:07"/>
    <d v="2013-06-13T15:43:36"/>
    <n v="82"/>
  </r>
  <r>
    <n v="454"/>
    <x v="73"/>
    <x v="3"/>
    <d v="1899-12-30T20:59:00"/>
    <x v="1"/>
    <d v="2013-06-13T20:00:46"/>
    <e v="#VALUE!"/>
    <e v="#VALUE!"/>
  </r>
  <r>
    <n v="455"/>
    <x v="73"/>
    <x v="3"/>
    <d v="1899-12-30T22:42:00"/>
    <x v="0"/>
    <d v="2013-06-13T22:10:25"/>
    <d v="2013-06-13T23:41:55"/>
    <n v="91"/>
  </r>
  <r>
    <n v="456"/>
    <x v="74"/>
    <x v="4"/>
    <d v="1899-12-30T07:38:00"/>
    <x v="0"/>
    <d v="2013-06-14T06:54:24"/>
    <d v="2013-06-14T09:02:55"/>
    <n v="128"/>
  </r>
  <r>
    <n v="457"/>
    <x v="74"/>
    <x v="4"/>
    <d v="1899-12-30T11:33:00"/>
    <x v="2"/>
    <d v="2013-06-14T10:44:29"/>
    <d v="2013-06-14T12:09:05"/>
    <n v="84"/>
  </r>
  <r>
    <n v="458"/>
    <x v="74"/>
    <x v="4"/>
    <d v="1899-12-30T13:42:00"/>
    <x v="2"/>
    <d v="2013-06-14T12:50:42"/>
    <d v="2013-06-14T14:26:47"/>
    <n v="96"/>
  </r>
  <r>
    <n v="459"/>
    <x v="74"/>
    <x v="4"/>
    <d v="1899-12-30T15:41:00"/>
    <x v="2"/>
    <d v="2013-06-14T14:53:19"/>
    <d v="2013-06-14T16:11:35"/>
    <n v="78"/>
  </r>
  <r>
    <n v="460"/>
    <x v="75"/>
    <x v="5"/>
    <d v="1899-12-30T02:34:00"/>
    <x v="0"/>
    <d v="2013-06-15T02:08:05"/>
    <d v="2013-06-15T03:01:43"/>
    <n v="53"/>
  </r>
  <r>
    <n v="461"/>
    <x v="75"/>
    <x v="5"/>
    <d v="1899-12-30T14:31:00"/>
    <x v="0"/>
    <d v="2013-06-15T14:21:24"/>
    <d v="2013-06-15T15:16:00"/>
    <n v="54"/>
  </r>
  <r>
    <n v="462"/>
    <x v="75"/>
    <x v="5"/>
    <d v="1899-12-30T16:11:00"/>
    <x v="0"/>
    <d v="2013-06-15T15:28:37"/>
    <d v="2013-06-15T16:34:05"/>
    <n v="65"/>
  </r>
  <r>
    <n v="463"/>
    <x v="76"/>
    <x v="6"/>
    <d v="1899-12-30T00:38:00"/>
    <x v="0"/>
    <d v="2013-06-16T00:17:30"/>
    <d v="2013-06-16T01:49:19"/>
    <n v="91"/>
  </r>
  <r>
    <n v="464"/>
    <x v="76"/>
    <x v="6"/>
    <d v="1899-12-30T02:54:00"/>
    <x v="0"/>
    <d v="2013-06-16T02:29:09"/>
    <d v="2013-06-16T04:02:04"/>
    <n v="92"/>
  </r>
  <r>
    <n v="465"/>
    <x v="76"/>
    <x v="6"/>
    <d v="1899-12-30T10:13:00"/>
    <x v="0"/>
    <d v="2013-06-16T09:43:46"/>
    <d v="2013-06-16T10:53:54"/>
    <n v="70"/>
  </r>
  <r>
    <n v="466"/>
    <x v="76"/>
    <x v="6"/>
    <d v="1899-12-30T12:39:00"/>
    <x v="0"/>
    <d v="2013-06-16T12:03:19"/>
    <d v="2013-06-16T13:06:19"/>
    <n v="63"/>
  </r>
  <r>
    <n v="467"/>
    <x v="76"/>
    <x v="6"/>
    <d v="1899-12-30T15:04:00"/>
    <x v="0"/>
    <d v="2013-06-16T14:25:04"/>
    <d v="2013-06-16T16:04:23"/>
    <n v="99"/>
  </r>
  <r>
    <n v="468"/>
    <x v="76"/>
    <x v="6"/>
    <d v="1899-12-30T19:59:00"/>
    <x v="0"/>
    <d v="2013-06-16T19:34:21"/>
    <e v="#VALUE!"/>
    <e v="#VALUE!"/>
  </r>
  <r>
    <n v="469"/>
    <x v="76"/>
    <x v="6"/>
    <d v="1899-12-30T22:26:00"/>
    <x v="0"/>
    <d v="2013-06-16T21:29:21"/>
    <d v="2013-06-16T23:28:55"/>
    <n v="119"/>
  </r>
  <r>
    <n v="470"/>
    <x v="77"/>
    <x v="0"/>
    <d v="1899-12-30T00:48:00"/>
    <x v="0"/>
    <d v="2013-06-17T00:06:46"/>
    <d v="2013-06-17T01:26:15"/>
    <n v="79"/>
  </r>
  <r>
    <n v="471"/>
    <x v="77"/>
    <x v="0"/>
    <d v="1899-12-30T01:29:00"/>
    <x v="0"/>
    <d v="2013-06-17T01:08:54"/>
    <d v="2013-06-17T02:15:54"/>
    <n v="67"/>
  </r>
  <r>
    <n v="472"/>
    <x v="77"/>
    <x v="0"/>
    <d v="1899-12-30T08:24:00"/>
    <x v="2"/>
    <d v="2013-06-17T07:24:34"/>
    <d v="2013-06-17T09:09:47"/>
    <n v="105"/>
  </r>
  <r>
    <n v="473"/>
    <x v="77"/>
    <x v="0"/>
    <d v="1899-12-30T10:01:00"/>
    <x v="0"/>
    <d v="2013-06-17T09:34:00"/>
    <d v="2013-06-17T11:31:55"/>
    <n v="117"/>
  </r>
  <r>
    <n v="474"/>
    <x v="77"/>
    <x v="0"/>
    <d v="1899-12-30T11:10:00"/>
    <x v="2"/>
    <d v="2013-06-17T09:37:53"/>
    <e v="#VALUE!"/>
    <e v="#VALUE!"/>
  </r>
  <r>
    <n v="475"/>
    <x v="77"/>
    <x v="0"/>
    <d v="1899-12-30T13:25:00"/>
    <x v="2"/>
    <d v="2013-06-17T12:33:46"/>
    <d v="2013-06-17T14:09:24"/>
    <n v="95"/>
  </r>
  <r>
    <n v="476"/>
    <x v="77"/>
    <x v="0"/>
    <d v="1899-12-30T15:31:00"/>
    <x v="1"/>
    <d v="2013-06-17T15:18:02"/>
    <d v="2013-06-17T16:27:17"/>
    <n v="69"/>
  </r>
  <r>
    <n v="477"/>
    <x v="77"/>
    <x v="0"/>
    <d v="1899-12-30T15:22:00"/>
    <x v="2"/>
    <d v="2013-06-17T14:48:51"/>
    <d v="2013-06-17T16:57:21"/>
    <n v="128"/>
  </r>
  <r>
    <n v="478"/>
    <x v="77"/>
    <x v="0"/>
    <d v="1899-12-30T15:27:00"/>
    <x v="2"/>
    <d v="2013-06-17T14:54:37"/>
    <d v="2013-06-17T16:25:01"/>
    <n v="90"/>
  </r>
  <r>
    <n v="479"/>
    <x v="77"/>
    <x v="0"/>
    <d v="1899-12-30T18:23:00"/>
    <x v="0"/>
    <d v="2013-06-17T17:49:54"/>
    <d v="2013-06-17T19:06:01"/>
    <n v="76"/>
  </r>
  <r>
    <n v="480"/>
    <x v="78"/>
    <x v="1"/>
    <d v="1899-12-30T04:21:00"/>
    <x v="0"/>
    <d v="2013-06-18T03:50:31"/>
    <d v="2013-06-18T05:15:33"/>
    <n v="85"/>
  </r>
  <r>
    <n v="481"/>
    <x v="78"/>
    <x v="1"/>
    <d v="1899-12-30T11:29:00"/>
    <x v="1"/>
    <d v="2013-06-18T10:59:48"/>
    <d v="2013-06-18T12:36:06"/>
    <n v="96"/>
  </r>
  <r>
    <n v="483"/>
    <x v="78"/>
    <x v="1"/>
    <d v="1899-12-30T16:51:00"/>
    <x v="1"/>
    <d v="2013-06-18T16:12:27"/>
    <e v="#VALUE!"/>
    <e v="#VALUE!"/>
  </r>
  <r>
    <n v="484"/>
    <x v="78"/>
    <x v="1"/>
    <d v="1899-12-30T21:09:00"/>
    <x v="2"/>
    <d v="2013-06-18T20:18:38"/>
    <d v="2013-06-18T21:33:50"/>
    <n v="75"/>
  </r>
  <r>
    <n v="485"/>
    <x v="79"/>
    <x v="2"/>
    <d v="1899-12-30T01:00:00"/>
    <x v="0"/>
    <d v="2013-06-19T00:40:29"/>
    <d v="2013-06-19T02:03:14"/>
    <n v="82"/>
  </r>
  <r>
    <n v="486"/>
    <x v="79"/>
    <x v="2"/>
    <d v="1899-12-30T08:31:00"/>
    <x v="0"/>
    <d v="2013-06-19T08:06:21"/>
    <d v="2013-06-19T08:59:16"/>
    <n v="52"/>
  </r>
  <r>
    <n v="487"/>
    <x v="79"/>
    <x v="2"/>
    <d v="1899-12-30T08:38:00"/>
    <x v="2"/>
    <d v="2013-06-19T07:51:23"/>
    <d v="2013-06-19T09:25:47"/>
    <n v="94"/>
  </r>
  <r>
    <n v="488"/>
    <x v="79"/>
    <x v="2"/>
    <d v="1899-12-30T11:17:00"/>
    <x v="2"/>
    <d v="2013-06-19T10:30:00"/>
    <d v="2013-06-19T12:41:19"/>
    <n v="131"/>
  </r>
  <r>
    <n v="489"/>
    <x v="79"/>
    <x v="2"/>
    <d v="1899-12-30T12:38:00"/>
    <x v="2"/>
    <d v="2013-06-19T11:42:34"/>
    <d v="2013-06-19T13:11:19"/>
    <n v="88"/>
  </r>
  <r>
    <n v="490"/>
    <x v="79"/>
    <x v="2"/>
    <d v="1899-12-30T14:32:00"/>
    <x v="2"/>
    <d v="2013-06-19T13:46:51"/>
    <d v="2013-06-19T15:26:54"/>
    <n v="100"/>
  </r>
  <r>
    <n v="491"/>
    <x v="79"/>
    <x v="2"/>
    <d v="1899-12-30T16:39:00"/>
    <x v="2"/>
    <d v="2013-06-19T15:43:55"/>
    <d v="2013-06-19T17:16:03"/>
    <n v="92"/>
  </r>
  <r>
    <n v="492"/>
    <x v="79"/>
    <x v="2"/>
    <d v="1899-12-30T20:33:00"/>
    <x v="2"/>
    <d v="2013-06-19T20:05:33"/>
    <d v="2013-06-19T21:46:10"/>
    <n v="100"/>
  </r>
  <r>
    <n v="493"/>
    <x v="79"/>
    <x v="2"/>
    <d v="1899-12-30T21:35:00"/>
    <x v="0"/>
    <d v="2013-06-19T21:03:15"/>
    <d v="2013-06-19T22:12:43"/>
    <n v="69"/>
  </r>
  <r>
    <n v="494"/>
    <x v="79"/>
    <x v="2"/>
    <d v="1899-12-30T23:23:00"/>
    <x v="0"/>
    <d v="2013-06-19T22:43:40"/>
    <d v="2013-06-20T00:13:22"/>
    <n v="89"/>
  </r>
  <r>
    <n v="495"/>
    <x v="80"/>
    <x v="3"/>
    <d v="1899-12-30T06:55:00"/>
    <x v="0"/>
    <d v="2013-06-20T06:08:05"/>
    <d v="2013-06-20T07:25:29"/>
    <n v="77"/>
  </r>
  <r>
    <n v="496"/>
    <x v="80"/>
    <x v="3"/>
    <d v="1899-12-30T09:50:00"/>
    <x v="0"/>
    <d v="2013-06-20T09:11:50"/>
    <d v="2013-06-20T11:18:58"/>
    <n v="127"/>
  </r>
  <r>
    <n v="497"/>
    <x v="80"/>
    <x v="3"/>
    <d v="1899-12-30T12:58:00"/>
    <x v="2"/>
    <d v="2013-06-20T12:39:55"/>
    <d v="2013-06-20T13:48:27"/>
    <n v="68"/>
  </r>
  <r>
    <n v="498"/>
    <x v="80"/>
    <x v="3"/>
    <d v="1899-12-30T19:45:00"/>
    <x v="0"/>
    <d v="2013-06-20T18:18:19"/>
    <e v="#VALUE!"/>
    <e v="#VALUE!"/>
  </r>
  <r>
    <n v="499"/>
    <x v="80"/>
    <x v="3"/>
    <d v="1899-12-30T22:27:00"/>
    <x v="2"/>
    <d v="2013-06-20T22:01:41"/>
    <d v="2013-06-21T00:01:24"/>
    <n v="119"/>
  </r>
  <r>
    <n v="500"/>
    <x v="81"/>
    <x v="4"/>
    <d v="1899-12-30T01:48:00"/>
    <x v="0"/>
    <d v="2013-06-21T01:14:38"/>
    <d v="2013-06-21T02:44:53"/>
    <n v="90"/>
  </r>
  <r>
    <n v="501"/>
    <x v="81"/>
    <x v="4"/>
    <d v="1899-12-30T03:33:00"/>
    <x v="0"/>
    <d v="2013-06-21T03:00:02"/>
    <d v="2013-06-21T05:04:52"/>
    <n v="124"/>
  </r>
  <r>
    <n v="502"/>
    <x v="81"/>
    <x v="4"/>
    <d v="1899-12-30T09:40:00"/>
    <x v="2"/>
    <d v="2013-06-21T08:44:08"/>
    <d v="2013-06-21T10:42:01"/>
    <n v="117"/>
  </r>
  <r>
    <n v="503"/>
    <x v="81"/>
    <x v="4"/>
    <d v="1899-12-30T10:23:00"/>
    <x v="0"/>
    <d v="2013-06-21T09:51:15"/>
    <d v="2013-06-21T11:17:20"/>
    <n v="86"/>
  </r>
  <r>
    <n v="504"/>
    <x v="81"/>
    <x v="4"/>
    <d v="1899-12-30T11:25:00"/>
    <x v="2"/>
    <d v="2013-06-21T10:41:33"/>
    <d v="2013-06-21T12:08:19"/>
    <n v="86"/>
  </r>
  <r>
    <n v="505"/>
    <x v="81"/>
    <x v="4"/>
    <d v="1899-12-30T11:52:00"/>
    <x v="1"/>
    <d v="2013-06-21T11:21:04"/>
    <d v="2013-06-21T13:11:58"/>
    <n v="110"/>
  </r>
  <r>
    <n v="506"/>
    <x v="81"/>
    <x v="4"/>
    <d v="1899-12-30T13:44:00"/>
    <x v="2"/>
    <d v="2013-06-21T13:04:25"/>
    <d v="2013-06-21T14:30:00"/>
    <n v="85"/>
  </r>
  <r>
    <n v="507"/>
    <x v="81"/>
    <x v="4"/>
    <d v="1899-12-30T15:41:00"/>
    <x v="2"/>
    <d v="2013-06-21T14:54:53"/>
    <d v="2013-06-21T16:22:15"/>
    <n v="87"/>
  </r>
  <r>
    <n v="508"/>
    <x v="81"/>
    <x v="4"/>
    <d v="1899-12-30T15:48:00"/>
    <x v="0"/>
    <d v="2013-06-21T14:51:01"/>
    <d v="2013-06-21T16:43:09"/>
    <n v="112"/>
  </r>
  <r>
    <n v="509"/>
    <x v="81"/>
    <x v="4"/>
    <d v="1899-12-30T18:06:00"/>
    <x v="0"/>
    <d v="2013-06-21T17:30:31"/>
    <d v="2013-06-21T19:16:50"/>
    <n v="106"/>
  </r>
  <r>
    <n v="510"/>
    <x v="82"/>
    <x v="5"/>
    <d v="1899-12-30T00:16:00"/>
    <x v="0"/>
    <d v="2013-06-21T23:40:42"/>
    <d v="2013-06-22T01:46:34"/>
    <n v="125"/>
  </r>
  <r>
    <n v="511"/>
    <x v="82"/>
    <x v="5"/>
    <d v="1899-12-30T06:44:00"/>
    <x v="1"/>
    <d v="2013-06-22T05:33:45"/>
    <d v="2013-06-22T07:52:47"/>
    <n v="139"/>
  </r>
  <r>
    <n v="512"/>
    <x v="82"/>
    <x v="5"/>
    <d v="1899-12-30T11:23:00"/>
    <x v="1"/>
    <d v="2013-06-22T10:46:57"/>
    <d v="2013-06-22T12:41:34"/>
    <n v="114"/>
  </r>
  <r>
    <n v="513"/>
    <x v="82"/>
    <x v="5"/>
    <d v="1899-12-30T21:04:00"/>
    <x v="0"/>
    <d v="2013-06-22T20:35:34"/>
    <d v="2013-06-22T21:38:07"/>
    <n v="62"/>
  </r>
  <r>
    <n v="514"/>
    <x v="83"/>
    <x v="6"/>
    <d v="1899-12-30T01:46:00"/>
    <x v="0"/>
    <d v="2013-06-23T01:31:47"/>
    <d v="2013-06-23T03:13:29"/>
    <n v="101"/>
  </r>
  <r>
    <n v="515"/>
    <x v="83"/>
    <x v="6"/>
    <d v="1899-12-30T04:38:00"/>
    <x v="0"/>
    <d v="2013-06-23T04:04:51"/>
    <d v="2013-06-23T05:57:34"/>
    <n v="112"/>
  </r>
  <r>
    <n v="516"/>
    <x v="83"/>
    <x v="6"/>
    <d v="1899-12-30T10:57:00"/>
    <x v="0"/>
    <d v="2013-06-23T10:27:32"/>
    <d v="2013-06-23T11:43:53"/>
    <n v="76"/>
  </r>
  <r>
    <n v="517"/>
    <x v="83"/>
    <x v="6"/>
    <d v="1899-12-30T18:50:00"/>
    <x v="0"/>
    <d v="2013-06-23T18:22:55"/>
    <d v="2013-06-23T19:37:02"/>
    <n v="74"/>
  </r>
  <r>
    <n v="518"/>
    <x v="83"/>
    <x v="6"/>
    <d v="1899-12-30T21:03:00"/>
    <x v="0"/>
    <d v="2013-06-23T20:24:01"/>
    <d v="2013-06-23T21:50:33"/>
    <n v="86"/>
  </r>
  <r>
    <n v="519"/>
    <x v="84"/>
    <x v="0"/>
    <d v="1899-12-30T00:56:00"/>
    <x v="1"/>
    <d v="2013-06-24T00:26:51"/>
    <d v="2013-06-24T02:27:12"/>
    <n v="120"/>
  </r>
  <r>
    <n v="520"/>
    <x v="84"/>
    <x v="0"/>
    <d v="1899-12-30T08:35:00"/>
    <x v="2"/>
    <d v="2013-06-24T07:48:20"/>
    <d v="2013-06-24T09:17:01"/>
    <n v="88"/>
  </r>
  <r>
    <n v="521"/>
    <x v="84"/>
    <x v="0"/>
    <d v="1899-12-30T09:36:00"/>
    <x v="2"/>
    <d v="2013-06-24T08:54:12"/>
    <d v="2013-06-24T10:36:17"/>
    <n v="102"/>
  </r>
  <r>
    <n v="522"/>
    <x v="84"/>
    <x v="0"/>
    <d v="1899-12-30T10:49:00"/>
    <x v="2"/>
    <d v="2013-06-24T09:54:59"/>
    <d v="2013-06-24T11:38:45"/>
    <n v="103"/>
  </r>
  <r>
    <n v="523"/>
    <x v="84"/>
    <x v="0"/>
    <d v="1899-12-30T13:19:00"/>
    <x v="2"/>
    <d v="2013-06-24T11:54:32"/>
    <d v="2013-06-24T13:54:45"/>
    <n v="120"/>
  </r>
  <r>
    <n v="524"/>
    <x v="84"/>
    <x v="0"/>
    <d v="1899-12-30T14:49:00"/>
    <x v="2"/>
    <d v="2013-06-24T14:05:30"/>
    <d v="2013-06-24T15:13:28"/>
    <n v="67"/>
  </r>
  <r>
    <n v="525"/>
    <x v="84"/>
    <x v="0"/>
    <d v="1899-12-30T16:19:00"/>
    <x v="2"/>
    <d v="2013-06-24T15:34:35"/>
    <d v="2013-06-24T17:04:28"/>
    <n v="89"/>
  </r>
  <r>
    <n v="526"/>
    <x v="85"/>
    <x v="1"/>
    <d v="1899-12-30T08:57:00"/>
    <x v="2"/>
    <d v="2013-06-25T07:54:10"/>
    <d v="2013-06-25T09:30:45"/>
    <n v="96"/>
  </r>
  <r>
    <n v="527"/>
    <x v="85"/>
    <x v="1"/>
    <d v="1899-12-30T09:10:00"/>
    <x v="0"/>
    <d v="2013-06-25T08:55:37"/>
    <d v="2013-06-25T10:38:57"/>
    <n v="103"/>
  </r>
  <r>
    <n v="528"/>
    <x v="85"/>
    <x v="1"/>
    <d v="1899-12-30T11:14:00"/>
    <x v="2"/>
    <d v="2013-06-25T10:11:27"/>
    <d v="2013-06-25T11:52:41"/>
    <n v="101"/>
  </r>
  <r>
    <n v="529"/>
    <x v="85"/>
    <x v="1"/>
    <d v="1899-12-30T13:12:00"/>
    <x v="1"/>
    <d v="2013-06-25T12:39:06"/>
    <d v="2013-06-25T14:18:46"/>
    <n v="99"/>
  </r>
  <r>
    <n v="530"/>
    <x v="85"/>
    <x v="1"/>
    <d v="1899-12-30T14:49:00"/>
    <x v="2"/>
    <d v="2013-06-25T13:40:51"/>
    <d v="2013-06-25T16:21:16"/>
    <n v="160"/>
  </r>
  <r>
    <n v="531"/>
    <x v="85"/>
    <x v="1"/>
    <d v="1899-12-30T17:06:00"/>
    <x v="2"/>
    <d v="2013-06-25T16:38:23"/>
    <d v="2013-06-25T18:21:44"/>
    <n v="103"/>
  </r>
  <r>
    <n v="533"/>
    <x v="85"/>
    <x v="1"/>
    <d v="1899-12-30T21:57:00"/>
    <x v="0"/>
    <d v="2013-06-25T21:22:36"/>
    <d v="2013-06-25T22:36:42"/>
    <n v="74"/>
  </r>
  <r>
    <n v="534"/>
    <x v="86"/>
    <x v="2"/>
    <d v="1899-12-30T08:06:00"/>
    <x v="2"/>
    <d v="2013-06-26T07:33:41"/>
    <d v="2013-06-26T09:00:02"/>
    <n v="86"/>
  </r>
  <r>
    <n v="535"/>
    <x v="86"/>
    <x v="2"/>
    <d v="1899-12-30T09:34:00"/>
    <x v="1"/>
    <d v="2013-06-26T08:17:39"/>
    <d v="2013-06-26T10:46:51"/>
    <n v="149"/>
  </r>
  <r>
    <n v="536"/>
    <x v="86"/>
    <x v="2"/>
    <d v="1899-12-30T09:53:00"/>
    <x v="2"/>
    <d v="2013-06-26T09:27:29"/>
    <d v="2013-06-26T10:49:59"/>
    <n v="82"/>
  </r>
  <r>
    <n v="537"/>
    <x v="86"/>
    <x v="2"/>
    <d v="1899-12-30T12:45:00"/>
    <x v="0"/>
    <d v="2013-06-26T11:50:22"/>
    <d v="2013-06-26T13:45:02"/>
    <n v="114"/>
  </r>
  <r>
    <n v="538"/>
    <x v="86"/>
    <x v="2"/>
    <d v="1899-12-30T13:55:00"/>
    <x v="2"/>
    <d v="2013-06-26T13:04:28"/>
    <d v="2013-06-26T14:33:06"/>
    <n v="88"/>
  </r>
  <r>
    <n v="539"/>
    <x v="86"/>
    <x v="2"/>
    <d v="1899-12-30T15:50:00"/>
    <x v="2"/>
    <d v="2013-06-26T14:53:31"/>
    <d v="2013-06-26T16:19:39"/>
    <n v="86"/>
  </r>
  <r>
    <n v="540"/>
    <x v="86"/>
    <x v="2"/>
    <d v="1899-12-30T20:41:00"/>
    <x v="0"/>
    <d v="2013-06-26T20:00:22"/>
    <d v="2013-06-26T21:31:33"/>
    <n v="91"/>
  </r>
  <r>
    <n v="541"/>
    <x v="87"/>
    <x v="3"/>
    <e v="#NUM!"/>
    <x v="1"/>
    <d v="2013-06-26T23:01:22"/>
    <d v="2013-06-27T00:58:46"/>
    <n v="117"/>
  </r>
  <r>
    <n v="542"/>
    <x v="87"/>
    <x v="3"/>
    <d v="1899-12-30T01:58:00"/>
    <x v="0"/>
    <d v="2013-06-27T01:27:55"/>
    <d v="2013-06-27T02:38:32"/>
    <n v="70"/>
  </r>
  <r>
    <n v="543"/>
    <x v="87"/>
    <x v="3"/>
    <d v="1899-12-30T05:55:00"/>
    <x v="1"/>
    <d v="2013-06-27T03:10:10"/>
    <d v="2013-06-27T06:50:43"/>
    <n v="220"/>
  </r>
  <r>
    <n v="544"/>
    <x v="87"/>
    <x v="3"/>
    <d v="1899-12-30T10:24:00"/>
    <x v="2"/>
    <d v="2013-06-27T09:36:54"/>
    <d v="2013-06-27T11:02:08"/>
    <n v="85"/>
  </r>
  <r>
    <n v="545"/>
    <x v="87"/>
    <x v="3"/>
    <d v="1899-12-30T12:56:00"/>
    <x v="2"/>
    <d v="2013-06-27T11:46:21"/>
    <d v="2013-06-27T13:24:09"/>
    <n v="97"/>
  </r>
  <r>
    <n v="546"/>
    <x v="87"/>
    <x v="3"/>
    <d v="1899-12-30T21:10:00"/>
    <x v="0"/>
    <d v="2013-06-27T20:37:57"/>
    <d v="2013-06-27T22:01:07"/>
    <n v="83"/>
  </r>
  <r>
    <n v="547"/>
    <x v="87"/>
    <x v="3"/>
    <d v="1899-12-30T23:09:00"/>
    <x v="0"/>
    <d v="2013-06-27T22:11:01"/>
    <d v="2013-06-27T23:52:25"/>
    <n v="101"/>
  </r>
  <r>
    <n v="548"/>
    <x v="88"/>
    <x v="4"/>
    <d v="1899-12-30T01:03:00"/>
    <x v="0"/>
    <d v="2013-06-28T01:04:44"/>
    <d v="2013-06-28T03:26:03"/>
    <n v="141"/>
  </r>
  <r>
    <n v="549"/>
    <x v="88"/>
    <x v="4"/>
    <d v="1899-12-30T01:49:00"/>
    <x v="1"/>
    <d v="2013-06-28T00:18:51"/>
    <d v="2013-06-28T03:16:43"/>
    <n v="177"/>
  </r>
  <r>
    <n v="550"/>
    <x v="88"/>
    <x v="4"/>
    <d v="1899-12-30T03:59:00"/>
    <x v="0"/>
    <d v="2013-06-28T03:16:00"/>
    <d v="2013-06-28T04:36:12"/>
    <n v="80"/>
  </r>
  <r>
    <n v="551"/>
    <x v="88"/>
    <x v="4"/>
    <d v="1899-12-30T05:19:00"/>
    <x v="1"/>
    <d v="2013-06-28T04:53:48"/>
    <d v="2013-06-28T06:01:13"/>
    <n v="67"/>
  </r>
  <r>
    <n v="552"/>
    <x v="88"/>
    <x v="4"/>
    <d v="1899-12-30T06:44:00"/>
    <x v="0"/>
    <d v="2013-06-28T06:32:28"/>
    <d v="2013-06-28T07:36:18"/>
    <n v="63"/>
  </r>
  <r>
    <n v="553"/>
    <x v="88"/>
    <x v="4"/>
    <d v="1899-12-30T08:38:00"/>
    <x v="0"/>
    <d v="2013-06-28T08:00:27"/>
    <e v="#VALUE!"/>
    <e v="#VALUE!"/>
  </r>
  <r>
    <n v="554"/>
    <x v="88"/>
    <x v="4"/>
    <d v="1899-12-30T09:27:00"/>
    <x v="2"/>
    <d v="2013-06-28T08:35:31"/>
    <d v="2013-06-28T10:06:19"/>
    <n v="90"/>
  </r>
  <r>
    <n v="555"/>
    <x v="88"/>
    <x v="4"/>
    <d v="1899-12-30T10:20:00"/>
    <x v="0"/>
    <d v="2013-06-28T09:38:08"/>
    <d v="2013-06-28T11:25:25"/>
    <n v="107"/>
  </r>
  <r>
    <n v="556"/>
    <x v="88"/>
    <x v="4"/>
    <d v="1899-12-30T11:34:00"/>
    <x v="2"/>
    <d v="2013-06-28T10:42:35"/>
    <d v="2013-06-28T12:11:35"/>
    <n v="89"/>
  </r>
  <r>
    <n v="557"/>
    <x v="88"/>
    <x v="4"/>
    <d v="1899-12-30T12:59:00"/>
    <x v="2"/>
    <d v="2013-06-28T12:03:09"/>
    <d v="2013-06-28T14:09:15"/>
    <n v="126"/>
  </r>
  <r>
    <n v="558"/>
    <x v="88"/>
    <x v="4"/>
    <d v="1899-12-30T13:45:00"/>
    <x v="2"/>
    <d v="2013-06-28T12:52:37"/>
    <d v="2013-06-28T14:41:05"/>
    <n v="108"/>
  </r>
  <r>
    <n v="559"/>
    <x v="88"/>
    <x v="4"/>
    <d v="1899-12-30T16:47:00"/>
    <x v="1"/>
    <d v="2013-06-28T16:06:32"/>
    <e v="#VALUE!"/>
    <e v="#VALUE!"/>
  </r>
  <r>
    <n v="560"/>
    <x v="88"/>
    <x v="4"/>
    <d v="1899-12-30T19:23:00"/>
    <x v="1"/>
    <d v="2013-06-28T18:47:30"/>
    <d v="2013-06-28T20:10:39"/>
    <n v="83"/>
  </r>
  <r>
    <n v="561"/>
    <x v="89"/>
    <x v="5"/>
    <d v="1899-12-30T04:41:00"/>
    <x v="0"/>
    <d v="2013-06-29T03:55:16"/>
    <d v="2013-06-29T05:25:51"/>
    <n v="90"/>
  </r>
  <r>
    <n v="562"/>
    <x v="90"/>
    <x v="6"/>
    <d v="1899-12-30T01:28:00"/>
    <x v="1"/>
    <d v="2013-06-30T00:47:13"/>
    <d v="2013-06-30T02:23:58"/>
    <n v="96"/>
  </r>
  <r>
    <n v="563"/>
    <x v="90"/>
    <x v="6"/>
    <d v="1899-12-30T04:02:00"/>
    <x v="0"/>
    <d v="2013-06-30T02:50:48"/>
    <d v="2013-06-30T04:30:22"/>
    <n v="99"/>
  </r>
  <r>
    <n v="564"/>
    <x v="90"/>
    <x v="6"/>
    <d v="1899-12-30T13:43:00"/>
    <x v="0"/>
    <d v="2013-06-30T13:10:30"/>
    <d v="2013-06-30T14:34:51"/>
    <n v="84"/>
  </r>
  <r>
    <n v="565"/>
    <x v="90"/>
    <x v="6"/>
    <d v="1899-12-30T15:37:00"/>
    <x v="0"/>
    <d v="2013-06-30T15:16:32"/>
    <d v="2013-06-30T16:45:13"/>
    <n v="88"/>
  </r>
  <r>
    <n v="566"/>
    <x v="90"/>
    <x v="6"/>
    <d v="1899-12-30T17:39:00"/>
    <x v="0"/>
    <d v="2013-06-30T16:34:00"/>
    <d v="2013-06-30T18:13:08"/>
    <n v="99"/>
  </r>
  <r>
    <n v="567"/>
    <x v="91"/>
    <x v="0"/>
    <d v="1899-12-30T01:21:00"/>
    <x v="0"/>
    <d v="2013-07-01T00:55:30"/>
    <d v="2013-07-01T02:14:41"/>
    <n v="79"/>
  </r>
  <r>
    <n v="568"/>
    <x v="91"/>
    <x v="0"/>
    <d v="1899-12-30T15:45:00"/>
    <x v="1"/>
    <d v="2013-07-01T15:10:59"/>
    <d v="2013-07-01T16:20:48"/>
    <n v="69"/>
  </r>
  <r>
    <n v="569"/>
    <x v="91"/>
    <x v="0"/>
    <d v="1899-12-30T20:25:00"/>
    <x v="1"/>
    <d v="2013-07-01T19:16:17"/>
    <d v="2013-07-01T21:31:26"/>
    <n v="135"/>
  </r>
  <r>
    <n v="570"/>
    <x v="92"/>
    <x v="1"/>
    <d v="1899-12-30T05:07:00"/>
    <x v="0"/>
    <d v="2013-07-02T04:09:24"/>
    <d v="2013-07-02T06:13:39"/>
    <n v="124"/>
  </r>
  <r>
    <n v="571"/>
    <x v="92"/>
    <x v="1"/>
    <d v="1899-12-30T08:18:00"/>
    <x v="2"/>
    <d v="2013-07-02T07:32:31"/>
    <d v="2013-07-02T09:23:43"/>
    <n v="111"/>
  </r>
  <r>
    <n v="572"/>
    <x v="92"/>
    <x v="1"/>
    <d v="1899-12-30T10:37:00"/>
    <x v="2"/>
    <d v="2013-07-02T09:40:04"/>
    <d v="2013-07-02T11:40:58"/>
    <n v="120"/>
  </r>
  <r>
    <n v="573"/>
    <x v="92"/>
    <x v="1"/>
    <d v="1899-12-30T12:48:00"/>
    <x v="2"/>
    <d v="2013-07-02T11:39:06"/>
    <d v="2013-07-02T13:42:02"/>
    <n v="122"/>
  </r>
  <r>
    <n v="574"/>
    <x v="92"/>
    <x v="1"/>
    <d v="1899-12-30T22:58:00"/>
    <x v="0"/>
    <d v="2013-07-02T21:59:55"/>
    <d v="2013-07-03T00:40:19"/>
    <n v="160"/>
  </r>
  <r>
    <n v="575"/>
    <x v="93"/>
    <x v="2"/>
    <d v="1899-12-30T10:08:00"/>
    <x v="2"/>
    <d v="2013-07-03T09:25:49"/>
    <d v="2013-07-03T11:35:02"/>
    <n v="129"/>
  </r>
  <r>
    <n v="576"/>
    <x v="93"/>
    <x v="2"/>
    <d v="1899-12-30T10:38:00"/>
    <x v="2"/>
    <d v="2013-07-03T09:49:29"/>
    <d v="2013-07-03T11:09:12"/>
    <n v="79"/>
  </r>
  <r>
    <n v="577"/>
    <x v="93"/>
    <x v="2"/>
    <d v="1899-12-30T12:48:00"/>
    <x v="2"/>
    <d v="2013-07-03T11:50:24"/>
    <d v="2013-07-03T13:19:12"/>
    <n v="88"/>
  </r>
  <r>
    <n v="578"/>
    <x v="93"/>
    <x v="2"/>
    <d v="1899-12-30T13:55:00"/>
    <x v="2"/>
    <d v="2013-07-03T13:22:41"/>
    <d v="2013-07-03T15:33:48"/>
    <n v="131"/>
  </r>
  <r>
    <n v="579"/>
    <x v="93"/>
    <x v="2"/>
    <d v="1899-12-30T21:17:00"/>
    <x v="0"/>
    <d v="2013-07-03T20:49:53"/>
    <d v="2013-07-03T22:54:48"/>
    <n v="124"/>
  </r>
  <r>
    <n v="580"/>
    <x v="94"/>
    <x v="3"/>
    <d v="1899-12-30T06:18:00"/>
    <x v="0"/>
    <d v="2013-07-04T05:55:45"/>
    <d v="2013-07-04T07:20:30"/>
    <n v="84"/>
  </r>
  <r>
    <n v="581"/>
    <x v="94"/>
    <x v="3"/>
    <d v="1899-12-30T07:53:00"/>
    <x v="0"/>
    <d v="2013-07-04T07:24:18"/>
    <d v="2013-07-04T08:46:40"/>
    <n v="82"/>
  </r>
  <r>
    <n v="582"/>
    <x v="94"/>
    <x v="3"/>
    <d v="1899-12-30T11:06:00"/>
    <x v="2"/>
    <d v="2013-07-04T10:59:44"/>
    <d v="2013-07-04T12:17:15"/>
    <n v="77"/>
  </r>
  <r>
    <n v="583"/>
    <x v="94"/>
    <x v="3"/>
    <d v="1899-12-30T14:00:00"/>
    <x v="2"/>
    <d v="2013-07-04T13:14:03"/>
    <d v="2013-07-04T15:03:14"/>
    <n v="109"/>
  </r>
  <r>
    <n v="584"/>
    <x v="94"/>
    <x v="3"/>
    <d v="1899-12-30T21:33:00"/>
    <x v="0"/>
    <d v="2013-07-04T21:03:56"/>
    <d v="2013-07-04T22:26:41"/>
    <n v="82"/>
  </r>
  <r>
    <n v="585"/>
    <x v="95"/>
    <x v="4"/>
    <d v="1899-12-30T09:45:00"/>
    <x v="2"/>
    <d v="2013-07-05T08:44:26"/>
    <d v="2013-07-05T10:18:00"/>
    <n v="93"/>
  </r>
  <r>
    <n v="586"/>
    <x v="95"/>
    <x v="4"/>
    <d v="1899-12-30T10:26:00"/>
    <x v="2"/>
    <d v="2013-07-05T09:42:25"/>
    <d v="2013-07-05T11:49:32"/>
    <n v="127"/>
  </r>
  <r>
    <n v="587"/>
    <x v="95"/>
    <x v="4"/>
    <d v="1899-12-30T11:48:00"/>
    <x v="2"/>
    <d v="2013-07-05T11:07:53"/>
    <d v="2013-07-05T12:11:50"/>
    <n v="63"/>
  </r>
  <r>
    <n v="588"/>
    <x v="95"/>
    <x v="4"/>
    <d v="1899-12-30T13:36:00"/>
    <x v="2"/>
    <d v="2013-07-05T12:47:53"/>
    <d v="2013-07-05T13:59:54"/>
    <n v="72"/>
  </r>
  <r>
    <n v="589"/>
    <x v="95"/>
    <x v="4"/>
    <d v="1899-12-30T15:59:00"/>
    <x v="2"/>
    <d v="2013-07-05T15:14:54"/>
    <d v="2013-07-05T16:39:44"/>
    <n v="84"/>
  </r>
  <r>
    <n v="590"/>
    <x v="96"/>
    <x v="5"/>
    <d v="1899-12-30T19:29:00"/>
    <x v="0"/>
    <d v="2013-07-06T18:26:03"/>
    <d v="2013-07-06T20:14:19"/>
    <n v="108"/>
  </r>
  <r>
    <n v="591"/>
    <x v="96"/>
    <x v="5"/>
    <d v="1899-12-30T20:49:00"/>
    <x v="0"/>
    <d v="2013-07-06T20:07:32"/>
    <d v="2013-07-06T21:48:11"/>
    <n v="100"/>
  </r>
  <r>
    <n v="592"/>
    <x v="97"/>
    <x v="6"/>
    <d v="1899-12-30T00:01:00"/>
    <x v="0"/>
    <d v="2013-07-06T23:20:28"/>
    <d v="2013-07-07T00:45:28"/>
    <n v="85"/>
  </r>
  <r>
    <n v="593"/>
    <x v="97"/>
    <x v="6"/>
    <d v="1899-12-30T07:02:00"/>
    <x v="1"/>
    <d v="2013-07-07T06:32:05"/>
    <d v="2013-07-07T07:50:14"/>
    <n v="78"/>
  </r>
  <r>
    <n v="594"/>
    <x v="97"/>
    <x v="6"/>
    <d v="1899-12-30T09:08:00"/>
    <x v="0"/>
    <d v="2013-07-07T08:42:53"/>
    <e v="#VALUE!"/>
    <e v="#VALUE!"/>
  </r>
  <r>
    <n v="595"/>
    <x v="97"/>
    <x v="6"/>
    <d v="1899-12-30T10:58:00"/>
    <x v="0"/>
    <d v="2013-07-07T10:41:40"/>
    <d v="2013-07-07T11:54:03"/>
    <n v="72"/>
  </r>
  <r>
    <n v="596"/>
    <x v="97"/>
    <x v="6"/>
    <d v="1899-12-30T12:17:00"/>
    <x v="1"/>
    <d v="2013-07-07T11:25:50"/>
    <d v="2013-07-07T14:20:46"/>
    <n v="174"/>
  </r>
  <r>
    <n v="597"/>
    <x v="97"/>
    <x v="6"/>
    <d v="1899-12-30T17:51:00"/>
    <x v="2"/>
    <d v="2013-07-07T17:06:48"/>
    <d v="2013-07-07T18:46:55"/>
    <n v="100"/>
  </r>
  <r>
    <n v="598"/>
    <x v="97"/>
    <x v="6"/>
    <d v="1899-12-30T20:26:00"/>
    <x v="0"/>
    <d v="2013-07-07T19:33:55"/>
    <d v="2013-07-07T21:37:34"/>
    <n v="123"/>
  </r>
  <r>
    <n v="600"/>
    <x v="98"/>
    <x v="0"/>
    <d v="1899-12-30T01:58:00"/>
    <x v="1"/>
    <d v="2013-07-08T00:47:55"/>
    <e v="#VALUE!"/>
    <e v="#VALUE!"/>
  </r>
  <r>
    <n v="601"/>
    <x v="98"/>
    <x v="0"/>
    <d v="1899-12-30T09:35:00"/>
    <x v="2"/>
    <d v="2013-07-08T08:51:10"/>
    <d v="2013-07-08T10:04:41"/>
    <n v="73"/>
  </r>
  <r>
    <n v="602"/>
    <x v="98"/>
    <x v="0"/>
    <d v="1899-12-30T11:45:00"/>
    <x v="2"/>
    <d v="2013-07-08T10:59:18"/>
    <d v="2013-07-08T13:12:54"/>
    <n v="133"/>
  </r>
  <r>
    <n v="603"/>
    <x v="98"/>
    <x v="0"/>
    <d v="1899-12-30T13:30:00"/>
    <x v="2"/>
    <d v="2013-07-08T12:41:57"/>
    <d v="2013-07-08T14:08:33"/>
    <n v="86"/>
  </r>
  <r>
    <n v="604"/>
    <x v="98"/>
    <x v="0"/>
    <d v="1899-12-30T16:42:00"/>
    <x v="2"/>
    <d v="2013-07-08T15:57:17"/>
    <d v="2013-07-08T17:03:13"/>
    <n v="65"/>
  </r>
  <r>
    <n v="605"/>
    <x v="98"/>
    <x v="0"/>
    <d v="1899-12-30T20:44:00"/>
    <x v="0"/>
    <d v="2013-07-08T20:33:06"/>
    <d v="2013-07-08T22:04:56"/>
    <n v="91"/>
  </r>
  <r>
    <n v="606"/>
    <x v="99"/>
    <x v="1"/>
    <d v="1899-12-30T07:23:00"/>
    <x v="0"/>
    <d v="2013-07-09T06:27:24"/>
    <d v="2013-07-09T08:08:48"/>
    <n v="101"/>
  </r>
  <r>
    <n v="607"/>
    <x v="99"/>
    <x v="1"/>
    <d v="1899-12-30T10:21:00"/>
    <x v="0"/>
    <d v="2013-07-09T09:32:22"/>
    <d v="2013-07-09T10:57:59"/>
    <n v="85"/>
  </r>
  <r>
    <n v="608"/>
    <x v="99"/>
    <x v="1"/>
    <d v="1899-12-30T11:50:00"/>
    <x v="2"/>
    <d v="2013-07-09T11:05:17"/>
    <d v="2013-07-09T12:54:54"/>
    <n v="109"/>
  </r>
  <r>
    <n v="609"/>
    <x v="100"/>
    <x v="2"/>
    <d v="1899-12-30T08:36:00"/>
    <x v="2"/>
    <d v="2013-07-10T07:58:50"/>
    <d v="2013-07-10T08:59:55"/>
    <n v="61"/>
  </r>
  <r>
    <n v="610"/>
    <x v="100"/>
    <x v="2"/>
    <d v="1899-12-30T10:08:00"/>
    <x v="2"/>
    <d v="2013-07-10T09:16:07"/>
    <d v="2013-07-10T11:45:26"/>
    <n v="149"/>
  </r>
  <r>
    <n v="611"/>
    <x v="100"/>
    <x v="2"/>
    <d v="1899-12-30T10:37:00"/>
    <x v="2"/>
    <d v="2013-07-10T09:41:50"/>
    <d v="2013-07-10T10:58:59"/>
    <n v="77"/>
  </r>
  <r>
    <n v="612"/>
    <x v="100"/>
    <x v="2"/>
    <d v="1899-12-30T12:45:00"/>
    <x v="2"/>
    <d v="2013-07-10T12:04:08"/>
    <d v="2013-07-10T13:08:37"/>
    <n v="64"/>
  </r>
  <r>
    <n v="613"/>
    <x v="100"/>
    <x v="2"/>
    <d v="1899-12-30T13:41:00"/>
    <x v="0"/>
    <d v="2013-07-10T12:54:49"/>
    <d v="2013-07-10T14:46:10"/>
    <n v="111"/>
  </r>
  <r>
    <n v="614"/>
    <x v="100"/>
    <x v="2"/>
    <d v="1899-12-30T14:47:00"/>
    <x v="2"/>
    <d v="2013-07-10T14:11:17"/>
    <d v="2013-07-10T15:32:04"/>
    <n v="80"/>
  </r>
  <r>
    <n v="615"/>
    <x v="100"/>
    <x v="2"/>
    <d v="1899-12-30T16:23:00"/>
    <x v="0"/>
    <d v="2013-07-10T15:25:37"/>
    <d v="2013-07-10T17:27:58"/>
    <n v="122"/>
  </r>
  <r>
    <n v="616"/>
    <x v="100"/>
    <x v="2"/>
    <d v="1899-12-30T16:46:00"/>
    <x v="2"/>
    <d v="2013-07-10T16:15:40"/>
    <d v="2013-07-10T17:31:45"/>
    <n v="76"/>
  </r>
  <r>
    <n v="617"/>
    <x v="100"/>
    <x v="2"/>
    <d v="1899-12-30T18:41:00"/>
    <x v="0"/>
    <d v="2013-07-10T18:12:35"/>
    <d v="2013-07-10T19:18:38"/>
    <n v="66"/>
  </r>
  <r>
    <n v="618"/>
    <x v="100"/>
    <x v="2"/>
    <d v="1899-12-30T20:42:00"/>
    <x v="0"/>
    <d v="2013-07-10T20:09:33"/>
    <d v="2013-07-10T21:35:47"/>
    <n v="86"/>
  </r>
  <r>
    <n v="619"/>
    <x v="100"/>
    <x v="2"/>
    <d v="1899-12-30T22:31:00"/>
    <x v="0"/>
    <d v="2013-07-10T22:09:17"/>
    <e v="#VALUE!"/>
    <e v="#VALUE!"/>
  </r>
  <r>
    <n v="620"/>
    <x v="101"/>
    <x v="3"/>
    <d v="1899-12-30T00:10:00"/>
    <x v="0"/>
    <d v="2013-07-10T23:13:30"/>
    <d v="2013-07-11T01:24:45"/>
    <n v="131"/>
  </r>
  <r>
    <n v="621"/>
    <x v="101"/>
    <x v="3"/>
    <d v="1899-12-30T08:15:00"/>
    <x v="0"/>
    <d v="2013-07-11T07:15:30"/>
    <d v="2013-07-11T10:03:07"/>
    <n v="167"/>
  </r>
  <r>
    <n v="622"/>
    <x v="101"/>
    <x v="3"/>
    <d v="1899-12-30T12:48:00"/>
    <x v="2"/>
    <d v="2013-07-11T11:59:49"/>
    <d v="2013-07-11T14:15:54"/>
    <n v="136"/>
  </r>
  <r>
    <n v="624"/>
    <x v="101"/>
    <x v="3"/>
    <d v="1899-12-30T16:57:00"/>
    <x v="1"/>
    <d v="2013-07-11T15:59:38"/>
    <d v="2013-07-11T18:53:15"/>
    <n v="173"/>
  </r>
  <r>
    <n v="625"/>
    <x v="101"/>
    <x v="3"/>
    <d v="1899-12-30T21:43:00"/>
    <x v="2"/>
    <d v="2013-07-11T20:50:32"/>
    <d v="2013-07-11T22:45:16"/>
    <n v="114"/>
  </r>
  <r>
    <n v="626"/>
    <x v="102"/>
    <x v="4"/>
    <d v="1899-12-30T05:53:00"/>
    <x v="0"/>
    <d v="2013-07-12T05:41:42"/>
    <d v="2013-07-12T07:50:15"/>
    <n v="128"/>
  </r>
  <r>
    <n v="627"/>
    <x v="102"/>
    <x v="4"/>
    <d v="1899-12-30T09:29:00"/>
    <x v="2"/>
    <d v="2013-07-12T08:49:06"/>
    <d v="2013-07-12T10:07:28"/>
    <n v="78"/>
  </r>
  <r>
    <n v="628"/>
    <x v="102"/>
    <x v="4"/>
    <d v="1899-12-30T11:53:00"/>
    <x v="2"/>
    <d v="2013-07-12T11:14:35"/>
    <d v="2013-07-12T13:09:51"/>
    <n v="115"/>
  </r>
  <r>
    <n v="629"/>
    <x v="102"/>
    <x v="4"/>
    <d v="1899-12-30T14:48:00"/>
    <x v="2"/>
    <d v="2013-07-12T13:38:57"/>
    <d v="2013-07-12T16:03:30"/>
    <n v="144"/>
  </r>
  <r>
    <n v="630"/>
    <x v="102"/>
    <x v="4"/>
    <d v="1899-12-30T16:56:00"/>
    <x v="0"/>
    <e v="#VALUE!"/>
    <d v="2013-07-12T17:38:18"/>
    <e v="#VALUE!"/>
  </r>
  <r>
    <n v="631"/>
    <x v="102"/>
    <x v="4"/>
    <d v="1899-12-30T20:29:00"/>
    <x v="0"/>
    <d v="2013-07-12T19:44:11"/>
    <d v="2013-07-12T21:52:06"/>
    <n v="127"/>
  </r>
  <r>
    <n v="632"/>
    <x v="102"/>
    <x v="4"/>
    <d v="1899-12-30T22:40:00"/>
    <x v="0"/>
    <d v="2013-07-12T21:36:45"/>
    <d v="2013-07-12T23:29:00"/>
    <n v="112"/>
  </r>
  <r>
    <n v="633"/>
    <x v="103"/>
    <x v="5"/>
    <d v="1899-12-30T01:08:00"/>
    <x v="0"/>
    <d v="2013-07-13T00:13:40"/>
    <e v="#VALUE!"/>
    <e v="#VALUE!"/>
  </r>
  <r>
    <n v="634"/>
    <x v="103"/>
    <x v="5"/>
    <d v="1899-12-30T16:15:00"/>
    <x v="0"/>
    <d v="2013-07-13T15:38:03"/>
    <d v="2013-07-13T17:07:37"/>
    <n v="89"/>
  </r>
  <r>
    <n v="635"/>
    <x v="103"/>
    <x v="5"/>
    <d v="1899-12-30T17:53:00"/>
    <x v="0"/>
    <d v="2013-07-13T17:31:29"/>
    <d v="2013-07-13T18:39:35"/>
    <n v="68"/>
  </r>
  <r>
    <n v="636"/>
    <x v="103"/>
    <x v="5"/>
    <d v="1899-12-30T19:39:00"/>
    <x v="0"/>
    <d v="2013-07-13T19:21:42"/>
    <d v="2013-07-13T21:04:49"/>
    <n v="103"/>
  </r>
  <r>
    <n v="637"/>
    <x v="104"/>
    <x v="6"/>
    <d v="1899-12-30T07:48:00"/>
    <x v="0"/>
    <d v="2013-07-14T07:22:42"/>
    <d v="2013-07-14T08:29:16"/>
    <n v="66"/>
  </r>
  <r>
    <n v="638"/>
    <x v="104"/>
    <x v="6"/>
    <d v="1899-12-30T19:36:00"/>
    <x v="0"/>
    <d v="2013-07-14T18:33:16"/>
    <d v="2013-07-14T20:33:32"/>
    <n v="120"/>
  </r>
  <r>
    <n v="639"/>
    <x v="104"/>
    <x v="6"/>
    <d v="1899-12-30T22:05:00"/>
    <x v="1"/>
    <d v="2013-07-14T21:29:20"/>
    <d v="2013-07-14T23:01:38"/>
    <n v="92"/>
  </r>
  <r>
    <n v="641"/>
    <x v="105"/>
    <x v="0"/>
    <d v="1899-12-30T08:22:00"/>
    <x v="2"/>
    <d v="2013-07-15T07:31:53"/>
    <d v="2013-07-15T09:06:14"/>
    <n v="94"/>
  </r>
  <r>
    <n v="642"/>
    <x v="105"/>
    <x v="0"/>
    <d v="1899-12-30T09:20:00"/>
    <x v="0"/>
    <d v="2013-07-15T08:52:14"/>
    <d v="2013-07-15T10:11:45"/>
    <n v="79"/>
  </r>
  <r>
    <n v="643"/>
    <x v="105"/>
    <x v="0"/>
    <d v="1899-12-30T11:30:00"/>
    <x v="2"/>
    <d v="2013-07-15T10:40:48"/>
    <d v="2013-07-15T12:31:04"/>
    <n v="110"/>
  </r>
  <r>
    <n v="644"/>
    <x v="105"/>
    <x v="0"/>
    <d v="1899-12-30T11:49:00"/>
    <x v="0"/>
    <d v="2013-07-15T11:25:46"/>
    <d v="2013-07-15T13:11:57"/>
    <n v="106"/>
  </r>
  <r>
    <n v="645"/>
    <x v="105"/>
    <x v="0"/>
    <d v="1899-12-30T13:58:00"/>
    <x v="0"/>
    <d v="2013-07-15T15:49:46"/>
    <d v="2013-07-15T15:42:06"/>
    <e v="#NUM!"/>
  </r>
  <r>
    <n v="646"/>
    <x v="105"/>
    <x v="0"/>
    <d v="1899-12-30T14:28:00"/>
    <x v="2"/>
    <d v="2013-07-15T14:01:30"/>
    <d v="2013-07-15T15:35:11"/>
    <n v="93"/>
  </r>
  <r>
    <n v="647"/>
    <x v="105"/>
    <x v="0"/>
    <d v="1899-12-30T16:15:00"/>
    <x v="2"/>
    <d v="2013-07-15T15:31:37"/>
    <d v="2013-07-15T16:57:00"/>
    <n v="85"/>
  </r>
  <r>
    <n v="648"/>
    <x v="105"/>
    <x v="0"/>
    <d v="1899-12-30T00:03:00"/>
    <x v="0"/>
    <d v="2013-07-15T23:17:40"/>
    <d v="2013-07-16T01:06:48"/>
    <n v="109"/>
  </r>
  <r>
    <n v="649"/>
    <x v="106"/>
    <x v="1"/>
    <d v="1899-12-30T09:34:00"/>
    <x v="2"/>
    <d v="2013-07-16T08:36:52"/>
    <d v="2013-07-16T10:10:16"/>
    <n v="93"/>
  </r>
  <r>
    <n v="650"/>
    <x v="106"/>
    <x v="1"/>
    <d v="1899-12-30T12:00:00"/>
    <x v="2"/>
    <d v="2013-07-16T11:17:54"/>
    <d v="2013-07-16T12:35:02"/>
    <n v="77"/>
  </r>
  <r>
    <n v="651"/>
    <x v="106"/>
    <x v="1"/>
    <d v="1899-12-30T14:11:00"/>
    <x v="2"/>
    <d v="2013-07-16T13:09:09"/>
    <d v="2013-07-16T15:08:54"/>
    <n v="119"/>
  </r>
  <r>
    <n v="652"/>
    <x v="106"/>
    <x v="1"/>
    <d v="1899-12-30T16:22:00"/>
    <x v="2"/>
    <d v="2013-07-16T15:39:37"/>
    <d v="2013-07-16T16:54:50"/>
    <n v="75"/>
  </r>
  <r>
    <n v="653"/>
    <x v="106"/>
    <x v="1"/>
    <d v="1899-12-30T19:41:00"/>
    <x v="0"/>
    <d v="2013-07-16T19:15:13"/>
    <d v="2013-07-16T20:27:42"/>
    <n v="72"/>
  </r>
  <r>
    <n v="654"/>
    <x v="107"/>
    <x v="2"/>
    <d v="1899-12-30T02:38:00"/>
    <x v="0"/>
    <d v="2013-07-17T01:52:04"/>
    <d v="2013-07-17T03:26:34"/>
    <n v="94"/>
  </r>
  <r>
    <n v="655"/>
    <x v="107"/>
    <x v="2"/>
    <d v="1899-12-30T08:16:00"/>
    <x v="2"/>
    <d v="2013-07-17T07:23:03"/>
    <d v="2013-07-17T08:53:13"/>
    <n v="90"/>
  </r>
  <r>
    <n v="656"/>
    <x v="107"/>
    <x v="2"/>
    <d v="1899-12-30T10:10:00"/>
    <x v="2"/>
    <d v="2013-07-17T09:51:19"/>
    <d v="2013-07-17T11:12:38"/>
    <n v="81"/>
  </r>
  <r>
    <n v="657"/>
    <x v="107"/>
    <x v="2"/>
    <d v="1899-12-30T12:03:00"/>
    <x v="2"/>
    <d v="2013-07-17T11:10:52"/>
    <d v="2013-07-17T12:47:22"/>
    <n v="96"/>
  </r>
  <r>
    <n v="658"/>
    <x v="107"/>
    <x v="2"/>
    <d v="1899-12-30T15:36:00"/>
    <x v="2"/>
    <d v="2013-07-17T14:59:54"/>
    <d v="2013-07-17T16:18:29"/>
    <n v="78"/>
  </r>
  <r>
    <n v="659"/>
    <x v="107"/>
    <x v="2"/>
    <d v="1899-12-30T16:17:00"/>
    <x v="2"/>
    <d v="2013-07-17T15:39:11"/>
    <d v="2013-07-17T17:08:45"/>
    <n v="89"/>
  </r>
  <r>
    <n v="660"/>
    <x v="107"/>
    <x v="2"/>
    <d v="1899-12-30T18:08:00"/>
    <x v="1"/>
    <d v="2013-07-17T17:16:14"/>
    <d v="2013-07-17T18:42:16"/>
    <n v="86"/>
  </r>
  <r>
    <n v="661"/>
    <x v="107"/>
    <x v="2"/>
    <d v="1899-12-30T20:51:00"/>
    <x v="0"/>
    <d v="2013-07-17T19:53:17"/>
    <d v="2013-07-17T21:48:53"/>
    <n v="115"/>
  </r>
  <r>
    <n v="662"/>
    <x v="108"/>
    <x v="3"/>
    <d v="1899-12-30T01:03:00"/>
    <x v="0"/>
    <d v="2013-07-18T00:24:32"/>
    <d v="2013-07-18T02:14:36"/>
    <n v="110"/>
  </r>
  <r>
    <n v="663"/>
    <x v="108"/>
    <x v="3"/>
    <d v="1899-12-30T03:35:00"/>
    <x v="1"/>
    <d v="2013-07-18T02:51:41"/>
    <d v="2013-07-18T04:38:56"/>
    <n v="107"/>
  </r>
  <r>
    <n v="664"/>
    <x v="108"/>
    <x v="3"/>
    <d v="1899-12-30T05:40:00"/>
    <x v="0"/>
    <d v="2013-07-18T05:12:05"/>
    <d v="2013-07-18T06:45:03"/>
    <n v="92"/>
  </r>
  <r>
    <n v="665"/>
    <x v="108"/>
    <x v="3"/>
    <d v="1899-12-30T06:33:00"/>
    <x v="0"/>
    <d v="2013-07-18T05:40:21"/>
    <d v="2013-07-18T08:16:03"/>
    <n v="155"/>
  </r>
  <r>
    <n v="666"/>
    <x v="108"/>
    <x v="3"/>
    <d v="1899-12-30T10:49:00"/>
    <x v="2"/>
    <d v="2013-07-18T09:58:11"/>
    <d v="2013-07-18T11:35:09"/>
    <n v="96"/>
  </r>
  <r>
    <n v="667"/>
    <x v="108"/>
    <x v="3"/>
    <d v="1899-12-30T23:44:00"/>
    <x v="0"/>
    <d v="2013-07-18T23:02:17"/>
    <d v="2013-07-19T01:09:27"/>
    <n v="127"/>
  </r>
  <r>
    <n v="668"/>
    <x v="109"/>
    <x v="4"/>
    <d v="1899-12-30T09:49:00"/>
    <x v="2"/>
    <d v="2013-07-19T08:48:23"/>
    <d v="2013-07-19T10:43:13"/>
    <n v="114"/>
  </r>
  <r>
    <n v="669"/>
    <x v="109"/>
    <x v="4"/>
    <d v="1899-12-30T11:26:00"/>
    <x v="2"/>
    <d v="2013-07-19T10:38:48"/>
    <d v="2013-07-19T12:10:41"/>
    <n v="91"/>
  </r>
  <r>
    <n v="670"/>
    <x v="109"/>
    <x v="4"/>
    <d v="1899-12-30T11:34:00"/>
    <x v="2"/>
    <d v="2013-07-19T10:39:06"/>
    <d v="2013-07-19T12:38:40"/>
    <n v="119"/>
  </r>
  <r>
    <n v="671"/>
    <x v="109"/>
    <x v="4"/>
    <d v="1899-12-30T13:39:00"/>
    <x v="2"/>
    <d v="2013-07-19T12:56:58"/>
    <d v="2013-07-19T15:27:47"/>
    <n v="150"/>
  </r>
  <r>
    <n v="672"/>
    <x v="109"/>
    <x v="4"/>
    <d v="1899-12-30T23:13:00"/>
    <x v="0"/>
    <d v="2013-07-19T23:11:34"/>
    <d v="2013-07-19T23:56:26"/>
    <n v="44"/>
  </r>
  <r>
    <n v="673"/>
    <x v="110"/>
    <x v="5"/>
    <d v="1899-12-30T01:19:00"/>
    <x v="0"/>
    <d v="2013-07-20T00:16:25"/>
    <d v="2013-07-20T02:27:28"/>
    <n v="131"/>
  </r>
  <r>
    <n v="674"/>
    <x v="110"/>
    <x v="5"/>
    <d v="1899-12-30T07:44:00"/>
    <x v="1"/>
    <d v="2013-07-20T07:03:51"/>
    <d v="2013-07-20T08:50:25"/>
    <n v="106"/>
  </r>
  <r>
    <n v="675"/>
    <x v="110"/>
    <x v="5"/>
    <d v="1899-12-30T12:41:00"/>
    <x v="0"/>
    <d v="2013-07-20T11:48:51"/>
    <d v="2013-07-20T13:13:56"/>
    <n v="85"/>
  </r>
  <r>
    <n v="676"/>
    <x v="110"/>
    <x v="5"/>
    <d v="1899-12-30T14:33:00"/>
    <x v="2"/>
    <d v="2013-07-20T13:44:41"/>
    <d v="2013-07-20T15:44:44"/>
    <n v="120"/>
  </r>
  <r>
    <n v="677"/>
    <x v="110"/>
    <x v="5"/>
    <d v="1899-12-30T16:20:00"/>
    <x v="0"/>
    <d v="2013-07-20T15:21:17"/>
    <d v="2013-07-20T17:22:22"/>
    <n v="121"/>
  </r>
  <r>
    <n v="678"/>
    <x v="111"/>
    <x v="6"/>
    <d v="1899-12-30T10:18:00"/>
    <x v="0"/>
    <d v="2013-07-21T09:35:21"/>
    <d v="2013-07-21T11:06:10"/>
    <n v="90"/>
  </r>
  <r>
    <n v="679"/>
    <x v="111"/>
    <x v="6"/>
    <d v="1899-12-30T12:57:00"/>
    <x v="0"/>
    <d v="2013-07-21T12:22:28"/>
    <d v="2013-07-21T13:47:42"/>
    <n v="85"/>
  </r>
  <r>
    <n v="680"/>
    <x v="111"/>
    <x v="6"/>
    <d v="1899-12-30T16:20:00"/>
    <x v="1"/>
    <d v="2013-07-21T15:48:07"/>
    <d v="2013-07-21T17:19:47"/>
    <n v="91"/>
  </r>
  <r>
    <n v="681"/>
    <x v="111"/>
    <x v="6"/>
    <d v="1899-12-30T21:45:00"/>
    <x v="0"/>
    <d v="2013-07-21T21:20:27"/>
    <d v="2013-07-21T22:30:37"/>
    <n v="70"/>
  </r>
  <r>
    <n v="682"/>
    <x v="112"/>
    <x v="0"/>
    <d v="1899-12-30T03:25:00"/>
    <x v="0"/>
    <d v="2013-07-22T03:01:21"/>
    <d v="2013-07-22T04:19:32"/>
    <n v="78"/>
  </r>
  <r>
    <n v="683"/>
    <x v="112"/>
    <x v="0"/>
    <d v="1899-12-30T07:00:00"/>
    <x v="0"/>
    <d v="2013-07-22T06:35:00"/>
    <d v="2013-07-22T07:46:10"/>
    <n v="71"/>
  </r>
  <r>
    <n v="684"/>
    <x v="112"/>
    <x v="0"/>
    <d v="1899-12-30T08:21:00"/>
    <x v="2"/>
    <d v="2013-07-22T07:39:37"/>
    <d v="2013-07-22T08:59:56"/>
    <n v="80"/>
  </r>
  <r>
    <n v="685"/>
    <x v="112"/>
    <x v="0"/>
    <d v="1899-12-30T10:21:00"/>
    <x v="2"/>
    <d v="2013-07-22T09:20:18"/>
    <d v="2013-07-22T10:42:15"/>
    <n v="81"/>
  </r>
  <r>
    <n v="686"/>
    <x v="112"/>
    <x v="0"/>
    <d v="1899-12-30T12:32:00"/>
    <x v="2"/>
    <d v="2013-07-22T11:25:19"/>
    <d v="2013-07-22T13:21:25"/>
    <n v="116"/>
  </r>
  <r>
    <n v="688"/>
    <x v="112"/>
    <x v="0"/>
    <d v="1899-12-30T14:29:00"/>
    <x v="2"/>
    <d v="2013-07-22T13:39:03"/>
    <d v="2013-07-22T15:14:16"/>
    <n v="95"/>
  </r>
  <r>
    <n v="689"/>
    <x v="112"/>
    <x v="0"/>
    <d v="1899-12-30T15:45:00"/>
    <x v="0"/>
    <d v="2013-07-22T15:18:51"/>
    <d v="2013-07-22T17:03:30"/>
    <n v="104"/>
  </r>
  <r>
    <n v="690"/>
    <x v="112"/>
    <x v="0"/>
    <d v="1899-12-30T16:33:00"/>
    <x v="2"/>
    <d v="2013-07-22T15:39:32"/>
    <d v="2013-07-22T17:16:26"/>
    <n v="96"/>
  </r>
  <r>
    <n v="691"/>
    <x v="112"/>
    <x v="0"/>
    <d v="1899-12-30T18:37:00"/>
    <x v="0"/>
    <d v="2013-07-22T17:50:04"/>
    <e v="#VALUE!"/>
    <e v="#VALUE!"/>
  </r>
  <r>
    <n v="692"/>
    <x v="113"/>
    <x v="1"/>
    <d v="1899-12-30T00:24:00"/>
    <x v="1"/>
    <d v="2013-07-22T23:46:01"/>
    <d v="2013-07-23T01:11:41"/>
    <n v="85"/>
  </r>
  <r>
    <n v="693"/>
    <x v="113"/>
    <x v="1"/>
    <d v="1899-12-30T08:22:00"/>
    <x v="2"/>
    <d v="2013-07-23T07:36:14"/>
    <d v="2013-07-23T09:22:23"/>
    <n v="106"/>
  </r>
  <r>
    <n v="694"/>
    <x v="113"/>
    <x v="1"/>
    <d v="1899-12-30T10:03:00"/>
    <x v="2"/>
    <d v="2013-07-23T09:38:57"/>
    <d v="2013-07-23T11:06:54"/>
    <n v="87"/>
  </r>
  <r>
    <n v="695"/>
    <x v="113"/>
    <x v="1"/>
    <d v="1899-12-30T10:32:00"/>
    <x v="2"/>
    <d v="2013-07-23T09:30:53"/>
    <d v="2013-07-23T11:08:11"/>
    <n v="97"/>
  </r>
  <r>
    <n v="696"/>
    <x v="113"/>
    <x v="1"/>
    <d v="1899-12-30T12:13:00"/>
    <x v="2"/>
    <d v="2013-07-23T11:25:59"/>
    <d v="2013-07-23T13:16:47"/>
    <n v="110"/>
  </r>
  <r>
    <n v="697"/>
    <x v="113"/>
    <x v="1"/>
    <d v="1899-12-30T14:20:00"/>
    <x v="2"/>
    <d v="2013-07-23T13:20:12"/>
    <d v="2013-07-23T15:05:05"/>
    <n v="104"/>
  </r>
  <r>
    <n v="698"/>
    <x v="113"/>
    <x v="1"/>
    <d v="1899-12-30T15:49:00"/>
    <x v="1"/>
    <d v="2013-07-23T14:42:45"/>
    <d v="2013-07-23T17:06:33"/>
    <n v="143"/>
  </r>
  <r>
    <n v="699"/>
    <x v="113"/>
    <x v="1"/>
    <d v="1899-12-30T16:33:00"/>
    <x v="2"/>
    <d v="2013-07-23T15:38:46"/>
    <d v="2013-07-23T17:14:05"/>
    <n v="95"/>
  </r>
  <r>
    <n v="700"/>
    <x v="113"/>
    <x v="1"/>
    <d v="1899-12-30T19:20:00"/>
    <x v="0"/>
    <d v="2013-07-23T18:38:16"/>
    <e v="#VALUE!"/>
    <e v="#VALUE!"/>
  </r>
  <r>
    <n v="701"/>
    <x v="113"/>
    <x v="1"/>
    <d v="1899-12-30T22:48:00"/>
    <x v="0"/>
    <d v="2013-07-23T21:55:44"/>
    <d v="2013-07-23T23:55:28"/>
    <n v="119"/>
  </r>
  <r>
    <n v="702"/>
    <x v="114"/>
    <x v="2"/>
    <d v="1899-12-30T02:32:00"/>
    <x v="1"/>
    <d v="2013-07-24T01:38:55"/>
    <d v="2013-07-24T02:59:10"/>
    <n v="80"/>
  </r>
  <r>
    <n v="703"/>
    <x v="114"/>
    <x v="2"/>
    <d v="1899-12-30T08:36:00"/>
    <x v="2"/>
    <d v="2013-07-24T07:51:37"/>
    <d v="2013-07-24T09:32:21"/>
    <n v="100"/>
  </r>
  <r>
    <n v="704"/>
    <x v="114"/>
    <x v="2"/>
    <d v="1899-12-30T14:28:00"/>
    <x v="2"/>
    <d v="2013-07-24T13:42:30"/>
    <d v="2013-07-24T14:51:51"/>
    <n v="69"/>
  </r>
  <r>
    <n v="706"/>
    <x v="114"/>
    <x v="2"/>
    <d v="1899-12-30T16:02:00"/>
    <x v="2"/>
    <d v="2013-07-24T15:20:43"/>
    <d v="2013-07-24T16:49:41"/>
    <n v="88"/>
  </r>
  <r>
    <n v="707"/>
    <x v="114"/>
    <x v="2"/>
    <d v="1899-12-30T16:46:00"/>
    <x v="0"/>
    <d v="2013-07-24T16:22:23"/>
    <d v="2013-07-24T17:48:51"/>
    <n v="86"/>
  </r>
  <r>
    <n v="708"/>
    <x v="114"/>
    <x v="2"/>
    <d v="1899-12-30T21:06:00"/>
    <x v="0"/>
    <d v="2013-07-24T20:32:32"/>
    <d v="2013-07-24T21:56:50"/>
    <n v="84"/>
  </r>
  <r>
    <n v="709"/>
    <x v="114"/>
    <x v="2"/>
    <d v="1899-12-30T21:42:00"/>
    <x v="2"/>
    <d v="2013-07-24T21:08:35"/>
    <d v="2013-07-24T23:14:40"/>
    <n v="126"/>
  </r>
  <r>
    <n v="710"/>
    <x v="114"/>
    <x v="2"/>
    <d v="1899-12-30T23:10:00"/>
    <x v="0"/>
    <d v="2013-07-24T23:01:50"/>
    <d v="2013-07-24T23:49:07"/>
    <n v="47"/>
  </r>
  <r>
    <n v="711"/>
    <x v="115"/>
    <x v="3"/>
    <d v="1899-12-30T00:36:00"/>
    <x v="0"/>
    <d v="2013-07-24T23:42:53"/>
    <d v="2013-07-25T01:18:32"/>
    <n v="95"/>
  </r>
  <r>
    <n v="712"/>
    <x v="115"/>
    <x v="3"/>
    <d v="1899-12-30T12:02:00"/>
    <x v="2"/>
    <d v="2013-07-25T11:13:33"/>
    <d v="2013-07-25T12:40:44"/>
    <n v="87"/>
  </r>
  <r>
    <n v="713"/>
    <x v="115"/>
    <x v="3"/>
    <d v="1899-12-30T19:55:00"/>
    <x v="0"/>
    <d v="2013-07-25T18:55:36"/>
    <d v="2013-07-25T21:01:06"/>
    <n v="125"/>
  </r>
  <r>
    <n v="714"/>
    <x v="116"/>
    <x v="4"/>
    <d v="1899-12-30T04:23:00"/>
    <x v="0"/>
    <d v="2013-07-26T03:26:25"/>
    <e v="#VALUE!"/>
    <e v="#VALUE!"/>
  </r>
  <r>
    <n v="715"/>
    <x v="116"/>
    <x v="4"/>
    <d v="1899-12-30T09:40:00"/>
    <x v="2"/>
    <d v="2013-07-26T09:15:52"/>
    <d v="2013-07-26T10:07:53"/>
    <n v="52"/>
  </r>
  <r>
    <n v="716"/>
    <x v="116"/>
    <x v="4"/>
    <d v="1899-12-30T10:27:00"/>
    <x v="2"/>
    <d v="2013-07-26T09:14:38"/>
    <d v="2013-07-26T12:02:58"/>
    <n v="168"/>
  </r>
  <r>
    <n v="717"/>
    <x v="116"/>
    <x v="4"/>
    <d v="1899-12-30T11:31:00"/>
    <x v="2"/>
    <d v="2013-07-26T10:36:30"/>
    <d v="2013-07-26T11:55:58"/>
    <n v="79"/>
  </r>
  <r>
    <n v="718"/>
    <x v="116"/>
    <x v="4"/>
    <d v="1899-12-30T13:13:00"/>
    <x v="2"/>
    <d v="2013-07-26T12:33:20"/>
    <d v="2013-07-26T13:37:53"/>
    <n v="64"/>
  </r>
  <r>
    <n v="719"/>
    <x v="116"/>
    <x v="4"/>
    <d v="1899-12-30T15:35:00"/>
    <x v="2"/>
    <d v="2013-07-26T14:28:28"/>
    <d v="2013-07-26T15:56:19"/>
    <n v="87"/>
  </r>
  <r>
    <n v="720"/>
    <x v="117"/>
    <x v="5"/>
    <d v="1899-12-30T04:02:00"/>
    <x v="0"/>
    <d v="2013-07-27T03:18:39"/>
    <d v="2013-07-27T04:40:41"/>
    <n v="82"/>
  </r>
  <r>
    <n v="721"/>
    <x v="117"/>
    <x v="5"/>
    <d v="1899-12-30T05:47:00"/>
    <x v="0"/>
    <d v="2013-07-27T05:03:35"/>
    <d v="2013-07-27T06:25:42"/>
    <n v="82"/>
  </r>
  <r>
    <n v="722"/>
    <x v="117"/>
    <x v="5"/>
    <d v="1899-12-30T23:31:00"/>
    <x v="0"/>
    <d v="2013-07-27T23:15:16"/>
    <d v="2013-07-28T00:52:09"/>
    <n v="96"/>
  </r>
  <r>
    <n v="723"/>
    <x v="118"/>
    <x v="6"/>
    <d v="1899-12-30T13:10:00"/>
    <x v="0"/>
    <d v="2013-07-28T12:28:43"/>
    <d v="2013-07-28T13:59:08"/>
    <n v="90"/>
  </r>
  <r>
    <n v="724"/>
    <x v="118"/>
    <x v="6"/>
    <d v="1899-12-30T15:28:00"/>
    <x v="0"/>
    <d v="2013-07-28T14:43:35"/>
    <d v="2013-07-28T16:13:19"/>
    <n v="89"/>
  </r>
  <r>
    <n v="725"/>
    <x v="118"/>
    <x v="6"/>
    <d v="1899-12-30T19:18:00"/>
    <x v="0"/>
    <d v="2013-07-28T18:59:06"/>
    <d v="2013-07-28T20:09:08"/>
    <n v="70"/>
  </r>
  <r>
    <n v="726"/>
    <x v="119"/>
    <x v="0"/>
    <d v="1899-12-30T01:31:00"/>
    <x v="0"/>
    <d v="2013-07-29T01:06:39"/>
    <e v="#VALUE!"/>
    <e v="#VALUE!"/>
  </r>
  <r>
    <n v="727"/>
    <x v="119"/>
    <x v="0"/>
    <d v="1899-12-30T08:22:00"/>
    <x v="2"/>
    <d v="2013-07-29T07:32:59"/>
    <d v="2013-07-29T08:59:51"/>
    <n v="86"/>
  </r>
  <r>
    <n v="729"/>
    <x v="119"/>
    <x v="0"/>
    <d v="1899-12-30T10:17:00"/>
    <x v="2"/>
    <d v="2013-07-29T09:43:39"/>
    <d v="2013-07-29T11:06:48"/>
    <n v="83"/>
  </r>
  <r>
    <n v="730"/>
    <x v="119"/>
    <x v="0"/>
    <d v="1899-12-30T11:52:00"/>
    <x v="0"/>
    <d v="2013-07-29T11:56:23"/>
    <e v="#VALUE!"/>
    <e v="#VALUE!"/>
  </r>
  <r>
    <n v="731"/>
    <x v="119"/>
    <x v="0"/>
    <d v="1899-12-30T12:14:00"/>
    <x v="2"/>
    <d v="2013-07-29T11:23:58"/>
    <d v="2013-07-29T12:56:19"/>
    <n v="92"/>
  </r>
  <r>
    <n v="732"/>
    <x v="119"/>
    <x v="0"/>
    <d v="1899-12-30T14:29:00"/>
    <x v="2"/>
    <d v="2013-07-29T13:40:21"/>
    <d v="2013-07-29T15:28:49"/>
    <n v="108"/>
  </r>
  <r>
    <n v="733"/>
    <x v="119"/>
    <x v="0"/>
    <d v="1899-12-30T16:23:00"/>
    <x v="2"/>
    <d v="2013-07-29T15:48:14"/>
    <d v="2013-07-29T17:01:31"/>
    <n v="73"/>
  </r>
  <r>
    <n v="734"/>
    <x v="119"/>
    <x v="0"/>
    <d v="1899-12-30T17:02:00"/>
    <x v="0"/>
    <d v="2013-07-29T16:04:24"/>
    <d v="2013-07-29T17:56:01"/>
    <n v="111"/>
  </r>
  <r>
    <n v="736"/>
    <x v="120"/>
    <x v="1"/>
    <d v="1899-12-30T06:20:00"/>
    <x v="0"/>
    <d v="2013-07-30T05:30:08"/>
    <d v="2013-07-30T07:03:55"/>
    <n v="93"/>
  </r>
  <r>
    <n v="737"/>
    <x v="120"/>
    <x v="1"/>
    <d v="1899-12-30T11:27:00"/>
    <x v="0"/>
    <d v="2013-07-30T10:51:27"/>
    <d v="2013-07-30T12:50:00"/>
    <n v="118"/>
  </r>
  <r>
    <n v="738"/>
    <x v="120"/>
    <x v="1"/>
    <d v="1899-12-30T13:21:00"/>
    <x v="0"/>
    <d v="2013-07-30T12:44:18"/>
    <d v="2013-07-30T14:10:46"/>
    <n v="86"/>
  </r>
  <r>
    <n v="739"/>
    <x v="120"/>
    <x v="1"/>
    <d v="1899-12-30T14:54:00"/>
    <x v="1"/>
    <d v="2013-07-30T14:27:59"/>
    <e v="#VALUE!"/>
    <e v="#VALUE!"/>
  </r>
  <r>
    <n v="740"/>
    <x v="121"/>
    <x v="2"/>
    <d v="1899-12-30T02:05:00"/>
    <x v="0"/>
    <d v="2013-07-31T01:10:32"/>
    <d v="2013-07-31T02:27:00"/>
    <n v="76"/>
  </r>
  <r>
    <n v="741"/>
    <x v="121"/>
    <x v="2"/>
    <d v="1899-12-30T08:32:00"/>
    <x v="2"/>
    <d v="2013-07-31T07:39:20"/>
    <d v="2013-07-31T09:24:09"/>
    <n v="104"/>
  </r>
  <r>
    <n v="742"/>
    <x v="121"/>
    <x v="2"/>
    <d v="1899-12-30T10:26:00"/>
    <x v="2"/>
    <d v="2013-07-31T09:45:27"/>
    <d v="2013-07-31T11:31:20"/>
    <n v="105"/>
  </r>
  <r>
    <n v="743"/>
    <x v="121"/>
    <x v="2"/>
    <d v="1899-12-30T12:17:00"/>
    <x v="2"/>
    <d v="2013-07-31T11:36:34"/>
    <d v="2013-07-31T13:42:32"/>
    <n v="125"/>
  </r>
  <r>
    <n v="744"/>
    <x v="121"/>
    <x v="2"/>
    <d v="1899-12-30T14:33:00"/>
    <x v="2"/>
    <d v="2013-07-31T13:42:52"/>
    <d v="2013-07-31T15:17:21"/>
    <n v="94"/>
  </r>
  <r>
    <n v="745"/>
    <x v="121"/>
    <x v="2"/>
    <d v="1899-12-30T16:35:00"/>
    <x v="2"/>
    <d v="2013-07-31T15:42:31"/>
    <d v="2013-07-31T17:13:36"/>
    <n v="91"/>
  </r>
  <r>
    <n v="746"/>
    <x v="121"/>
    <x v="2"/>
    <d v="1899-12-30T19:13:00"/>
    <x v="0"/>
    <d v="2013-07-31T19:03:03"/>
    <d v="2013-07-31T19:59:27"/>
    <n v="56"/>
  </r>
  <r>
    <n v="747"/>
    <x v="122"/>
    <x v="3"/>
    <d v="1899-12-30T09:37:00"/>
    <x v="2"/>
    <d v="2013-08-01T09:05:34"/>
    <d v="2013-08-01T10:26:25"/>
    <n v="80"/>
  </r>
  <r>
    <n v="748"/>
    <x v="122"/>
    <x v="3"/>
    <d v="1899-12-30T13:13:00"/>
    <x v="0"/>
    <d v="2013-08-01T12:26:46"/>
    <e v="#VALUE!"/>
    <e v="#VALUE!"/>
  </r>
  <r>
    <n v="749"/>
    <x v="122"/>
    <x v="3"/>
    <d v="1899-12-30T15:31:00"/>
    <x v="2"/>
    <d v="2013-08-01T14:56:08"/>
    <d v="2013-08-01T16:44:26"/>
    <n v="108"/>
  </r>
  <r>
    <n v="750"/>
    <x v="122"/>
    <x v="3"/>
    <d v="1899-12-30T17:04:00"/>
    <x v="0"/>
    <d v="2013-08-01T16:24:10"/>
    <d v="2013-08-01T18:16:51"/>
    <n v="112"/>
  </r>
  <r>
    <n v="751"/>
    <x v="122"/>
    <x v="3"/>
    <d v="1899-12-30T20:24:00"/>
    <x v="0"/>
    <d v="2013-08-01T19:29:19"/>
    <e v="#VALUE!"/>
    <e v="#VALUE!"/>
  </r>
  <r>
    <n v="752"/>
    <x v="122"/>
    <x v="3"/>
    <d v="1899-12-30T21:04:00"/>
    <x v="0"/>
    <d v="2013-08-01T20:32:05"/>
    <d v="2013-08-01T22:18:10"/>
    <n v="106"/>
  </r>
  <r>
    <n v="753"/>
    <x v="123"/>
    <x v="4"/>
    <d v="1899-12-30T09:43:00"/>
    <x v="2"/>
    <d v="2013-08-02T08:46:24"/>
    <d v="2013-08-02T10:34:36"/>
    <n v="108"/>
  </r>
  <r>
    <n v="754"/>
    <x v="123"/>
    <x v="4"/>
    <d v="1899-12-30T09:53:00"/>
    <x v="0"/>
    <d v="2013-08-02T09:03:59"/>
    <d v="2013-08-02T11:17:37"/>
    <n v="133"/>
  </r>
  <r>
    <n v="755"/>
    <x v="123"/>
    <x v="4"/>
    <d v="1899-12-30T11:44:00"/>
    <x v="2"/>
    <d v="2013-08-02T11:13:03"/>
    <d v="2013-08-02T12:19:34"/>
    <n v="66"/>
  </r>
  <r>
    <n v="756"/>
    <x v="123"/>
    <x v="4"/>
    <d v="1899-12-30T14:01:00"/>
    <x v="2"/>
    <d v="2013-08-02T13:17:00"/>
    <d v="2013-08-02T14:38:37"/>
    <n v="81"/>
  </r>
  <r>
    <n v="757"/>
    <x v="123"/>
    <x v="4"/>
    <d v="1899-12-30T14:20:00"/>
    <x v="0"/>
    <d v="2013-08-02T14:42:36"/>
    <d v="2013-08-02T15:10:05"/>
    <n v="27"/>
  </r>
  <r>
    <n v="758"/>
    <x v="123"/>
    <x v="4"/>
    <d v="1899-12-30T16:09:00"/>
    <x v="0"/>
    <d v="2013-08-02T15:21:49"/>
    <d v="2013-08-02T17:13:18"/>
    <n v="111"/>
  </r>
  <r>
    <n v="759"/>
    <x v="123"/>
    <x v="4"/>
    <d v="1899-12-30T16:12:00"/>
    <x v="2"/>
    <d v="2013-08-02T15:24:10"/>
    <e v="#VALUE!"/>
    <e v="#VALUE!"/>
  </r>
  <r>
    <n v="760"/>
    <x v="123"/>
    <x v="4"/>
    <d v="1899-12-30T18:43:00"/>
    <x v="0"/>
    <d v="2013-08-02T17:44:13"/>
    <d v="2013-08-02T19:53:45"/>
    <n v="129"/>
  </r>
  <r>
    <n v="761"/>
    <x v="123"/>
    <x v="4"/>
    <d v="1899-12-30T23:44:00"/>
    <x v="0"/>
    <d v="2013-08-02T22:55:42"/>
    <d v="2013-08-03T00:48:23"/>
    <n v="112"/>
  </r>
  <r>
    <n v="762"/>
    <x v="124"/>
    <x v="5"/>
    <d v="1899-12-30T05:29:00"/>
    <x v="1"/>
    <d v="2013-08-03T04:28:54"/>
    <d v="2013-08-03T06:31:53"/>
    <n v="122"/>
  </r>
  <r>
    <n v="763"/>
    <x v="124"/>
    <x v="5"/>
    <d v="1899-12-30T12:03:00"/>
    <x v="0"/>
    <d v="2013-08-03T11:54:09"/>
    <d v="2013-08-03T13:06:44"/>
    <n v="72"/>
  </r>
  <r>
    <n v="764"/>
    <x v="125"/>
    <x v="6"/>
    <d v="1899-12-30T02:24:00"/>
    <x v="0"/>
    <d v="2013-08-04T01:40:17"/>
    <e v="#VALUE!"/>
    <e v="#VALUE!"/>
  </r>
  <r>
    <n v="765"/>
    <x v="125"/>
    <x v="6"/>
    <d v="1899-12-30T15:18:00"/>
    <x v="1"/>
    <d v="2013-08-04T14:16:15"/>
    <d v="2013-08-04T15:55:16"/>
    <n v="99"/>
  </r>
  <r>
    <n v="767"/>
    <x v="126"/>
    <x v="0"/>
    <d v="1899-12-30T12:38:00"/>
    <x v="0"/>
    <d v="2013-08-05T12:23:16"/>
    <d v="2013-08-05T13:23:11"/>
    <n v="59"/>
  </r>
  <r>
    <n v="768"/>
    <x v="126"/>
    <x v="0"/>
    <d v="1899-12-30T15:31:00"/>
    <x v="0"/>
    <d v="2013-08-05T14:59:19"/>
    <d v="2013-08-05T16:18:49"/>
    <n v="79"/>
  </r>
  <r>
    <n v="769"/>
    <x v="126"/>
    <x v="0"/>
    <d v="1899-12-30T19:48:00"/>
    <x v="0"/>
    <d v="2013-08-05T19:09:39"/>
    <d v="2013-08-05T20:36:22"/>
    <n v="86"/>
  </r>
  <r>
    <n v="770"/>
    <x v="126"/>
    <x v="0"/>
    <d v="1899-12-30T23:31:00"/>
    <x v="0"/>
    <d v="2013-08-05T22:47:06"/>
    <d v="2013-08-06T00:32:47"/>
    <n v="105"/>
  </r>
  <r>
    <n v="771"/>
    <x v="127"/>
    <x v="1"/>
    <d v="1899-12-30T06:40:00"/>
    <x v="0"/>
    <d v="2013-08-06T06:06:41"/>
    <d v="2013-08-06T07:37:58"/>
    <n v="91"/>
  </r>
  <r>
    <n v="772"/>
    <x v="127"/>
    <x v="1"/>
    <d v="1899-12-30T08:18:00"/>
    <x v="2"/>
    <d v="2013-08-06T07:34:29"/>
    <d v="2013-08-06T08:52:32"/>
    <n v="78"/>
  </r>
  <r>
    <n v="774"/>
    <x v="127"/>
    <x v="1"/>
    <d v="1899-12-30T11:12:00"/>
    <x v="2"/>
    <d v="2013-08-06T10:35:32"/>
    <d v="2013-08-06T12:12:06"/>
    <n v="96"/>
  </r>
  <r>
    <n v="775"/>
    <x v="127"/>
    <x v="1"/>
    <d v="1899-12-30T11:18:00"/>
    <x v="2"/>
    <d v="2013-08-06T10:51:07"/>
    <d v="2013-08-06T13:09:17"/>
    <n v="138"/>
  </r>
  <r>
    <n v="776"/>
    <x v="127"/>
    <x v="1"/>
    <d v="1899-12-30T13:19:00"/>
    <x v="2"/>
    <d v="2013-08-06T12:37:18"/>
    <d v="2013-08-06T13:39:52"/>
    <n v="62"/>
  </r>
  <r>
    <n v="777"/>
    <x v="127"/>
    <x v="1"/>
    <d v="1899-12-30T13:38:00"/>
    <x v="2"/>
    <d v="2013-08-06T12:48:08"/>
    <d v="2013-08-06T14:06:56"/>
    <n v="78"/>
  </r>
  <r>
    <n v="778"/>
    <x v="127"/>
    <x v="1"/>
    <d v="1899-12-30T14:50:00"/>
    <x v="2"/>
    <d v="2013-08-06T14:08:30"/>
    <d v="2013-08-06T15:58:36"/>
    <n v="110"/>
  </r>
  <r>
    <n v="779"/>
    <x v="127"/>
    <x v="1"/>
    <d v="1899-12-30T16:43:00"/>
    <x v="2"/>
    <d v="2013-08-06T15:48:50"/>
    <d v="2013-08-06T17:22:50"/>
    <n v="94"/>
  </r>
  <r>
    <n v="780"/>
    <x v="127"/>
    <x v="1"/>
    <d v="1899-12-30T22:09:00"/>
    <x v="0"/>
    <d v="2013-08-06T21:19:31"/>
    <d v="2013-08-06T22:58:13"/>
    <n v="98"/>
  </r>
  <r>
    <n v="781"/>
    <x v="128"/>
    <x v="2"/>
    <d v="1899-12-30T02:54:00"/>
    <x v="1"/>
    <d v="2013-08-07T01:55:50"/>
    <d v="2013-08-07T03:42:56"/>
    <n v="107"/>
  </r>
  <r>
    <n v="782"/>
    <x v="128"/>
    <x v="2"/>
    <d v="1899-12-30T05:00:00"/>
    <x v="0"/>
    <d v="2013-08-07T04:21:13"/>
    <d v="2013-08-07T06:10:58"/>
    <n v="109"/>
  </r>
  <r>
    <n v="783"/>
    <x v="128"/>
    <x v="2"/>
    <d v="1899-12-30T07:09:00"/>
    <x v="0"/>
    <d v="2013-08-07T06:22:55"/>
    <d v="2013-08-07T07:52:59"/>
    <n v="90"/>
  </r>
  <r>
    <n v="784"/>
    <x v="128"/>
    <x v="2"/>
    <d v="1899-12-30T08:41:00"/>
    <x v="2"/>
    <d v="2013-08-07T07:35:38"/>
    <d v="2013-08-07T09:18:40"/>
    <n v="103"/>
  </r>
  <r>
    <n v="785"/>
    <x v="128"/>
    <x v="2"/>
    <d v="1899-12-30T10:42:00"/>
    <x v="2"/>
    <d v="2013-08-07T09:49:40"/>
    <d v="2013-08-07T11:36:22"/>
    <n v="106"/>
  </r>
  <r>
    <n v="786"/>
    <x v="128"/>
    <x v="2"/>
    <d v="1899-12-30T11:11:00"/>
    <x v="0"/>
    <d v="2013-08-07T10:26:07"/>
    <d v="2013-08-07T13:13:07"/>
    <n v="167"/>
  </r>
  <r>
    <n v="787"/>
    <x v="128"/>
    <x v="2"/>
    <d v="1899-12-30T12:35:00"/>
    <x v="2"/>
    <d v="2013-08-07T11:39:58"/>
    <d v="2013-08-07T13:10:07"/>
    <n v="90"/>
  </r>
  <r>
    <n v="789"/>
    <x v="128"/>
    <x v="2"/>
    <d v="1899-12-30T15:23:00"/>
    <x v="1"/>
    <e v="#VALUE!"/>
    <e v="#VALUE!"/>
    <e v="#VALUE!"/>
  </r>
  <r>
    <n v="790"/>
    <x v="128"/>
    <x v="2"/>
    <d v="1899-12-30T17:24:00"/>
    <x v="2"/>
    <d v="2013-08-07T16:12:12"/>
    <d v="2013-08-07T19:27:55"/>
    <n v="195"/>
  </r>
  <r>
    <n v="791"/>
    <x v="128"/>
    <x v="2"/>
    <d v="1899-12-30T20:37:00"/>
    <x v="1"/>
    <d v="2013-08-07T20:02:24"/>
    <d v="2013-08-07T21:47:45"/>
    <n v="105"/>
  </r>
  <r>
    <n v="792"/>
    <x v="128"/>
    <x v="2"/>
    <d v="1899-12-30T22:50:00"/>
    <x v="0"/>
    <d v="2013-08-07T21:55:16"/>
    <d v="2013-08-07T23:51:49"/>
    <n v="116"/>
  </r>
  <r>
    <n v="793"/>
    <x v="129"/>
    <x v="3"/>
    <d v="1899-12-30T03:01:00"/>
    <x v="0"/>
    <d v="2013-08-08T02:17:45"/>
    <d v="2013-08-08T04:22:47"/>
    <n v="125"/>
  </r>
  <r>
    <n v="794"/>
    <x v="129"/>
    <x v="3"/>
    <d v="1899-12-30T07:40:00"/>
    <x v="0"/>
    <d v="2013-08-08T06:34:40"/>
    <d v="2013-08-08T08:49:52"/>
    <n v="135"/>
  </r>
  <r>
    <n v="795"/>
    <x v="129"/>
    <x v="3"/>
    <d v="1899-12-30T10:18:00"/>
    <x v="1"/>
    <d v="2013-08-08T09:30:00"/>
    <d v="2013-08-08T11:38:18"/>
    <n v="128"/>
  </r>
  <r>
    <n v="796"/>
    <x v="129"/>
    <x v="3"/>
    <d v="1899-12-30T13:49:00"/>
    <x v="2"/>
    <d v="2013-08-08T12:43:30"/>
    <d v="2013-08-08T14:52:55"/>
    <n v="129"/>
  </r>
  <r>
    <n v="797"/>
    <x v="129"/>
    <x v="3"/>
    <d v="1899-12-30T14:16:00"/>
    <x v="0"/>
    <d v="2013-08-08T13:37:37"/>
    <e v="#VALUE!"/>
    <e v="#VALUE!"/>
  </r>
  <r>
    <n v="798"/>
    <x v="129"/>
    <x v="3"/>
    <d v="1899-12-30T17:02:00"/>
    <x v="1"/>
    <d v="2013-08-08T16:19:19"/>
    <e v="#VALUE!"/>
    <e v="#VALUE!"/>
  </r>
  <r>
    <n v="799"/>
    <x v="129"/>
    <x v="3"/>
    <d v="1899-12-30T23:29:00"/>
    <x v="0"/>
    <d v="2013-08-08T22:56:24"/>
    <e v="#VALUE!"/>
    <e v="#VALUE!"/>
  </r>
  <r>
    <n v="800"/>
    <x v="130"/>
    <x v="4"/>
    <d v="1899-12-30T05:30:00"/>
    <x v="0"/>
    <d v="2013-08-09T05:00:54"/>
    <d v="2013-08-09T06:33:15"/>
    <n v="92"/>
  </r>
  <r>
    <n v="801"/>
    <x v="130"/>
    <x v="4"/>
    <d v="1899-12-30T09:36:00"/>
    <x v="2"/>
    <d v="2013-08-09T08:47:41"/>
    <d v="2013-08-09T10:53:19"/>
    <n v="125"/>
  </r>
  <r>
    <n v="802"/>
    <x v="130"/>
    <x v="4"/>
    <d v="1899-12-30T12:02:00"/>
    <x v="2"/>
    <d v="2013-08-09T10:59:19"/>
    <d v="2013-08-09T12:47:13"/>
    <n v="107"/>
  </r>
  <r>
    <n v="803"/>
    <x v="130"/>
    <x v="4"/>
    <d v="1899-12-30T13:37:00"/>
    <x v="2"/>
    <d v="2013-08-09T13:10:58"/>
    <d v="2013-08-09T14:07:19"/>
    <n v="56"/>
  </r>
  <r>
    <n v="804"/>
    <x v="130"/>
    <x v="4"/>
    <d v="1899-12-30T15:42:00"/>
    <x v="2"/>
    <d v="2013-08-09T14:52:11"/>
    <d v="2013-08-09T16:17:30"/>
    <n v="85"/>
  </r>
  <r>
    <n v="806"/>
    <x v="130"/>
    <x v="4"/>
    <d v="1899-12-30T19:02:00"/>
    <x v="1"/>
    <d v="2013-08-09T17:52:34"/>
    <d v="2013-08-09T19:19:42"/>
    <n v="87"/>
  </r>
  <r>
    <n v="807"/>
    <x v="130"/>
    <x v="4"/>
    <d v="1899-12-30T20:37:00"/>
    <x v="0"/>
    <d v="2013-08-09T19:45:17"/>
    <d v="2013-08-09T21:27:46"/>
    <n v="102"/>
  </r>
  <r>
    <n v="808"/>
    <x v="131"/>
    <x v="5"/>
    <d v="1899-12-30T01:32:00"/>
    <x v="0"/>
    <d v="2013-08-10T01:03:37"/>
    <e v="#VALUE!"/>
    <e v="#VALUE!"/>
  </r>
  <r>
    <n v="809"/>
    <x v="131"/>
    <x v="5"/>
    <d v="1899-12-30T05:42:00"/>
    <x v="0"/>
    <d v="2013-08-10T05:04:04"/>
    <d v="2013-08-10T06:30:50"/>
    <n v="86"/>
  </r>
  <r>
    <n v="810"/>
    <x v="131"/>
    <x v="5"/>
    <d v="1899-12-30T09:08:00"/>
    <x v="1"/>
    <d v="2013-08-10T08:15:50"/>
    <d v="2013-08-10T09:46:51"/>
    <n v="91"/>
  </r>
  <r>
    <n v="811"/>
    <x v="131"/>
    <x v="5"/>
    <d v="1899-12-30T16:27:00"/>
    <x v="1"/>
    <d v="2013-08-10T15:24:27"/>
    <d v="2013-08-10T18:08:39"/>
    <n v="164"/>
  </r>
  <r>
    <n v="812"/>
    <x v="131"/>
    <x v="5"/>
    <d v="1899-12-30T19:27:00"/>
    <x v="0"/>
    <d v="2013-08-10T18:29:11"/>
    <d v="2013-08-10T20:37:51"/>
    <n v="128"/>
  </r>
  <r>
    <n v="813"/>
    <x v="131"/>
    <x v="5"/>
    <d v="1899-12-30T21:33:00"/>
    <x v="0"/>
    <d v="2013-08-10T20:44:18"/>
    <d v="2013-08-10T22:26:44"/>
    <n v="102"/>
  </r>
  <r>
    <n v="814"/>
    <x v="131"/>
    <x v="5"/>
    <d v="1899-12-30T23:51:00"/>
    <x v="0"/>
    <d v="2013-08-10T23:05:24"/>
    <d v="2013-08-11T00:42:43"/>
    <n v="97"/>
  </r>
  <r>
    <n v="815"/>
    <x v="132"/>
    <x v="6"/>
    <d v="1899-12-30T03:03:00"/>
    <x v="0"/>
    <d v="2013-08-11T02:25:18"/>
    <d v="2013-08-11T03:53:12"/>
    <n v="87"/>
  </r>
  <r>
    <n v="816"/>
    <x v="132"/>
    <x v="6"/>
    <d v="1899-12-30T04:42:00"/>
    <x v="1"/>
    <d v="2013-08-11T04:03:15"/>
    <d v="2013-08-11T05:40:24"/>
    <n v="97"/>
  </r>
  <r>
    <n v="817"/>
    <x v="132"/>
    <x v="6"/>
    <d v="1899-12-30T16:37:00"/>
    <x v="0"/>
    <d v="2013-08-11T15:58:08"/>
    <d v="2013-08-11T18:01:51"/>
    <n v="123"/>
  </r>
  <r>
    <n v="818"/>
    <x v="133"/>
    <x v="0"/>
    <d v="1899-12-30T03:08:00"/>
    <x v="0"/>
    <d v="2013-08-12T02:35:57"/>
    <d v="2013-08-12T03:45:20"/>
    <n v="69"/>
  </r>
  <r>
    <n v="819"/>
    <x v="133"/>
    <x v="0"/>
    <d v="1899-12-30T09:36:00"/>
    <x v="2"/>
    <d v="2013-08-12T08:41:02"/>
    <d v="2013-08-12T10:32:19"/>
    <n v="111"/>
  </r>
  <r>
    <n v="820"/>
    <x v="133"/>
    <x v="0"/>
    <d v="1899-12-30T09:49:00"/>
    <x v="2"/>
    <d v="2013-08-12T09:05:24"/>
    <d v="2013-08-12T10:40:29"/>
    <n v="95"/>
  </r>
  <r>
    <n v="821"/>
    <x v="133"/>
    <x v="0"/>
    <d v="1899-12-30T12:11:00"/>
    <x v="2"/>
    <d v="2013-08-12T11:12:29"/>
    <d v="2013-08-12T12:32:56"/>
    <n v="80"/>
  </r>
  <r>
    <n v="822"/>
    <x v="133"/>
    <x v="0"/>
    <d v="1899-12-30T12:26:00"/>
    <x v="2"/>
    <d v="2013-08-12T11:33:13"/>
    <d v="2013-08-12T13:18:27"/>
    <n v="105"/>
  </r>
  <r>
    <n v="823"/>
    <x v="133"/>
    <x v="0"/>
    <d v="1899-12-30T14:11:00"/>
    <x v="1"/>
    <d v="2013-08-12T13:12:20"/>
    <d v="2013-08-12T15:14:46"/>
    <n v="122"/>
  </r>
  <r>
    <n v="824"/>
    <x v="133"/>
    <x v="0"/>
    <d v="1899-12-30T16:50:00"/>
    <x v="0"/>
    <d v="2013-08-12T16:16:50"/>
    <d v="2013-08-12T17:49:14"/>
    <n v="92"/>
  </r>
  <r>
    <n v="825"/>
    <x v="133"/>
    <x v="0"/>
    <d v="1899-12-30T21:08:00"/>
    <x v="0"/>
    <d v="2013-08-12T19:56:36"/>
    <d v="2013-08-12T21:50:53"/>
    <n v="114"/>
  </r>
  <r>
    <n v="826"/>
    <x v="134"/>
    <x v="1"/>
    <d v="1899-12-30T02:59:00"/>
    <x v="0"/>
    <d v="2013-08-13T02:34:18"/>
    <e v="#VALUE!"/>
    <e v="#VALUE!"/>
  </r>
  <r>
    <n v="827"/>
    <x v="134"/>
    <x v="1"/>
    <d v="1899-12-30T06:02:00"/>
    <x v="0"/>
    <d v="2013-08-13T05:40:01"/>
    <d v="2013-08-13T07:02:45"/>
    <n v="82"/>
  </r>
  <r>
    <n v="828"/>
    <x v="134"/>
    <x v="1"/>
    <d v="1899-12-30T09:19:00"/>
    <x v="2"/>
    <d v="2013-08-13T07:31:46"/>
    <d v="2013-08-13T09:47:46"/>
    <n v="136"/>
  </r>
  <r>
    <n v="829"/>
    <x v="134"/>
    <x v="1"/>
    <d v="1899-12-30T10:46:00"/>
    <x v="2"/>
    <d v="2013-08-13T09:41:10"/>
    <d v="2013-08-13T11:19:47"/>
    <n v="98"/>
  </r>
  <r>
    <n v="830"/>
    <x v="134"/>
    <x v="1"/>
    <d v="1899-12-30T11:06:00"/>
    <x v="2"/>
    <d v="2013-08-13T10:22:41"/>
    <d v="2013-08-13T12:18:41"/>
    <n v="116"/>
  </r>
  <r>
    <n v="831"/>
    <x v="134"/>
    <x v="1"/>
    <d v="1899-12-30T12:24:00"/>
    <x v="0"/>
    <d v="2013-08-13T11:52:28"/>
    <d v="2013-08-13T12:43:00"/>
    <n v="50"/>
  </r>
  <r>
    <n v="832"/>
    <x v="134"/>
    <x v="1"/>
    <d v="1899-12-30T13:19:00"/>
    <x v="2"/>
    <d v="2013-08-13T12:09:40"/>
    <d v="2013-08-13T13:42:46"/>
    <n v="93"/>
  </r>
  <r>
    <n v="833"/>
    <x v="134"/>
    <x v="1"/>
    <d v="1899-12-30T14:49:00"/>
    <x v="2"/>
    <d v="2013-08-13T14:03:17"/>
    <d v="2013-08-13T15:40:06"/>
    <n v="96"/>
  </r>
  <r>
    <n v="834"/>
    <x v="134"/>
    <x v="1"/>
    <d v="1899-12-30T15:55:00"/>
    <x v="2"/>
    <d v="2013-08-13T15:10:12"/>
    <d v="2013-08-13T16:47:25"/>
    <n v="97"/>
  </r>
  <r>
    <n v="835"/>
    <x v="134"/>
    <x v="1"/>
    <d v="1899-12-30T16:28:00"/>
    <x v="2"/>
    <d v="2013-08-13T16:05:57"/>
    <d v="2013-08-13T16:59:42"/>
    <n v="53"/>
  </r>
  <r>
    <n v="836"/>
    <x v="134"/>
    <x v="1"/>
    <d v="1899-12-30T23:13:00"/>
    <x v="0"/>
    <d v="2013-08-13T23:02:33"/>
    <d v="2013-08-13T23:58:09"/>
    <n v="55"/>
  </r>
  <r>
    <n v="837"/>
    <x v="135"/>
    <x v="2"/>
    <d v="1899-12-30T00:37:00"/>
    <x v="0"/>
    <d v="2013-08-13T23:58:25"/>
    <d v="2013-08-14T01:10:22"/>
    <n v="71"/>
  </r>
  <r>
    <n v="838"/>
    <x v="135"/>
    <x v="2"/>
    <d v="1899-12-30T08:13:00"/>
    <x v="0"/>
    <d v="2013-08-14T07:44:18"/>
    <e v="#VALUE!"/>
    <e v="#VALUE!"/>
  </r>
  <r>
    <n v="839"/>
    <x v="135"/>
    <x v="2"/>
    <d v="1899-12-30T08:30:00"/>
    <x v="2"/>
    <d v="2013-08-14T07:47:42"/>
    <d v="2013-08-14T09:21:35"/>
    <n v="93"/>
  </r>
  <r>
    <n v="840"/>
    <x v="135"/>
    <x v="2"/>
    <d v="1899-12-30T12:01:00"/>
    <x v="2"/>
    <d v="2013-08-14T11:36:22"/>
    <d v="2013-08-14T12:39:48"/>
    <n v="63"/>
  </r>
  <r>
    <n v="841"/>
    <x v="135"/>
    <x v="2"/>
    <d v="1899-12-30T14:01:00"/>
    <x v="2"/>
    <d v="2013-08-14T13:09:46"/>
    <d v="2013-08-14T14:30:52"/>
    <n v="81"/>
  </r>
  <r>
    <n v="842"/>
    <x v="135"/>
    <x v="2"/>
    <d v="1899-12-30T15:31:00"/>
    <x v="0"/>
    <d v="2013-08-14T15:06:04"/>
    <d v="2013-08-14T16:06:29"/>
    <n v="60"/>
  </r>
  <r>
    <n v="843"/>
    <x v="135"/>
    <x v="2"/>
    <d v="1899-12-30T17:43:00"/>
    <x v="0"/>
    <d v="2013-08-14T16:59:54"/>
    <d v="2013-08-14T18:14:34"/>
    <n v="74"/>
  </r>
  <r>
    <n v="844"/>
    <x v="135"/>
    <x v="2"/>
    <d v="1899-12-30T23:12:00"/>
    <x v="2"/>
    <d v="2013-08-14T22:24:21"/>
    <e v="#VALUE!"/>
    <e v="#VALUE!"/>
  </r>
  <r>
    <n v="845"/>
    <x v="136"/>
    <x v="3"/>
    <d v="1899-12-30T01:07:00"/>
    <x v="0"/>
    <d v="2013-08-15T00:49:45"/>
    <d v="2013-08-15T02:07:18"/>
    <n v="77"/>
  </r>
  <r>
    <n v="846"/>
    <x v="136"/>
    <x v="3"/>
    <d v="1899-12-30T04:02:00"/>
    <x v="0"/>
    <d v="2013-08-15T03:20:55"/>
    <d v="2013-08-15T05:38:50"/>
    <n v="137"/>
  </r>
  <r>
    <n v="847"/>
    <x v="136"/>
    <x v="3"/>
    <d v="1899-12-30T06:56:00"/>
    <x v="0"/>
    <d v="2013-08-15T06:09:02"/>
    <d v="2013-08-15T07:22:37"/>
    <n v="73"/>
  </r>
  <r>
    <n v="848"/>
    <x v="136"/>
    <x v="3"/>
    <d v="1899-12-30T08:01:00"/>
    <x v="0"/>
    <d v="2013-08-15T07:56:55"/>
    <e v="#VALUE!"/>
    <e v="#VALUE!"/>
  </r>
  <r>
    <n v="849"/>
    <x v="136"/>
    <x v="3"/>
    <d v="1899-12-30T10:18:00"/>
    <x v="2"/>
    <d v="2013-08-15T09:27:36"/>
    <d v="2013-08-15T10:59:11"/>
    <n v="91"/>
  </r>
  <r>
    <n v="850"/>
    <x v="136"/>
    <x v="3"/>
    <d v="1899-12-30T13:21:00"/>
    <x v="0"/>
    <d v="2013-08-15T12:27:57"/>
    <d v="2013-08-15T14:04:27"/>
    <n v="96"/>
  </r>
  <r>
    <n v="851"/>
    <x v="136"/>
    <x v="3"/>
    <d v="1899-12-30T15:15:00"/>
    <x v="1"/>
    <d v="2013-08-15T14:07:43"/>
    <e v="#VALUE!"/>
    <e v="#VALUE!"/>
  </r>
  <r>
    <n v="852"/>
    <x v="136"/>
    <x v="3"/>
    <d v="1899-12-30T17:15:00"/>
    <x v="2"/>
    <d v="2013-08-15T16:08:53"/>
    <d v="2013-08-15T18:08:35"/>
    <n v="119"/>
  </r>
  <r>
    <n v="853"/>
    <x v="137"/>
    <x v="4"/>
    <d v="1899-12-30T09:11:00"/>
    <x v="2"/>
    <d v="2013-08-16T08:48:33"/>
    <d v="2013-08-16T09:58:25"/>
    <n v="69"/>
  </r>
  <r>
    <n v="854"/>
    <x v="137"/>
    <x v="4"/>
    <d v="1899-12-30T10:58:00"/>
    <x v="2"/>
    <d v="2013-08-16T10:22:00"/>
    <d v="2013-08-16T12:18:21"/>
    <n v="116"/>
  </r>
  <r>
    <n v="855"/>
    <x v="137"/>
    <x v="4"/>
    <d v="1899-12-30T11:47:00"/>
    <x v="2"/>
    <d v="2013-08-16T10:42:23"/>
    <d v="2013-08-16T12:19:49"/>
    <n v="97"/>
  </r>
  <r>
    <n v="856"/>
    <x v="137"/>
    <x v="4"/>
    <d v="1899-12-30T13:27:00"/>
    <x v="0"/>
    <d v="2013-08-16T12:29:25"/>
    <d v="2013-08-16T14:22:05"/>
    <n v="112"/>
  </r>
  <r>
    <n v="857"/>
    <x v="137"/>
    <x v="4"/>
    <d v="1899-12-30T13:44:00"/>
    <x v="2"/>
    <d v="2013-08-16T12:34:59"/>
    <d v="2013-08-16T14:23:00"/>
    <n v="108"/>
  </r>
  <r>
    <n v="858"/>
    <x v="137"/>
    <x v="4"/>
    <d v="1899-12-30T15:22:00"/>
    <x v="2"/>
    <d v="2013-08-16T14:37:13"/>
    <e v="#VALUE!"/>
    <e v="#VALUE!"/>
  </r>
  <r>
    <n v="859"/>
    <x v="137"/>
    <x v="4"/>
    <d v="1899-12-30T15:57:00"/>
    <x v="0"/>
    <d v="2013-08-16T15:10:57"/>
    <d v="2013-08-16T16:32:19"/>
    <n v="81"/>
  </r>
  <r>
    <n v="860"/>
    <x v="137"/>
    <x v="4"/>
    <d v="1899-12-30T19:21:00"/>
    <x v="0"/>
    <d v="2013-08-16T18:31:06"/>
    <d v="2013-08-16T20:32:48"/>
    <n v="121"/>
  </r>
  <r>
    <n v="861"/>
    <x v="137"/>
    <x v="4"/>
    <d v="1899-12-30T20:55:00"/>
    <x v="1"/>
    <d v="2013-08-16T20:27:01"/>
    <d v="2013-08-16T22:39:53"/>
    <n v="132"/>
  </r>
  <r>
    <n v="862"/>
    <x v="138"/>
    <x v="5"/>
    <d v="1899-12-30T00:50:00"/>
    <x v="1"/>
    <d v="2013-08-17T00:05:11"/>
    <d v="2013-08-17T01:26:02"/>
    <n v="80"/>
  </r>
  <r>
    <n v="863"/>
    <x v="138"/>
    <x v="5"/>
    <d v="1899-12-30T02:29:00"/>
    <x v="1"/>
    <d v="2013-08-17T01:35:19"/>
    <d v="2013-08-17T04:03:51"/>
    <n v="148"/>
  </r>
  <r>
    <n v="864"/>
    <x v="138"/>
    <x v="5"/>
    <d v="1899-12-30T05:29:00"/>
    <x v="1"/>
    <d v="2013-08-17T05:02:14"/>
    <d v="2013-08-17T06:04:54"/>
    <n v="62"/>
  </r>
  <r>
    <n v="865"/>
    <x v="138"/>
    <x v="5"/>
    <d v="1899-12-30T13:36:00"/>
    <x v="0"/>
    <d v="2013-08-17T13:13:45"/>
    <d v="2013-08-17T14:40:13"/>
    <n v="86"/>
  </r>
  <r>
    <n v="866"/>
    <x v="138"/>
    <x v="5"/>
    <d v="1899-12-30T16:03:00"/>
    <x v="0"/>
    <d v="2013-08-17T15:20:59"/>
    <d v="2013-08-17T17:50:56"/>
    <n v="149"/>
  </r>
  <r>
    <n v="867"/>
    <x v="138"/>
    <x v="5"/>
    <d v="1899-12-30T20:00:00"/>
    <x v="1"/>
    <d v="2013-08-17T19:13:23"/>
    <d v="2013-08-17T20:33:46"/>
    <n v="80"/>
  </r>
  <r>
    <n v="868"/>
    <x v="138"/>
    <x v="5"/>
    <d v="1899-12-30T22:43:00"/>
    <x v="0"/>
    <d v="2013-08-17T22:24:19"/>
    <d v="2013-08-17T23:29:04"/>
    <n v="64"/>
  </r>
  <r>
    <n v="869"/>
    <x v="138"/>
    <x v="5"/>
    <d v="1899-12-30T23:26:00"/>
    <x v="0"/>
    <d v="2013-08-17T22:42:07"/>
    <d v="2013-08-18T00:17:55"/>
    <n v="95"/>
  </r>
  <r>
    <n v="870"/>
    <x v="139"/>
    <x v="6"/>
    <d v="1899-12-30T11:02:00"/>
    <x v="0"/>
    <d v="2013-08-18T10:35:27"/>
    <d v="2013-08-18T12:48:03"/>
    <n v="132"/>
  </r>
  <r>
    <n v="871"/>
    <x v="139"/>
    <x v="6"/>
    <d v="1899-12-30T14:36:00"/>
    <x v="0"/>
    <d v="2013-08-18T13:45:27"/>
    <e v="#VALUE!"/>
    <e v="#VALUE!"/>
  </r>
  <r>
    <n v="872"/>
    <x v="139"/>
    <x v="6"/>
    <d v="1899-12-30T16:30:00"/>
    <x v="0"/>
    <d v="2013-08-18T15:32:06"/>
    <d v="2013-08-18T17:09:44"/>
    <n v="97"/>
  </r>
  <r>
    <n v="873"/>
    <x v="140"/>
    <x v="0"/>
    <d v="1899-12-30T01:13:00"/>
    <x v="0"/>
    <d v="2013-08-19T00:21:43"/>
    <d v="2013-08-19T02:20:26"/>
    <n v="118"/>
  </r>
  <r>
    <n v="874"/>
    <x v="140"/>
    <x v="0"/>
    <d v="1899-12-30T08:11:00"/>
    <x v="2"/>
    <d v="2013-08-19T07:23:40"/>
    <d v="2013-08-19T08:47:24"/>
    <n v="83"/>
  </r>
  <r>
    <n v="875"/>
    <x v="140"/>
    <x v="0"/>
    <d v="1899-12-30T10:11:00"/>
    <x v="2"/>
    <d v="2013-08-19T09:36:16"/>
    <d v="2013-08-19T10:39:32"/>
    <n v="63"/>
  </r>
  <r>
    <n v="876"/>
    <x v="140"/>
    <x v="0"/>
    <d v="1899-12-30T12:14:00"/>
    <x v="2"/>
    <d v="2013-08-19T11:33:35"/>
    <d v="2013-08-19T13:12:05"/>
    <n v="98"/>
  </r>
  <r>
    <n v="877"/>
    <x v="140"/>
    <x v="0"/>
    <d v="1899-12-30T14:24:00"/>
    <x v="2"/>
    <d v="2013-08-19T13:40:16"/>
    <d v="2013-08-19T15:05:02"/>
    <n v="84"/>
  </r>
  <r>
    <n v="878"/>
    <x v="140"/>
    <x v="0"/>
    <d v="1899-12-30T20:10:00"/>
    <x v="0"/>
    <d v="2013-08-19T19:04:52"/>
    <d v="2013-08-19T21:07:06"/>
    <n v="122"/>
  </r>
  <r>
    <n v="879"/>
    <x v="141"/>
    <x v="1"/>
    <d v="1899-12-30T00:30:00"/>
    <x v="1"/>
    <d v="2013-08-19T23:52:14"/>
    <d v="2013-08-20T01:10:12"/>
    <n v="77"/>
  </r>
  <r>
    <n v="880"/>
    <x v="141"/>
    <x v="1"/>
    <d v="1899-12-30T02:27:00"/>
    <x v="0"/>
    <d v="2013-08-20T01:34:39"/>
    <d v="2013-08-20T03:13:45"/>
    <n v="99"/>
  </r>
  <r>
    <n v="881"/>
    <x v="141"/>
    <x v="1"/>
    <d v="1899-12-30T03:43:00"/>
    <x v="0"/>
    <d v="2013-08-20T03:33:42"/>
    <d v="2013-08-20T05:04:28"/>
    <n v="90"/>
  </r>
  <r>
    <n v="882"/>
    <x v="141"/>
    <x v="1"/>
    <d v="1899-12-30T11:41:00"/>
    <x v="0"/>
    <d v="2013-08-20T11:01:50"/>
    <d v="2013-08-20T12:58:15"/>
    <n v="116"/>
  </r>
  <r>
    <n v="883"/>
    <x v="141"/>
    <x v="1"/>
    <d v="1899-12-30T13:48:00"/>
    <x v="2"/>
    <d v="2013-08-20T12:58:30"/>
    <d v="2013-08-20T16:43:24"/>
    <n v="224"/>
  </r>
  <r>
    <n v="885"/>
    <x v="141"/>
    <x v="1"/>
    <d v="1899-12-30T21:52:00"/>
    <x v="1"/>
    <d v="2013-08-20T21:13:15"/>
    <d v="2013-08-20T22:56:31"/>
    <n v="103"/>
  </r>
  <r>
    <n v="886"/>
    <x v="142"/>
    <x v="2"/>
    <d v="1899-12-30T05:02:00"/>
    <x v="0"/>
    <d v="2013-08-21T04:35:02"/>
    <d v="2013-08-21T05:42:26"/>
    <n v="67"/>
  </r>
  <r>
    <n v="887"/>
    <x v="142"/>
    <x v="2"/>
    <d v="1899-12-30T08:37:00"/>
    <x v="2"/>
    <d v="2013-08-21T07:35:55"/>
    <d v="2013-08-21T09:15:06"/>
    <n v="99"/>
  </r>
  <r>
    <n v="888"/>
    <x v="142"/>
    <x v="2"/>
    <d v="1899-12-30T11:05:00"/>
    <x v="2"/>
    <d v="2013-08-21T10:00:57"/>
    <d v="2013-08-21T13:08:39"/>
    <n v="187"/>
  </r>
  <r>
    <n v="889"/>
    <x v="142"/>
    <x v="2"/>
    <d v="1899-12-30T13:07:00"/>
    <x v="0"/>
    <d v="2013-08-21T12:30:29"/>
    <d v="2013-08-21T14:32:11"/>
    <n v="121"/>
  </r>
  <r>
    <n v="890"/>
    <x v="142"/>
    <x v="2"/>
    <d v="1899-12-30T14:04:00"/>
    <x v="2"/>
    <d v="2013-08-21T13:26:14"/>
    <d v="2013-08-21T14:49:05"/>
    <n v="82"/>
  </r>
  <r>
    <n v="891"/>
    <x v="142"/>
    <x v="2"/>
    <d v="1899-12-30T14:25:00"/>
    <x v="0"/>
    <d v="2013-08-21T14:06:36"/>
    <d v="2013-08-21T16:38:07"/>
    <n v="151"/>
  </r>
  <r>
    <n v="892"/>
    <x v="142"/>
    <x v="2"/>
    <d v="1899-12-30T16:31:00"/>
    <x v="2"/>
    <d v="2013-08-21T15:24:59"/>
    <e v="#VALUE!"/>
    <e v="#VALUE!"/>
  </r>
  <r>
    <n v="893"/>
    <x v="143"/>
    <x v="3"/>
    <d v="1899-12-30T01:01:00"/>
    <x v="1"/>
    <d v="2013-08-22T00:04:23"/>
    <d v="2013-08-22T02:16:11"/>
    <n v="131"/>
  </r>
  <r>
    <n v="894"/>
    <x v="143"/>
    <x v="3"/>
    <d v="1899-12-30T04:06:00"/>
    <x v="0"/>
    <d v="2013-08-22T03:28:15"/>
    <d v="2013-08-22T05:05:42"/>
    <n v="97"/>
  </r>
  <r>
    <n v="895"/>
    <x v="143"/>
    <x v="3"/>
    <d v="1899-12-30T07:26:00"/>
    <x v="0"/>
    <d v="2013-08-22T06:49:14"/>
    <d v="2013-08-22T08:06:19"/>
    <n v="77"/>
  </r>
  <r>
    <n v="896"/>
    <x v="143"/>
    <x v="3"/>
    <d v="1899-12-30T08:47:00"/>
    <x v="0"/>
    <d v="2013-08-22T08:12:23"/>
    <d v="2013-08-22T09:50:44"/>
    <n v="98"/>
  </r>
  <r>
    <n v="897"/>
    <x v="143"/>
    <x v="3"/>
    <d v="1899-12-30T11:07:00"/>
    <x v="2"/>
    <d v="2013-08-22T10:55:44"/>
    <d v="2013-08-22T12:00:27"/>
    <n v="64"/>
  </r>
  <r>
    <n v="898"/>
    <x v="143"/>
    <x v="3"/>
    <d v="1899-12-30T14:46:00"/>
    <x v="0"/>
    <d v="2013-08-22T14:23:50"/>
    <d v="2013-08-22T16:03:41"/>
    <n v="99"/>
  </r>
  <r>
    <n v="899"/>
    <x v="143"/>
    <x v="3"/>
    <d v="1899-12-30T16:42:00"/>
    <x v="2"/>
    <d v="2013-08-22T15:51:13"/>
    <e v="#VALUE!"/>
    <e v="#VALUE!"/>
  </r>
  <r>
    <n v="900"/>
    <x v="144"/>
    <x v="4"/>
    <d v="1899-12-30T03:40:00"/>
    <x v="1"/>
    <d v="2013-08-23T03:10:43"/>
    <e v="#VALUE!"/>
    <e v="#VALUE!"/>
  </r>
  <r>
    <n v="901"/>
    <x v="144"/>
    <x v="4"/>
    <d v="1899-12-30T09:39:00"/>
    <x v="2"/>
    <d v="2013-08-23T08:45:54"/>
    <d v="2013-08-23T10:20:26"/>
    <n v="94"/>
  </r>
  <r>
    <n v="902"/>
    <x v="144"/>
    <x v="4"/>
    <d v="1899-12-30T11:21:00"/>
    <x v="2"/>
    <d v="2013-08-23T09:58:04"/>
    <d v="2013-08-23T12:10:19"/>
    <n v="132"/>
  </r>
  <r>
    <n v="903"/>
    <x v="144"/>
    <x v="4"/>
    <d v="1899-12-30T11:31:00"/>
    <x v="2"/>
    <d v="2013-08-23T10:38:10"/>
    <d v="2013-08-23T11:54:47"/>
    <n v="76"/>
  </r>
  <r>
    <n v="904"/>
    <x v="144"/>
    <x v="4"/>
    <d v="1899-12-30T13:29:00"/>
    <x v="2"/>
    <d v="2013-08-23T12:43:38"/>
    <d v="2013-08-23T14:12:01"/>
    <n v="88"/>
  </r>
  <r>
    <n v="905"/>
    <x v="144"/>
    <x v="4"/>
    <d v="1899-12-30T15:36:00"/>
    <x v="2"/>
    <d v="2013-08-23T14:55:34"/>
    <d v="2013-08-23T15:54:19"/>
    <n v="58"/>
  </r>
  <r>
    <n v="906"/>
    <x v="144"/>
    <x v="4"/>
    <d v="1899-12-30T17:02:00"/>
    <x v="0"/>
    <d v="2013-08-23T16:22:54"/>
    <e v="#VALUE!"/>
    <e v="#VALUE!"/>
  </r>
  <r>
    <n v="907"/>
    <x v="144"/>
    <x v="4"/>
    <d v="1899-12-30T18:26:00"/>
    <x v="0"/>
    <d v="2013-08-23T16:57:09"/>
    <d v="2013-08-23T19:28:02"/>
    <n v="150"/>
  </r>
  <r>
    <n v="908"/>
    <x v="144"/>
    <x v="4"/>
    <d v="1899-12-30T21:01:00"/>
    <x v="0"/>
    <d v="2013-08-23T20:10:45"/>
    <d v="2013-08-23T21:56:17"/>
    <n v="105"/>
  </r>
  <r>
    <n v="909"/>
    <x v="145"/>
    <x v="5"/>
    <e v="#NUM!"/>
    <x v="0"/>
    <d v="2013-08-23T23:23:57"/>
    <d v="2013-08-24T00:44:18"/>
    <n v="80"/>
  </r>
  <r>
    <n v="910"/>
    <x v="145"/>
    <x v="5"/>
    <d v="1899-12-30T03:03:00"/>
    <x v="1"/>
    <d v="2013-08-24T02:02:48"/>
    <d v="2013-08-24T04:17:17"/>
    <n v="134"/>
  </r>
  <r>
    <n v="911"/>
    <x v="145"/>
    <x v="5"/>
    <d v="1899-12-30T20:59:00"/>
    <x v="0"/>
    <d v="2013-08-24T20:08:45"/>
    <d v="2013-08-24T22:17:06"/>
    <n v="128"/>
  </r>
  <r>
    <n v="912"/>
    <x v="146"/>
    <x v="6"/>
    <d v="1899-12-30T00:14:00"/>
    <x v="0"/>
    <d v="2013-08-24T23:04:47"/>
    <d v="2013-08-25T00:39:14"/>
    <n v="94"/>
  </r>
  <r>
    <n v="913"/>
    <x v="146"/>
    <x v="6"/>
    <d v="1899-12-30T06:56:00"/>
    <x v="0"/>
    <d v="2013-08-25T06:27:55"/>
    <d v="2013-08-25T07:50:38"/>
    <n v="82"/>
  </r>
  <r>
    <n v="914"/>
    <x v="146"/>
    <x v="6"/>
    <d v="1899-12-30T09:02:00"/>
    <x v="0"/>
    <d v="2013-08-25T08:44:49"/>
    <d v="2013-08-25T09:28:23"/>
    <n v="43"/>
  </r>
  <r>
    <n v="915"/>
    <x v="147"/>
    <x v="0"/>
    <d v="1899-12-30T03:54:00"/>
    <x v="0"/>
    <d v="2013-08-26T03:18:36"/>
    <d v="2013-08-26T04:46:00"/>
    <n v="87"/>
  </r>
  <r>
    <n v="916"/>
    <x v="147"/>
    <x v="0"/>
    <d v="1899-12-30T08:17:00"/>
    <x v="2"/>
    <d v="2013-08-26T07:37:47"/>
    <d v="2013-08-26T08:53:52"/>
    <n v="76"/>
  </r>
  <r>
    <n v="917"/>
    <x v="147"/>
    <x v="0"/>
    <d v="1899-12-30T10:02:00"/>
    <x v="2"/>
    <d v="2013-08-26T09:29:11"/>
    <d v="2013-08-26T10:41:54"/>
    <n v="72"/>
  </r>
  <r>
    <n v="918"/>
    <x v="147"/>
    <x v="0"/>
    <d v="1899-12-30T11:21:00"/>
    <x v="2"/>
    <d v="2013-08-26T10:05:56"/>
    <d v="2013-08-26T12:15:17"/>
    <n v="129"/>
  </r>
  <r>
    <n v="919"/>
    <x v="147"/>
    <x v="0"/>
    <d v="1899-12-30T12:03:00"/>
    <x v="2"/>
    <d v="2013-08-26T11:32:24"/>
    <d v="2013-08-26T13:01:18"/>
    <n v="88"/>
  </r>
  <r>
    <n v="920"/>
    <x v="147"/>
    <x v="0"/>
    <d v="1899-12-30T14:48:00"/>
    <x v="0"/>
    <d v="2013-08-26T14:09:18"/>
    <d v="2013-08-26T15:20:19"/>
    <n v="71"/>
  </r>
  <r>
    <n v="921"/>
    <x v="147"/>
    <x v="0"/>
    <d v="1899-12-30T16:27:00"/>
    <x v="2"/>
    <d v="2013-08-26T15:28:40"/>
    <d v="2013-08-26T16:53:46"/>
    <n v="85"/>
  </r>
  <r>
    <n v="922"/>
    <x v="147"/>
    <x v="0"/>
    <d v="1899-12-30T16:19:00"/>
    <x v="0"/>
    <d v="2013-08-26T15:52:37"/>
    <e v="#VALUE!"/>
    <e v="#VALUE!"/>
  </r>
  <r>
    <n v="923"/>
    <x v="147"/>
    <x v="0"/>
    <d v="1899-12-30T22:13:00"/>
    <x v="2"/>
    <d v="2013-08-26T21:11:21"/>
    <d v="2013-08-26T23:02:29"/>
    <n v="111"/>
  </r>
  <r>
    <n v="924"/>
    <x v="148"/>
    <x v="1"/>
    <d v="1899-12-30T06:02:00"/>
    <x v="0"/>
    <d v="2013-08-27T05:03:56"/>
    <d v="2013-08-27T07:20:35"/>
    <n v="136"/>
  </r>
  <r>
    <n v="925"/>
    <x v="148"/>
    <x v="1"/>
    <d v="1899-12-30T07:53:00"/>
    <x v="0"/>
    <d v="2013-08-27T07:15:06"/>
    <d v="2013-08-27T09:09:41"/>
    <n v="114"/>
  </r>
  <r>
    <n v="926"/>
    <x v="148"/>
    <x v="1"/>
    <d v="1899-12-30T08:27:00"/>
    <x v="2"/>
    <d v="2013-08-27T07:33:08"/>
    <d v="2013-08-27T08:44:02"/>
    <n v="70"/>
  </r>
  <r>
    <n v="927"/>
    <x v="148"/>
    <x v="1"/>
    <d v="1899-12-30T10:14:00"/>
    <x v="2"/>
    <d v="2013-08-27T09:26:58"/>
    <d v="2013-08-27T10:57:09"/>
    <n v="90"/>
  </r>
  <r>
    <n v="928"/>
    <x v="148"/>
    <x v="1"/>
    <d v="1899-12-30T12:02:00"/>
    <x v="2"/>
    <d v="2013-08-27T11:29:29"/>
    <d v="2013-08-27T13:05:03"/>
    <n v="95"/>
  </r>
  <r>
    <n v="929"/>
    <x v="148"/>
    <x v="1"/>
    <d v="1899-12-30T14:36:00"/>
    <x v="2"/>
    <d v="2013-08-27T13:35:35"/>
    <d v="2013-08-27T16:09:44"/>
    <n v="154"/>
  </r>
  <r>
    <n v="930"/>
    <x v="148"/>
    <x v="1"/>
    <d v="1899-12-30T19:24:00"/>
    <x v="0"/>
    <d v="2013-08-27T18:44:56"/>
    <d v="2013-08-27T20:45:40"/>
    <n v="120"/>
  </r>
  <r>
    <n v="931"/>
    <x v="149"/>
    <x v="2"/>
    <d v="1899-12-30T00:48:00"/>
    <x v="0"/>
    <d v="2013-08-28T00:09:49"/>
    <d v="2013-08-28T01:40:13"/>
    <n v="90"/>
  </r>
  <r>
    <n v="932"/>
    <x v="149"/>
    <x v="2"/>
    <d v="1899-12-30T02:39:00"/>
    <x v="0"/>
    <d v="2013-08-28T01:52:06"/>
    <d v="2013-08-28T04:05:06"/>
    <n v="133"/>
  </r>
  <r>
    <n v="933"/>
    <x v="149"/>
    <x v="2"/>
    <d v="1899-12-30T04:00:00"/>
    <x v="0"/>
    <d v="2013-08-28T03:47:13"/>
    <d v="2013-08-28T05:02:06"/>
    <n v="74"/>
  </r>
  <r>
    <n v="934"/>
    <x v="149"/>
    <x v="2"/>
    <d v="1899-12-30T08:05:00"/>
    <x v="1"/>
    <d v="2013-08-28T06:58:41"/>
    <d v="2013-08-28T08:43:03"/>
    <n v="104"/>
  </r>
  <r>
    <n v="935"/>
    <x v="149"/>
    <x v="2"/>
    <d v="1899-12-30T08:14:00"/>
    <x v="2"/>
    <d v="2013-08-28T07:47:26"/>
    <d v="2013-08-28T09:13:54"/>
    <n v="86"/>
  </r>
  <r>
    <n v="936"/>
    <x v="149"/>
    <x v="2"/>
    <d v="1899-12-30T10:08:00"/>
    <x v="2"/>
    <d v="2013-08-28T09:04:26"/>
    <d v="2013-08-28T10:59:56"/>
    <n v="115"/>
  </r>
  <r>
    <n v="937"/>
    <x v="149"/>
    <x v="2"/>
    <d v="1899-12-30T10:57:00"/>
    <x v="2"/>
    <d v="2013-08-28T10:27:06"/>
    <d v="2013-08-28T11:29:29"/>
    <n v="62"/>
  </r>
  <r>
    <n v="938"/>
    <x v="149"/>
    <x v="2"/>
    <d v="1899-12-30T12:54:00"/>
    <x v="2"/>
    <d v="2013-08-28T12:25:26"/>
    <d v="2013-08-28T13:43:33"/>
    <n v="78"/>
  </r>
  <r>
    <n v="939"/>
    <x v="149"/>
    <x v="2"/>
    <d v="1899-12-30T16:04:00"/>
    <x v="2"/>
    <d v="2013-08-28T15:01:18"/>
    <d v="2013-08-28T16:28:27"/>
    <n v="87"/>
  </r>
  <r>
    <n v="940"/>
    <x v="149"/>
    <x v="2"/>
    <d v="1899-12-30T19:13:00"/>
    <x v="0"/>
    <d v="2013-08-28T18:46:22"/>
    <d v="2013-08-28T20:55:50"/>
    <n v="129"/>
  </r>
  <r>
    <n v="941"/>
    <x v="149"/>
    <x v="2"/>
    <d v="1899-12-30T21:56:00"/>
    <x v="2"/>
    <d v="2013-08-28T21:16:03"/>
    <d v="2013-08-28T23:49:28"/>
    <n v="153"/>
  </r>
  <r>
    <n v="942"/>
    <x v="150"/>
    <x v="3"/>
    <d v="1899-12-30T00:13:00"/>
    <x v="0"/>
    <d v="2013-08-29T00:03:41"/>
    <d v="2013-08-29T01:29:01"/>
    <n v="85"/>
  </r>
  <r>
    <n v="943"/>
    <x v="150"/>
    <x v="3"/>
    <d v="1899-12-30T02:51:00"/>
    <x v="0"/>
    <d v="2013-08-29T02:30:58"/>
    <d v="2013-08-29T03:28:16"/>
    <n v="57"/>
  </r>
  <r>
    <n v="944"/>
    <x v="150"/>
    <x v="3"/>
    <d v="1899-12-30T12:59:00"/>
    <x v="0"/>
    <d v="2013-08-29T12:21:42"/>
    <d v="2013-08-29T14:37:13"/>
    <n v="135"/>
  </r>
  <r>
    <n v="945"/>
    <x v="150"/>
    <x v="3"/>
    <d v="1899-12-30T22:26:00"/>
    <x v="0"/>
    <d v="2013-08-29T21:38:50"/>
    <d v="2013-08-29T23:38:53"/>
    <n v="120"/>
  </r>
  <r>
    <n v="946"/>
    <x v="151"/>
    <x v="4"/>
    <d v="1899-12-30T05:58:00"/>
    <x v="0"/>
    <d v="2013-08-30T05:05:07"/>
    <d v="2013-08-30T07:08:13"/>
    <n v="123"/>
  </r>
  <r>
    <n v="947"/>
    <x v="151"/>
    <x v="4"/>
    <d v="1899-12-30T08:35:00"/>
    <x v="0"/>
    <d v="2013-08-30T08:04:14"/>
    <d v="2013-08-30T09:36:52"/>
    <n v="92"/>
  </r>
  <r>
    <n v="948"/>
    <x v="151"/>
    <x v="4"/>
    <d v="1899-12-30T10:52:00"/>
    <x v="2"/>
    <d v="2013-08-30T09:58:21"/>
    <d v="2013-08-30T11:38:16"/>
    <n v="99"/>
  </r>
  <r>
    <n v="949"/>
    <x v="151"/>
    <x v="4"/>
    <d v="1899-12-30T13:38:00"/>
    <x v="0"/>
    <d v="2013-08-30T12:48:20"/>
    <d v="2013-08-30T14:21:05"/>
    <n v="92"/>
  </r>
  <r>
    <n v="950"/>
    <x v="151"/>
    <x v="4"/>
    <d v="1899-12-30T13:27:00"/>
    <x v="2"/>
    <d v="2013-08-30T12:56:09"/>
    <d v="2013-08-30T14:40:52"/>
    <n v="104"/>
  </r>
  <r>
    <n v="951"/>
    <x v="151"/>
    <x v="4"/>
    <d v="1899-12-30T15:44:00"/>
    <x v="2"/>
    <d v="2013-08-30T14:36:44"/>
    <d v="2013-08-30T16:03:11"/>
    <n v="86"/>
  </r>
  <r>
    <n v="952"/>
    <x v="151"/>
    <x v="4"/>
    <d v="1899-12-30T21:06:00"/>
    <x v="2"/>
    <d v="2013-08-30T20:45:42"/>
    <d v="2013-08-30T22:06:19"/>
    <n v="80"/>
  </r>
  <r>
    <n v="953"/>
    <x v="151"/>
    <x v="4"/>
    <d v="1899-12-30T23:26:00"/>
    <x v="0"/>
    <d v="2013-08-30T22:59:32"/>
    <d v="2013-08-31T00:49:56"/>
    <n v="110"/>
  </r>
  <r>
    <n v="954"/>
    <x v="152"/>
    <x v="5"/>
    <d v="1899-12-30T10:01:00"/>
    <x v="1"/>
    <e v="#VALUE!"/>
    <d v="2013-08-31T10:18:29"/>
    <e v="#VALUE!"/>
  </r>
  <r>
    <n v="955"/>
    <x v="152"/>
    <x v="5"/>
    <d v="1899-12-30T11:54:00"/>
    <x v="0"/>
    <d v="2013-08-31T11:07:29"/>
    <e v="#VALUE!"/>
    <e v="#VALUE!"/>
  </r>
  <r>
    <n v="956"/>
    <x v="153"/>
    <x v="6"/>
    <d v="1899-12-30T01:25:00"/>
    <x v="0"/>
    <d v="2013-09-01T00:56:01"/>
    <d v="2013-09-01T02:06:05"/>
    <n v="70"/>
  </r>
  <r>
    <n v="957"/>
    <x v="153"/>
    <x v="6"/>
    <d v="1899-12-30T17:06:00"/>
    <x v="0"/>
    <d v="2013-09-01T16:57:27"/>
    <d v="2013-09-01T18:05:38"/>
    <n v="68"/>
  </r>
  <r>
    <n v="958"/>
    <x v="153"/>
    <x v="6"/>
    <d v="1899-12-30T22:12:00"/>
    <x v="1"/>
    <d v="2013-09-01T21:36:38"/>
    <e v="#VALUE!"/>
    <e v="#VALUE!"/>
  </r>
  <r>
    <n v="959"/>
    <x v="154"/>
    <x v="0"/>
    <d v="1899-12-30T02:52:00"/>
    <x v="0"/>
    <d v="2013-09-02T02:14:42"/>
    <d v="2013-09-02T03:15:27"/>
    <n v="60"/>
  </r>
  <r>
    <n v="960"/>
    <x v="154"/>
    <x v="0"/>
    <d v="1899-12-30T13:05:00"/>
    <x v="2"/>
    <d v="2013-09-02T11:59:07"/>
    <d v="2013-09-02T14:12:45"/>
    <n v="133"/>
  </r>
  <r>
    <n v="961"/>
    <x v="154"/>
    <x v="0"/>
    <d v="1899-12-30T21:19:00"/>
    <x v="0"/>
    <d v="2013-09-02T20:54:29"/>
    <d v="2013-09-02T22:15:46"/>
    <n v="81"/>
  </r>
  <r>
    <n v="962"/>
    <x v="154"/>
    <x v="0"/>
    <d v="1899-12-30T22:04:00"/>
    <x v="0"/>
    <d v="2013-09-02T21:50:32"/>
    <e v="#VALUE!"/>
    <e v="#VALUE!"/>
  </r>
  <r>
    <n v="963"/>
    <x v="155"/>
    <x v="1"/>
    <d v="1899-12-30T01:41:00"/>
    <x v="0"/>
    <d v="2013-09-03T01:18:15"/>
    <d v="2013-09-03T02:10:35"/>
    <n v="52"/>
  </r>
  <r>
    <n v="964"/>
    <x v="155"/>
    <x v="1"/>
    <d v="1899-12-30T08:21:00"/>
    <x v="2"/>
    <d v="2013-09-03T07:41:13"/>
    <d v="2013-09-03T08:43:15"/>
    <n v="62"/>
  </r>
  <r>
    <n v="965"/>
    <x v="155"/>
    <x v="1"/>
    <d v="1899-12-30T10:26:00"/>
    <x v="2"/>
    <d v="2013-09-03T09:34:50"/>
    <d v="2013-09-03T10:59:02"/>
    <n v="84"/>
  </r>
  <r>
    <n v="966"/>
    <x v="155"/>
    <x v="1"/>
    <d v="1899-12-30T11:57:00"/>
    <x v="2"/>
    <d v="2013-09-03T11:58:03"/>
    <d v="2013-09-03T13:02:33"/>
    <n v="64"/>
  </r>
  <r>
    <n v="967"/>
    <x v="155"/>
    <x v="1"/>
    <d v="1899-12-30T12:12:00"/>
    <x v="2"/>
    <d v="2013-09-03T11:16:32"/>
    <d v="2013-09-03T12:57:12"/>
    <n v="100"/>
  </r>
  <r>
    <n v="968"/>
    <x v="156"/>
    <x v="2"/>
    <d v="1899-12-30T04:18:00"/>
    <x v="1"/>
    <d v="2013-09-04T03:24:39"/>
    <d v="2013-09-04T05:19:01"/>
    <n v="114"/>
  </r>
  <r>
    <n v="969"/>
    <x v="156"/>
    <x v="2"/>
    <d v="1899-12-30T08:06:00"/>
    <x v="2"/>
    <d v="2013-09-04T07:35:05"/>
    <d v="2013-09-04T08:45:43"/>
    <n v="70"/>
  </r>
  <r>
    <n v="970"/>
    <x v="156"/>
    <x v="2"/>
    <d v="1899-12-30T10:13:00"/>
    <x v="2"/>
    <d v="2013-09-04T09:53:55"/>
    <e v="#VALUE!"/>
    <e v="#VALUE!"/>
  </r>
  <r>
    <n v="971"/>
    <x v="156"/>
    <x v="2"/>
    <d v="1899-12-30T12:42:00"/>
    <x v="2"/>
    <d v="2013-09-04T11:51:03"/>
    <d v="2013-09-04T13:35:00"/>
    <n v="103"/>
  </r>
  <r>
    <n v="972"/>
    <x v="156"/>
    <x v="2"/>
    <d v="1899-12-30T19:59:00"/>
    <x v="0"/>
    <d v="2013-09-04T19:34:25"/>
    <d v="2013-09-04T21:09:19"/>
    <n v="94"/>
  </r>
  <r>
    <n v="973"/>
    <x v="157"/>
    <x v="3"/>
    <d v="1899-12-30T00:31:00"/>
    <x v="1"/>
    <d v="2013-09-05T00:05:38"/>
    <d v="2013-09-05T01:54:44"/>
    <n v="109"/>
  </r>
  <r>
    <n v="974"/>
    <x v="157"/>
    <x v="3"/>
    <d v="1899-12-30T05:24:00"/>
    <x v="0"/>
    <d v="2013-09-05T04:59:16"/>
    <d v="2013-09-05T06:56:39"/>
    <n v="117"/>
  </r>
  <r>
    <n v="975"/>
    <x v="157"/>
    <x v="3"/>
    <d v="1899-12-30T18:48:00"/>
    <x v="1"/>
    <d v="2013-09-05T17:53:46"/>
    <d v="2013-09-05T19:31:55"/>
    <n v="98"/>
  </r>
  <r>
    <n v="976"/>
    <x v="157"/>
    <x v="3"/>
    <d v="1899-12-30T19:52:00"/>
    <x v="0"/>
    <d v="2013-09-05T19:38:35"/>
    <d v="2013-09-05T20:57:56"/>
    <n v="79"/>
  </r>
  <r>
    <n v="977"/>
    <x v="158"/>
    <x v="4"/>
    <d v="1899-12-30T00:19:00"/>
    <x v="0"/>
    <d v="2013-09-05T23:53:12"/>
    <d v="2013-09-06T02:12:27"/>
    <n v="139"/>
  </r>
  <r>
    <n v="978"/>
    <x v="158"/>
    <x v="4"/>
    <d v="1899-12-30T09:36:00"/>
    <x v="2"/>
    <d v="2013-09-06T08:41:45"/>
    <d v="2013-09-06T11:12:45"/>
    <n v="151"/>
  </r>
  <r>
    <n v="979"/>
    <x v="158"/>
    <x v="4"/>
    <d v="1899-12-30T11:00:00"/>
    <x v="2"/>
    <d v="2013-09-06T10:20:09"/>
    <d v="2013-09-06T12:04:05"/>
    <n v="103"/>
  </r>
  <r>
    <n v="980"/>
    <x v="158"/>
    <x v="4"/>
    <d v="1899-12-30T11:48:00"/>
    <x v="2"/>
    <d v="2013-09-06T11:10:08"/>
    <d v="2013-09-06T12:22:43"/>
    <n v="72"/>
  </r>
  <r>
    <n v="981"/>
    <x v="158"/>
    <x v="4"/>
    <d v="1899-12-30T12:26:00"/>
    <x v="0"/>
    <d v="2013-09-06T11:51:46"/>
    <d v="2013-09-06T13:18:09"/>
    <n v="86"/>
  </r>
  <r>
    <n v="982"/>
    <x v="158"/>
    <x v="4"/>
    <d v="1899-12-30T13:33:00"/>
    <x v="2"/>
    <d v="2013-09-06T12:48:58"/>
    <d v="2013-09-06T14:05:32"/>
    <n v="76"/>
  </r>
  <r>
    <n v="983"/>
    <x v="158"/>
    <x v="4"/>
    <d v="1899-12-30T14:05:00"/>
    <x v="1"/>
    <d v="2013-09-06T13:20:52"/>
    <d v="2013-09-06T15:07:23"/>
    <n v="106"/>
  </r>
  <r>
    <n v="984"/>
    <x v="158"/>
    <x v="4"/>
    <d v="1899-12-30T16:05:00"/>
    <x v="2"/>
    <d v="2013-09-06T15:18:59"/>
    <d v="2013-09-06T17:12:57"/>
    <n v="113"/>
  </r>
  <r>
    <n v="985"/>
    <x v="158"/>
    <x v="4"/>
    <d v="1899-12-30T23:10:00"/>
    <x v="0"/>
    <d v="2013-09-06T22:29:35"/>
    <d v="2013-09-07T00:13:16"/>
    <n v="103"/>
  </r>
  <r>
    <n v="986"/>
    <x v="159"/>
    <x v="5"/>
    <d v="1899-12-30T00:24:00"/>
    <x v="0"/>
    <d v="2013-09-06T23:50:55"/>
    <d v="2013-09-07T01:16:39"/>
    <n v="85"/>
  </r>
  <r>
    <n v="987"/>
    <x v="159"/>
    <x v="5"/>
    <d v="1899-12-30T01:35:00"/>
    <x v="0"/>
    <d v="2013-09-07T01:03:01"/>
    <d v="2013-09-07T02:19:37"/>
    <n v="76"/>
  </r>
  <r>
    <n v="988"/>
    <x v="159"/>
    <x v="5"/>
    <d v="1899-12-30T03:16:00"/>
    <x v="0"/>
    <d v="2013-09-07T02:35:31"/>
    <d v="2013-09-07T04:22:37"/>
    <n v="107"/>
  </r>
  <r>
    <n v="989"/>
    <x v="159"/>
    <x v="5"/>
    <d v="1899-12-30T05:02:00"/>
    <x v="1"/>
    <d v="2013-09-07T04:20:06"/>
    <d v="2013-09-07T05:45:51"/>
    <n v="85"/>
  </r>
  <r>
    <n v="990"/>
    <x v="159"/>
    <x v="5"/>
    <d v="1899-12-30T07:10:00"/>
    <x v="0"/>
    <d v="2013-09-07T06:12:02"/>
    <d v="2013-09-07T08:15:09"/>
    <n v="123"/>
  </r>
  <r>
    <n v="991"/>
    <x v="159"/>
    <x v="5"/>
    <d v="1899-12-30T13:12:00"/>
    <x v="0"/>
    <d v="2013-09-07T12:42:06"/>
    <d v="2013-09-07T14:07:07"/>
    <n v="85"/>
  </r>
  <r>
    <n v="992"/>
    <x v="159"/>
    <x v="5"/>
    <d v="1899-12-30T19:45:00"/>
    <x v="0"/>
    <d v="2013-09-07T19:03:06"/>
    <d v="2013-09-07T20:24:27"/>
    <n v="81"/>
  </r>
  <r>
    <n v="993"/>
    <x v="160"/>
    <x v="6"/>
    <d v="1899-12-30T02:55:00"/>
    <x v="0"/>
    <d v="2013-09-08T02:03:37"/>
    <d v="2013-09-08T04:12:53"/>
    <n v="129"/>
  </r>
  <r>
    <n v="994"/>
    <x v="161"/>
    <x v="0"/>
    <d v="1899-12-30T00:27:00"/>
    <x v="0"/>
    <d v="2013-09-08T23:47:40"/>
    <e v="#VALUE!"/>
    <e v="#VALUE!"/>
  </r>
  <r>
    <n v="995"/>
    <x v="161"/>
    <x v="0"/>
    <d v="1899-12-30T08:22:00"/>
    <x v="2"/>
    <d v="2013-09-09T07:28:55"/>
    <d v="2013-09-09T09:03:48"/>
    <n v="94"/>
  </r>
  <r>
    <n v="996"/>
    <x v="161"/>
    <x v="0"/>
    <d v="1899-12-30T09:24:00"/>
    <x v="0"/>
    <d v="2013-09-09T08:39:27"/>
    <d v="2013-09-09T10:28:46"/>
    <n v="109"/>
  </r>
  <r>
    <n v="997"/>
    <x v="161"/>
    <x v="0"/>
    <d v="1899-12-30T10:11:00"/>
    <x v="2"/>
    <d v="2013-09-09T09:25:38"/>
    <d v="2013-09-09T11:41:28"/>
    <n v="135"/>
  </r>
  <r>
    <n v="998"/>
    <x v="161"/>
    <x v="0"/>
    <d v="1899-12-30T11:22:00"/>
    <x v="2"/>
    <d v="2013-09-09T10:33:54"/>
    <d v="2013-09-09T12:35:49"/>
    <n v="121"/>
  </r>
  <r>
    <n v="999"/>
    <x v="161"/>
    <x v="0"/>
    <d v="1899-12-30T12:25:00"/>
    <x v="2"/>
    <d v="2013-09-09T11:40:58"/>
    <d v="2013-09-09T13:03:19"/>
    <n v="82"/>
  </r>
  <r>
    <n v="1000"/>
    <x v="161"/>
    <x v="0"/>
    <d v="1899-12-30T14:19:00"/>
    <x v="2"/>
    <d v="2013-09-09T13:32:00"/>
    <d v="2013-09-09T15:23:18"/>
    <n v="111"/>
  </r>
  <r>
    <n v="1001"/>
    <x v="161"/>
    <x v="0"/>
    <d v="1899-12-30T15:29:00"/>
    <x v="1"/>
    <d v="2013-09-09T19:34:57"/>
    <d v="2013-09-09T16:25:16"/>
    <e v="#NUM!"/>
  </r>
  <r>
    <n v="1002"/>
    <x v="161"/>
    <x v="0"/>
    <d v="1899-12-30T16:47:00"/>
    <x v="2"/>
    <d v="2013-09-09T16:19:48"/>
    <d v="2013-09-09T17:41:24"/>
    <n v="81"/>
  </r>
  <r>
    <n v="1003"/>
    <x v="161"/>
    <x v="0"/>
    <d v="1899-12-30T22:20:00"/>
    <x v="0"/>
    <d v="2013-09-09T21:23:44"/>
    <d v="2013-09-09T23:06:47"/>
    <n v="103"/>
  </r>
  <r>
    <n v="1004"/>
    <x v="162"/>
    <x v="1"/>
    <d v="1899-12-30T09:58:00"/>
    <x v="2"/>
    <d v="2013-09-10T08:57:50"/>
    <d v="2013-09-10T11:06:43"/>
    <n v="128"/>
  </r>
  <r>
    <n v="1005"/>
    <x v="162"/>
    <x v="1"/>
    <d v="1899-12-30T12:35:00"/>
    <x v="2"/>
    <d v="2013-09-10T11:29:49"/>
    <d v="2013-09-10T14:42:09"/>
    <n v="192"/>
  </r>
  <r>
    <n v="1006"/>
    <x v="162"/>
    <x v="1"/>
    <d v="1899-12-30T16:05:00"/>
    <x v="0"/>
    <d v="2013-09-10T14:55:36"/>
    <d v="2013-09-10T16:48:46"/>
    <n v="113"/>
  </r>
  <r>
    <n v="1007"/>
    <x v="162"/>
    <x v="1"/>
    <d v="1899-12-30T19:17:00"/>
    <x v="0"/>
    <d v="2013-09-10T19:07:07"/>
    <d v="2013-09-10T19:51:04"/>
    <n v="43"/>
  </r>
  <r>
    <n v="1008"/>
    <x v="162"/>
    <x v="1"/>
    <d v="1899-12-30T20:29:00"/>
    <x v="0"/>
    <d v="2013-09-10T20:07:47"/>
    <d v="2013-09-10T21:15:25"/>
    <n v="67"/>
  </r>
  <r>
    <n v="1009"/>
    <x v="163"/>
    <x v="2"/>
    <d v="1899-12-30T00:01:00"/>
    <x v="0"/>
    <d v="2013-09-10T23:33:48"/>
    <d v="2013-09-11T00:43:05"/>
    <n v="69"/>
  </r>
  <r>
    <n v="1010"/>
    <x v="163"/>
    <x v="2"/>
    <d v="1899-12-30T01:41:00"/>
    <x v="0"/>
    <d v="2013-09-11T01:06:04"/>
    <d v="2013-09-11T02:44:49"/>
    <n v="98"/>
  </r>
  <r>
    <n v="1011"/>
    <x v="163"/>
    <x v="2"/>
    <d v="1899-12-30T03:35:00"/>
    <x v="2"/>
    <d v="2013-09-11T02:41:58"/>
    <d v="2013-09-11T04:54:47"/>
    <n v="132"/>
  </r>
  <r>
    <n v="1012"/>
    <x v="163"/>
    <x v="2"/>
    <d v="1899-12-30T08:29:00"/>
    <x v="2"/>
    <d v="2013-09-11T07:30:42"/>
    <d v="2013-09-11T08:57:38"/>
    <n v="86"/>
  </r>
  <r>
    <n v="1013"/>
    <x v="163"/>
    <x v="2"/>
    <d v="1899-12-30T10:43:00"/>
    <x v="2"/>
    <d v="2013-09-11T10:13:09"/>
    <d v="2013-09-11T11:15:56"/>
    <n v="62"/>
  </r>
  <r>
    <n v="1014"/>
    <x v="163"/>
    <x v="2"/>
    <d v="1899-12-30T12:06:00"/>
    <x v="2"/>
    <d v="2013-09-11T11:22:47"/>
    <d v="2013-09-11T12:33:21"/>
    <n v="70"/>
  </r>
  <r>
    <n v="1015"/>
    <x v="163"/>
    <x v="2"/>
    <d v="1899-12-30T13:44:00"/>
    <x v="2"/>
    <d v="2013-09-11T12:55:02"/>
    <d v="2013-09-11T15:29:09"/>
    <n v="154"/>
  </r>
  <r>
    <n v="1016"/>
    <x v="163"/>
    <x v="2"/>
    <d v="1899-12-30T14:19:00"/>
    <x v="2"/>
    <d v="2013-09-11T13:37:53"/>
    <d v="2013-09-11T14:37:11"/>
    <n v="59"/>
  </r>
  <r>
    <n v="1017"/>
    <x v="163"/>
    <x v="2"/>
    <d v="1899-12-30T16:05:00"/>
    <x v="0"/>
    <d v="2013-09-11T15:27:33"/>
    <d v="2013-09-11T17:04:11"/>
    <n v="96"/>
  </r>
  <r>
    <n v="1018"/>
    <x v="163"/>
    <x v="2"/>
    <d v="1899-12-30T16:29:00"/>
    <x v="2"/>
    <d v="2013-09-11T16:29:56"/>
    <d v="2013-09-11T18:29:52"/>
    <n v="119"/>
  </r>
  <r>
    <n v="1019"/>
    <x v="164"/>
    <x v="3"/>
    <d v="1899-12-30T00:05:00"/>
    <x v="1"/>
    <d v="2013-09-11T23:12:45"/>
    <d v="2013-09-12T01:38:03"/>
    <n v="145"/>
  </r>
  <r>
    <n v="1020"/>
    <x v="164"/>
    <x v="3"/>
    <d v="1899-12-30T06:24:00"/>
    <x v="0"/>
    <d v="2013-09-12T05:30:03"/>
    <d v="2013-09-12T07:11:00"/>
    <n v="100"/>
  </r>
  <r>
    <n v="1021"/>
    <x v="164"/>
    <x v="3"/>
    <d v="1899-12-30T09:44:00"/>
    <x v="2"/>
    <d v="2013-09-12T08:54:46"/>
    <d v="2013-09-12T10:57:24"/>
    <n v="122"/>
  </r>
  <r>
    <n v="1022"/>
    <x v="164"/>
    <x v="3"/>
    <d v="1899-12-30T11:25:00"/>
    <x v="2"/>
    <d v="2013-09-12T10:57:13"/>
    <d v="2013-09-12T11:55:42"/>
    <n v="58"/>
  </r>
  <r>
    <n v="1023"/>
    <x v="164"/>
    <x v="3"/>
    <d v="1899-12-30T14:17:00"/>
    <x v="2"/>
    <d v="2013-09-12T13:33:35"/>
    <d v="2013-09-12T15:03:11"/>
    <n v="89"/>
  </r>
  <r>
    <n v="1024"/>
    <x v="164"/>
    <x v="3"/>
    <d v="1899-12-30T21:23:00"/>
    <x v="0"/>
    <d v="2013-09-12T21:05:41"/>
    <d v="2013-09-12T22:27:35"/>
    <n v="81"/>
  </r>
  <r>
    <n v="1025"/>
    <x v="164"/>
    <x v="3"/>
    <d v="1899-12-30T23:20:00"/>
    <x v="0"/>
    <d v="2013-09-12T22:59:04"/>
    <e v="#VALUE!"/>
    <e v="#VALUE!"/>
  </r>
  <r>
    <n v="1026"/>
    <x v="165"/>
    <x v="4"/>
    <d v="1899-12-30T03:32:00"/>
    <x v="1"/>
    <d v="2013-09-13T02:24:50"/>
    <d v="2013-09-13T04:32:54"/>
    <n v="128"/>
  </r>
  <r>
    <n v="1027"/>
    <x v="165"/>
    <x v="4"/>
    <d v="1899-12-30T07:20:00"/>
    <x v="0"/>
    <d v="2013-09-13T06:46:04"/>
    <d v="2013-09-13T08:13:26"/>
    <n v="87"/>
  </r>
  <r>
    <n v="1028"/>
    <x v="165"/>
    <x v="4"/>
    <d v="1899-12-30T09:26:00"/>
    <x v="2"/>
    <d v="2013-09-13T08:51:57"/>
    <d v="2013-09-13T10:04:43"/>
    <n v="72"/>
  </r>
  <r>
    <n v="1029"/>
    <x v="165"/>
    <x v="4"/>
    <d v="1899-12-30T11:36:00"/>
    <x v="2"/>
    <d v="2013-09-13T10:39:00"/>
    <d v="2013-09-13T12:24:37"/>
    <n v="105"/>
  </r>
  <r>
    <n v="1030"/>
    <x v="165"/>
    <x v="4"/>
    <d v="1899-12-30T13:46:00"/>
    <x v="2"/>
    <d v="2013-09-13T12:56:11"/>
    <d v="2013-09-13T14:21:20"/>
    <n v="85"/>
  </r>
  <r>
    <n v="1031"/>
    <x v="165"/>
    <x v="4"/>
    <d v="1899-12-30T13:51:00"/>
    <x v="0"/>
    <d v="2013-09-13T13:10:45"/>
    <d v="2013-09-13T14:25:41"/>
    <n v="74"/>
  </r>
  <r>
    <n v="1032"/>
    <x v="165"/>
    <x v="4"/>
    <d v="1899-12-30T14:49:00"/>
    <x v="2"/>
    <d v="2013-09-13T14:08:22"/>
    <d v="2013-09-13T15:33:12"/>
    <n v="84"/>
  </r>
  <r>
    <n v="1033"/>
    <x v="165"/>
    <x v="4"/>
    <d v="1899-12-30T15:23:00"/>
    <x v="2"/>
    <d v="2013-09-13T14:30:25"/>
    <e v="#VALUE!"/>
    <e v="#VALUE!"/>
  </r>
  <r>
    <n v="1034"/>
    <x v="165"/>
    <x v="4"/>
    <d v="1899-12-30T16:32:00"/>
    <x v="0"/>
    <d v="2013-09-13T15:46:22"/>
    <d v="2013-09-13T17:25:09"/>
    <n v="98"/>
  </r>
  <r>
    <n v="1035"/>
    <x v="165"/>
    <x v="4"/>
    <d v="1899-12-30T21:24:00"/>
    <x v="0"/>
    <d v="2013-09-13T20:43:26"/>
    <d v="2013-09-13T22:26:46"/>
    <n v="103"/>
  </r>
  <r>
    <n v="1036"/>
    <x v="166"/>
    <x v="5"/>
    <d v="1899-12-30T00:57:00"/>
    <x v="0"/>
    <d v="2013-09-14T00:36:23"/>
    <d v="2013-09-14T01:41:11"/>
    <n v="64"/>
  </r>
  <r>
    <n v="1037"/>
    <x v="166"/>
    <x v="5"/>
    <d v="1899-12-30T04:26:00"/>
    <x v="0"/>
    <d v="2013-09-14T03:30:44"/>
    <d v="2013-09-14T05:00:57"/>
    <n v="90"/>
  </r>
  <r>
    <n v="1038"/>
    <x v="166"/>
    <x v="5"/>
    <d v="1899-12-30T08:32:00"/>
    <x v="0"/>
    <d v="2013-09-14T07:34:58"/>
    <d v="2013-09-14T08:57:38"/>
    <n v="82"/>
  </r>
  <r>
    <n v="1039"/>
    <x v="166"/>
    <x v="5"/>
    <d v="1899-12-30T10:16:00"/>
    <x v="1"/>
    <d v="2013-09-14T09:34:29"/>
    <d v="2013-09-14T10:58:39"/>
    <n v="84"/>
  </r>
  <r>
    <n v="1040"/>
    <x v="166"/>
    <x v="5"/>
    <d v="1899-12-30T12:08:00"/>
    <x v="0"/>
    <d v="2013-09-14T11:19:15"/>
    <d v="2013-09-14T12:26:49"/>
    <n v="67"/>
  </r>
  <r>
    <n v="1042"/>
    <x v="166"/>
    <x v="5"/>
    <d v="1899-12-30T17:23:00"/>
    <x v="0"/>
    <e v="#VALUE!"/>
    <d v="2013-09-14T18:31:09"/>
    <e v="#VALUE!"/>
  </r>
  <r>
    <n v="1043"/>
    <x v="166"/>
    <x v="5"/>
    <d v="1899-12-30T19:32:00"/>
    <x v="0"/>
    <d v="2013-09-14T19:11:22"/>
    <d v="2013-09-14T21:09:59"/>
    <n v="118"/>
  </r>
  <r>
    <n v="1044"/>
    <x v="167"/>
    <x v="6"/>
    <d v="1899-12-30T19:16:00"/>
    <x v="0"/>
    <d v="2013-09-15T18:34:36"/>
    <e v="#VALUE!"/>
    <e v="#VALUE!"/>
  </r>
  <r>
    <n v="1046"/>
    <x v="167"/>
    <x v="6"/>
    <d v="1899-12-30T23:09:00"/>
    <x v="0"/>
    <d v="2013-09-15T22:52:50"/>
    <d v="2013-09-15T23:59:08"/>
    <n v="66"/>
  </r>
  <r>
    <n v="1047"/>
    <x v="168"/>
    <x v="0"/>
    <d v="1899-12-30T01:01:00"/>
    <x v="0"/>
    <d v="2013-09-16T00:39:00"/>
    <d v="2013-09-16T02:15:49"/>
    <n v="96"/>
  </r>
  <r>
    <n v="1048"/>
    <x v="168"/>
    <x v="0"/>
    <d v="1899-12-30T06:29:00"/>
    <x v="0"/>
    <d v="2013-09-16T05:51:55"/>
    <d v="2013-09-16T07:05:10"/>
    <n v="73"/>
  </r>
  <r>
    <n v="1049"/>
    <x v="168"/>
    <x v="0"/>
    <d v="1899-12-30T08:28:00"/>
    <x v="2"/>
    <d v="2013-09-16T07:34:25"/>
    <d v="2013-09-16T09:03:10"/>
    <n v="88"/>
  </r>
  <r>
    <n v="1050"/>
    <x v="168"/>
    <x v="0"/>
    <d v="1899-12-30T11:04:00"/>
    <x v="2"/>
    <d v="2013-09-16T09:56:10"/>
    <d v="2013-09-16T12:02:53"/>
    <n v="126"/>
  </r>
  <r>
    <n v="1051"/>
    <x v="168"/>
    <x v="0"/>
    <d v="1899-12-30T11:19:00"/>
    <x v="2"/>
    <d v="2013-09-16T10:40:26"/>
    <d v="2013-09-16T12:15:52"/>
    <n v="95"/>
  </r>
  <r>
    <n v="1052"/>
    <x v="168"/>
    <x v="0"/>
    <d v="1899-12-30T13:58:00"/>
    <x v="2"/>
    <d v="2013-09-16T12:57:58"/>
    <d v="2013-09-16T14:46:24"/>
    <n v="108"/>
  </r>
  <r>
    <n v="1053"/>
    <x v="168"/>
    <x v="0"/>
    <d v="1899-12-30T16:30:00"/>
    <x v="2"/>
    <d v="2013-09-16T15:17:40"/>
    <d v="2013-09-16T17:16:17"/>
    <n v="118"/>
  </r>
  <r>
    <n v="1054"/>
    <x v="168"/>
    <x v="0"/>
    <d v="1899-12-30T17:20:00"/>
    <x v="0"/>
    <d v="2013-09-16T16:15:40"/>
    <d v="2013-09-16T19:00:41"/>
    <n v="165"/>
  </r>
  <r>
    <n v="1055"/>
    <x v="168"/>
    <x v="0"/>
    <d v="1899-12-30T19:54:00"/>
    <x v="0"/>
    <d v="2013-09-16T19:15:10"/>
    <d v="2013-09-16T21:06:39"/>
    <n v="111"/>
  </r>
  <r>
    <n v="1056"/>
    <x v="169"/>
    <x v="1"/>
    <d v="1899-12-30T04:45:00"/>
    <x v="1"/>
    <d v="2013-09-17T03:17:04"/>
    <d v="2013-09-17T05:14:46"/>
    <n v="117"/>
  </r>
  <r>
    <n v="1057"/>
    <x v="169"/>
    <x v="1"/>
    <d v="1899-12-30T06:02:00"/>
    <x v="0"/>
    <d v="2013-09-17T05:41:37"/>
    <d v="2013-09-17T06:39:04"/>
    <n v="57"/>
  </r>
  <r>
    <n v="1058"/>
    <x v="169"/>
    <x v="1"/>
    <d v="1899-12-30T08:29:00"/>
    <x v="2"/>
    <d v="2013-09-17T07:26:16"/>
    <d v="2013-09-17T09:40:20"/>
    <n v="134"/>
  </r>
  <r>
    <n v="1059"/>
    <x v="169"/>
    <x v="1"/>
    <d v="1899-12-30T12:04:00"/>
    <x v="2"/>
    <d v="2013-09-17T11:27:53"/>
    <d v="2013-09-17T13:35:15"/>
    <n v="127"/>
  </r>
  <r>
    <n v="1060"/>
    <x v="169"/>
    <x v="1"/>
    <d v="1899-12-30T17:30:00"/>
    <x v="0"/>
    <d v="2013-09-17T16:58:57"/>
    <d v="2013-09-17T17:59:48"/>
    <n v="60"/>
  </r>
  <r>
    <n v="1061"/>
    <x v="170"/>
    <x v="2"/>
    <d v="1899-12-30T00:09:00"/>
    <x v="0"/>
    <d v="2013-09-17T23:10:23"/>
    <d v="2013-09-18T00:57:10"/>
    <n v="106"/>
  </r>
  <r>
    <n v="1062"/>
    <x v="170"/>
    <x v="2"/>
    <d v="1899-12-30T08:27:00"/>
    <x v="2"/>
    <d v="2013-09-18T07:34:13"/>
    <d v="2013-09-18T08:54:47"/>
    <n v="80"/>
  </r>
  <r>
    <n v="1063"/>
    <x v="170"/>
    <x v="2"/>
    <d v="1899-12-30T09:21:00"/>
    <x v="0"/>
    <d v="2013-09-18T08:35:32"/>
    <d v="2013-09-18T10:16:39"/>
    <n v="101"/>
  </r>
  <r>
    <n v="1064"/>
    <x v="170"/>
    <x v="2"/>
    <d v="1899-12-30T13:54:00"/>
    <x v="2"/>
    <d v="2013-09-18T12:59:07"/>
    <d v="2013-09-18T14:39:46"/>
    <n v="100"/>
  </r>
  <r>
    <n v="1065"/>
    <x v="170"/>
    <x v="2"/>
    <d v="1899-12-30T16:34:00"/>
    <x v="0"/>
    <d v="2013-09-18T14:24:45"/>
    <d v="2013-09-18T18:29:48"/>
    <n v="245"/>
  </r>
  <r>
    <n v="1066"/>
    <x v="170"/>
    <x v="2"/>
    <d v="1899-12-30T16:33:00"/>
    <x v="2"/>
    <d v="2013-09-18T15:47:11"/>
    <d v="2013-09-18T17:14:22"/>
    <n v="87"/>
  </r>
  <r>
    <n v="1067"/>
    <x v="170"/>
    <x v="2"/>
    <d v="1899-12-30T20:43:00"/>
    <x v="0"/>
    <d v="2013-09-18T20:17:11"/>
    <d v="2013-09-18T21:45:16"/>
    <n v="88"/>
  </r>
  <r>
    <n v="1068"/>
    <x v="171"/>
    <x v="3"/>
    <d v="1899-12-30T10:18:00"/>
    <x v="1"/>
    <d v="2013-09-19T09:38:04"/>
    <d v="2013-09-19T11:29:20"/>
    <n v="111"/>
  </r>
  <r>
    <n v="1069"/>
    <x v="171"/>
    <x v="3"/>
    <d v="1899-12-30T18:14:00"/>
    <x v="0"/>
    <d v="2013-09-19T17:18:41"/>
    <d v="2013-09-19T19:06:44"/>
    <n v="108"/>
  </r>
  <r>
    <n v="1070"/>
    <x v="171"/>
    <x v="3"/>
    <d v="1899-12-30T20:44:00"/>
    <x v="0"/>
    <d v="2013-09-19T19:54:47"/>
    <d v="2013-09-19T21:27:55"/>
    <n v="93"/>
  </r>
  <r>
    <n v="1071"/>
    <x v="172"/>
    <x v="4"/>
    <d v="1899-12-30T00:51:00"/>
    <x v="0"/>
    <d v="2013-09-20T00:18:49"/>
    <e v="#VALUE!"/>
    <e v="#VALUE!"/>
  </r>
  <r>
    <n v="1072"/>
    <x v="172"/>
    <x v="4"/>
    <d v="1899-12-30T09:50:00"/>
    <x v="2"/>
    <d v="2013-09-20T09:01:45"/>
    <d v="2013-09-20T11:04:24"/>
    <n v="122"/>
  </r>
  <r>
    <n v="1073"/>
    <x v="172"/>
    <x v="4"/>
    <d v="1899-12-30T12:10:00"/>
    <x v="2"/>
    <d v="2013-09-20T11:01:36"/>
    <e v="#VALUE!"/>
    <e v="#VALUE!"/>
  </r>
  <r>
    <n v="1074"/>
    <x v="172"/>
    <x v="4"/>
    <d v="1899-12-30T15:33:00"/>
    <x v="1"/>
    <d v="2013-09-20T14:59:55"/>
    <d v="2013-09-20T16:45:59"/>
    <n v="106"/>
  </r>
  <r>
    <n v="1075"/>
    <x v="172"/>
    <x v="4"/>
    <d v="1899-12-30T16:53:00"/>
    <x v="0"/>
    <d v="2013-09-20T15:47:24"/>
    <d v="2013-09-20T18:31:37"/>
    <n v="164"/>
  </r>
  <r>
    <n v="1076"/>
    <x v="172"/>
    <x v="4"/>
    <d v="1899-12-30T20:39:00"/>
    <x v="1"/>
    <d v="2013-09-20T19:03:55"/>
    <d v="2013-09-20T22:54:58"/>
    <n v="231"/>
  </r>
  <r>
    <n v="1077"/>
    <x v="172"/>
    <x v="4"/>
    <d v="1899-12-30T23:13:00"/>
    <x v="0"/>
    <d v="2013-09-20T22:29:35"/>
    <d v="2013-09-20T23:57:19"/>
    <n v="87"/>
  </r>
  <r>
    <n v="1078"/>
    <x v="173"/>
    <x v="5"/>
    <d v="1899-12-30T00:33:00"/>
    <x v="0"/>
    <d v="2013-09-21T00:06:13"/>
    <d v="2013-09-21T01:42:48"/>
    <n v="96"/>
  </r>
  <r>
    <n v="1079"/>
    <x v="173"/>
    <x v="5"/>
    <d v="1899-12-30T01:36:00"/>
    <x v="0"/>
    <d v="2013-09-21T00:54:19"/>
    <d v="2013-09-21T02:26:30"/>
    <n v="92"/>
  </r>
  <r>
    <n v="1080"/>
    <x v="173"/>
    <x v="5"/>
    <d v="1899-12-30T02:34:00"/>
    <x v="0"/>
    <d v="2013-09-21T02:09:18"/>
    <e v="#VALUE!"/>
    <e v="#VALUE!"/>
  </r>
  <r>
    <n v="1081"/>
    <x v="173"/>
    <x v="5"/>
    <d v="1899-12-30T04:25:00"/>
    <x v="0"/>
    <d v="2013-09-21T03:40:51"/>
    <d v="2013-09-21T05:18:02"/>
    <n v="97"/>
  </r>
  <r>
    <n v="1082"/>
    <x v="173"/>
    <x v="5"/>
    <d v="1899-12-30T05:46:00"/>
    <x v="0"/>
    <d v="2013-09-21T05:22:14"/>
    <d v="2013-09-21T06:32:20"/>
    <n v="70"/>
  </r>
  <r>
    <n v="1083"/>
    <x v="173"/>
    <x v="5"/>
    <d v="1899-12-30T12:29:00"/>
    <x v="0"/>
    <d v="2013-09-21T11:38:22"/>
    <d v="2013-09-21T12:55:53"/>
    <n v="77"/>
  </r>
  <r>
    <n v="1084"/>
    <x v="174"/>
    <x v="6"/>
    <d v="1899-12-30T02:41:00"/>
    <x v="0"/>
    <d v="2013-09-22T02:11:43"/>
    <d v="2013-09-22T03:23:28"/>
    <n v="71"/>
  </r>
  <r>
    <n v="1085"/>
    <x v="174"/>
    <x v="6"/>
    <d v="1899-12-30T04:41:00"/>
    <x v="0"/>
    <d v="2013-09-22T04:01:51"/>
    <d v="2013-09-22T05:33:59"/>
    <n v="92"/>
  </r>
  <r>
    <n v="1086"/>
    <x v="174"/>
    <x v="6"/>
    <d v="1899-12-30T06:40:00"/>
    <x v="0"/>
    <d v="2013-09-22T06:02:27"/>
    <d v="2013-09-22T07:27:33"/>
    <n v="85"/>
  </r>
  <r>
    <n v="1087"/>
    <x v="174"/>
    <x v="6"/>
    <d v="1899-12-30T09:49:00"/>
    <x v="0"/>
    <d v="2013-09-22T09:54:05"/>
    <d v="2013-09-22T10:52:36"/>
    <n v="58"/>
  </r>
  <r>
    <n v="1088"/>
    <x v="174"/>
    <x v="6"/>
    <d v="1899-12-30T17:57:00"/>
    <x v="1"/>
    <d v="2013-09-22T17:25:17"/>
    <d v="2013-09-22T18:37:12"/>
    <n v="71"/>
  </r>
  <r>
    <n v="1089"/>
    <x v="174"/>
    <x v="6"/>
    <d v="1899-12-30T22:57:00"/>
    <x v="0"/>
    <d v="2013-09-22T22:28:57"/>
    <d v="2013-09-22T23:41:40"/>
    <n v="72"/>
  </r>
  <r>
    <n v="1090"/>
    <x v="175"/>
    <x v="0"/>
    <d v="1899-12-30T03:18:00"/>
    <x v="0"/>
    <d v="2013-09-23T02:38:04"/>
    <d v="2013-09-23T03:59:09"/>
    <n v="81"/>
  </r>
  <r>
    <n v="1091"/>
    <x v="175"/>
    <x v="0"/>
    <d v="1899-12-30T05:13:00"/>
    <x v="0"/>
    <d v="2013-09-23T04:47:52"/>
    <d v="2013-09-23T07:04:07"/>
    <n v="136"/>
  </r>
  <r>
    <n v="1092"/>
    <x v="175"/>
    <x v="0"/>
    <d v="1899-12-30T08:15:00"/>
    <x v="2"/>
    <d v="2013-09-23T07:42:47"/>
    <d v="2013-09-23T09:18:29"/>
    <n v="95"/>
  </r>
  <r>
    <n v="1093"/>
    <x v="175"/>
    <x v="0"/>
    <d v="1899-12-30T09:24:00"/>
    <x v="1"/>
    <d v="2013-09-23T08:28:13"/>
    <e v="#VALUE!"/>
    <e v="#VALUE!"/>
  </r>
  <r>
    <n v="1094"/>
    <x v="175"/>
    <x v="0"/>
    <d v="1899-12-30T10:16:00"/>
    <x v="2"/>
    <d v="2013-09-23T09:31:08"/>
    <d v="2013-09-23T11:01:06"/>
    <n v="89"/>
  </r>
  <r>
    <n v="1095"/>
    <x v="175"/>
    <x v="0"/>
    <d v="1899-12-30T11:49:00"/>
    <x v="2"/>
    <d v="2013-09-23T11:01:49"/>
    <d v="2013-09-23T12:53:41"/>
    <n v="111"/>
  </r>
  <r>
    <n v="1096"/>
    <x v="175"/>
    <x v="0"/>
    <d v="1899-12-30T12:37:00"/>
    <x v="2"/>
    <d v="2013-09-23T11:28:39"/>
    <d v="2013-09-23T13:40:09"/>
    <n v="131"/>
  </r>
  <r>
    <n v="1097"/>
    <x v="175"/>
    <x v="0"/>
    <d v="1899-12-30T14:50:00"/>
    <x v="2"/>
    <d v="2013-09-23T14:10:41"/>
    <d v="2013-09-23T15:27:55"/>
    <n v="77"/>
  </r>
  <r>
    <n v="1098"/>
    <x v="175"/>
    <x v="0"/>
    <d v="1899-12-30T15:06:00"/>
    <x v="2"/>
    <d v="2013-09-23T14:20:36"/>
    <d v="2013-09-23T15:48:41"/>
    <n v="88"/>
  </r>
  <r>
    <n v="1099"/>
    <x v="175"/>
    <x v="0"/>
    <d v="1899-12-30T16:27:00"/>
    <x v="0"/>
    <d v="2013-09-23T15:35:58"/>
    <d v="2013-09-23T17:22:28"/>
    <n v="106"/>
  </r>
  <r>
    <n v="1100"/>
    <x v="175"/>
    <x v="0"/>
    <d v="1899-12-30T18:44:00"/>
    <x v="2"/>
    <d v="2013-09-23T17:43:09"/>
    <d v="2013-09-23T19:22:35"/>
    <n v="99"/>
  </r>
  <r>
    <n v="1101"/>
    <x v="176"/>
    <x v="1"/>
    <d v="1899-12-30T00:43:00"/>
    <x v="0"/>
    <d v="2013-09-24T00:03:57"/>
    <d v="2013-09-24T01:10:47"/>
    <n v="66"/>
  </r>
  <r>
    <n v="1102"/>
    <x v="176"/>
    <x v="1"/>
    <d v="1899-12-30T08:38:00"/>
    <x v="2"/>
    <d v="2013-09-24T07:47:29"/>
    <d v="2013-09-24T10:00:19"/>
    <n v="132"/>
  </r>
  <r>
    <n v="1103"/>
    <x v="176"/>
    <x v="1"/>
    <d v="1899-12-30T10:06:00"/>
    <x v="2"/>
    <d v="2013-09-24T09:01:40"/>
    <d v="2013-09-24T11:22:24"/>
    <n v="140"/>
  </r>
  <r>
    <n v="1104"/>
    <x v="176"/>
    <x v="1"/>
    <d v="1899-12-30T10:50:00"/>
    <x v="2"/>
    <d v="2013-09-24T09:51:25"/>
    <d v="2013-09-24T12:23:34"/>
    <n v="152"/>
  </r>
  <r>
    <n v="1105"/>
    <x v="176"/>
    <x v="1"/>
    <d v="1899-12-30T14:01:00"/>
    <x v="2"/>
    <d v="2013-09-24T12:55:19"/>
    <d v="2013-09-24T14:32:09"/>
    <n v="96"/>
  </r>
  <r>
    <n v="1106"/>
    <x v="176"/>
    <x v="1"/>
    <d v="1899-12-30T15:36:00"/>
    <x v="0"/>
    <d v="2013-09-24T14:34:57"/>
    <d v="2013-09-24T16:16:05"/>
    <n v="101"/>
  </r>
  <r>
    <n v="1107"/>
    <x v="176"/>
    <x v="1"/>
    <d v="1899-12-30T16:00:00"/>
    <x v="2"/>
    <d v="2013-09-24T15:04:37"/>
    <d v="2013-09-24T17:23:29"/>
    <n v="138"/>
  </r>
  <r>
    <n v="1108"/>
    <x v="176"/>
    <x v="1"/>
    <d v="1899-12-30T20:36:00"/>
    <x v="0"/>
    <d v="2013-09-24T20:10:07"/>
    <d v="2013-09-24T21:53:57"/>
    <n v="103"/>
  </r>
  <r>
    <n v="1109"/>
    <x v="177"/>
    <x v="2"/>
    <d v="1899-12-30T08:14:00"/>
    <x v="2"/>
    <d v="2013-09-25T07:27:10"/>
    <d v="2013-09-25T09:00:32"/>
    <n v="93"/>
  </r>
  <r>
    <n v="1110"/>
    <x v="177"/>
    <x v="2"/>
    <d v="1899-12-30T09:00:00"/>
    <x v="1"/>
    <d v="2013-09-25T08:18:02"/>
    <d v="2013-09-25T09:51:27"/>
    <n v="93"/>
  </r>
  <r>
    <n v="1111"/>
    <x v="177"/>
    <x v="2"/>
    <d v="1899-12-30T10:31:00"/>
    <x v="2"/>
    <d v="2013-09-25T09:23:37"/>
    <d v="2013-09-25T11:12:06"/>
    <n v="108"/>
  </r>
  <r>
    <n v="1112"/>
    <x v="177"/>
    <x v="2"/>
    <d v="1899-12-30T11:27:00"/>
    <x v="0"/>
    <d v="2013-09-25T11:00:00"/>
    <d v="2013-09-25T12:23:44"/>
    <n v="83"/>
  </r>
  <r>
    <n v="1113"/>
    <x v="177"/>
    <x v="2"/>
    <d v="1899-12-30T12:26:00"/>
    <x v="2"/>
    <d v="2013-09-25T11:38:19"/>
    <d v="2013-09-25T13:13:08"/>
    <n v="94"/>
  </r>
  <r>
    <n v="1114"/>
    <x v="177"/>
    <x v="2"/>
    <d v="1899-12-30T14:17:00"/>
    <x v="2"/>
    <d v="2013-09-25T13:30:14"/>
    <d v="2013-09-25T15:07:27"/>
    <n v="97"/>
  </r>
  <r>
    <n v="1116"/>
    <x v="177"/>
    <x v="2"/>
    <d v="1899-12-30T17:40:00"/>
    <x v="0"/>
    <d v="2013-09-25T16:58:33"/>
    <d v="2013-09-25T18:44:20"/>
    <n v="105"/>
  </r>
  <r>
    <n v="1117"/>
    <x v="178"/>
    <x v="3"/>
    <d v="1899-12-30T10:22:00"/>
    <x v="1"/>
    <d v="2013-09-26T09:00:34"/>
    <d v="2013-09-26T11:19:30"/>
    <n v="138"/>
  </r>
  <r>
    <n v="1118"/>
    <x v="178"/>
    <x v="3"/>
    <d v="1899-12-30T12:21:00"/>
    <x v="2"/>
    <d v="2013-09-26T11:19:34"/>
    <d v="2013-09-26T13:11:29"/>
    <n v="111"/>
  </r>
  <r>
    <n v="1119"/>
    <x v="178"/>
    <x v="3"/>
    <d v="1899-12-30T16:09:00"/>
    <x v="2"/>
    <d v="2013-09-26T15:28:54"/>
    <d v="2013-09-26T16:59:35"/>
    <n v="90"/>
  </r>
  <r>
    <n v="1120"/>
    <x v="179"/>
    <x v="4"/>
    <d v="1899-12-30T03:47:00"/>
    <x v="0"/>
    <d v="2013-09-27T03:16:14"/>
    <d v="2013-09-27T04:56:33"/>
    <n v="100"/>
  </r>
  <r>
    <n v="1121"/>
    <x v="179"/>
    <x v="4"/>
    <d v="1899-12-30T09:30:00"/>
    <x v="2"/>
    <d v="2013-09-27T08:36:14"/>
    <d v="2013-09-27T11:10:10"/>
    <n v="153"/>
  </r>
  <r>
    <n v="1122"/>
    <x v="179"/>
    <x v="4"/>
    <d v="1899-12-30T10:30:00"/>
    <x v="1"/>
    <d v="2013-09-27T09:34:16"/>
    <d v="2013-09-27T11:49:41"/>
    <n v="135"/>
  </r>
  <r>
    <n v="1123"/>
    <x v="179"/>
    <x v="4"/>
    <d v="1899-12-30T12:07:00"/>
    <x v="2"/>
    <d v="2013-09-27T11:19:00"/>
    <d v="2013-09-27T12:45:34"/>
    <n v="86"/>
  </r>
  <r>
    <n v="1124"/>
    <x v="179"/>
    <x v="4"/>
    <d v="1899-12-30T13:19:00"/>
    <x v="0"/>
    <d v="2013-09-27T12:15:46"/>
    <e v="#VALUE!"/>
    <e v="#VALUE!"/>
  </r>
  <r>
    <n v="1125"/>
    <x v="179"/>
    <x v="4"/>
    <d v="1899-12-30T13:51:00"/>
    <x v="2"/>
    <d v="2013-09-27T13:29:26"/>
    <e v="#VALUE!"/>
    <e v="#VALUE!"/>
  </r>
  <r>
    <n v="1126"/>
    <x v="179"/>
    <x v="4"/>
    <d v="1899-12-30T15:39:00"/>
    <x v="2"/>
    <d v="2013-09-27T14:46:49"/>
    <d v="2013-09-27T16:30:52"/>
    <n v="104"/>
  </r>
  <r>
    <n v="1127"/>
    <x v="180"/>
    <x v="5"/>
    <d v="1899-12-30T11:28:00"/>
    <x v="0"/>
    <d v="2013-09-28T10:42:57"/>
    <d v="2013-09-28T12:15:27"/>
    <n v="92"/>
  </r>
  <r>
    <n v="1128"/>
    <x v="180"/>
    <x v="5"/>
    <d v="1899-12-30T19:43:00"/>
    <x v="0"/>
    <d v="2013-09-28T19:12:45"/>
    <d v="2013-09-28T20:25:26"/>
    <n v="72"/>
  </r>
  <r>
    <n v="1129"/>
    <x v="180"/>
    <x v="5"/>
    <d v="1899-12-30T21:11:00"/>
    <x v="0"/>
    <d v="2013-09-28T20:38:00"/>
    <d v="2013-09-28T21:50:43"/>
    <n v="72"/>
  </r>
  <r>
    <n v="1130"/>
    <x v="181"/>
    <x v="6"/>
    <d v="1899-12-30T01:21:00"/>
    <x v="0"/>
    <d v="2013-09-29T00:42:04"/>
    <d v="2013-09-29T02:04:46"/>
    <n v="82"/>
  </r>
  <r>
    <n v="1131"/>
    <x v="182"/>
    <x v="0"/>
    <e v="#NUM!"/>
    <x v="0"/>
    <d v="2013-09-29T23:43:12"/>
    <d v="2013-09-30T01:08:11"/>
    <n v="84"/>
  </r>
  <r>
    <n v="1132"/>
    <x v="182"/>
    <x v="0"/>
    <d v="1899-12-30T08:20:00"/>
    <x v="2"/>
    <d v="2013-09-30T07:38:45"/>
    <d v="2013-09-30T08:59:10"/>
    <n v="80"/>
  </r>
  <r>
    <n v="1133"/>
    <x v="182"/>
    <x v="0"/>
    <d v="1899-12-30T10:06:00"/>
    <x v="2"/>
    <d v="2013-09-30T09:31:43"/>
    <d v="2013-09-30T10:45:48"/>
    <n v="74"/>
  </r>
  <r>
    <n v="1134"/>
    <x v="182"/>
    <x v="0"/>
    <d v="1899-12-30T10:10:00"/>
    <x v="2"/>
    <d v="2013-09-30T09:17:13"/>
    <d v="2013-09-30T11:14:59"/>
    <n v="117"/>
  </r>
  <r>
    <n v="1135"/>
    <x v="182"/>
    <x v="0"/>
    <d v="1899-12-30T13:44:00"/>
    <x v="2"/>
    <d v="2013-09-30T13:12:32"/>
    <d v="2013-09-30T14:16:33"/>
    <n v="64"/>
  </r>
  <r>
    <n v="1136"/>
    <x v="182"/>
    <x v="0"/>
    <d v="1899-12-30T16:20:00"/>
    <x v="0"/>
    <d v="2013-09-30T15:55:23"/>
    <d v="2013-09-30T16:59:28"/>
    <n v="64"/>
  </r>
  <r>
    <n v="1137"/>
    <x v="182"/>
    <x v="0"/>
    <d v="1899-12-30T17:45:00"/>
    <x v="2"/>
    <d v="2013-09-30T17:16:11"/>
    <d v="2013-09-30T18:48:41"/>
    <n v="92"/>
  </r>
  <r>
    <n v="1138"/>
    <x v="182"/>
    <x v="0"/>
    <d v="1899-12-30T19:39:00"/>
    <x v="0"/>
    <d v="2013-09-30T18:59:00"/>
    <d v="2013-09-30T20:35:49"/>
    <n v="96"/>
  </r>
  <r>
    <n v="1139"/>
    <x v="182"/>
    <x v="0"/>
    <d v="1899-12-30T23:45:00"/>
    <x v="0"/>
    <d v="2013-09-30T23:01:10"/>
    <e v="#VALUE!"/>
    <e v="#VALUE!"/>
  </r>
  <r>
    <n v="1140"/>
    <x v="183"/>
    <x v="1"/>
    <d v="1899-12-30T04:33:00"/>
    <x v="0"/>
    <d v="2013-10-01T03:42:17"/>
    <d v="2013-10-01T05:35:18"/>
    <n v="113"/>
  </r>
  <r>
    <n v="1141"/>
    <x v="183"/>
    <x v="1"/>
    <d v="1899-12-30T10:08:00"/>
    <x v="0"/>
    <d v="2013-10-01T09:15:09"/>
    <d v="2013-10-01T10:56:10"/>
    <n v="101"/>
  </r>
  <r>
    <n v="1142"/>
    <x v="183"/>
    <x v="1"/>
    <d v="1899-12-30T13:14:00"/>
    <x v="2"/>
    <d v="2013-10-01T12:26:46"/>
    <d v="2013-10-01T14:20:00"/>
    <n v="113"/>
  </r>
  <r>
    <n v="1143"/>
    <x v="183"/>
    <x v="1"/>
    <d v="1899-12-30T15:07:00"/>
    <x v="2"/>
    <d v="2013-10-01T14:21:13"/>
    <d v="2013-10-01T15:29:48"/>
    <n v="68"/>
  </r>
  <r>
    <n v="1144"/>
    <x v="183"/>
    <x v="1"/>
    <d v="1899-12-30T17:13:00"/>
    <x v="1"/>
    <d v="2013-10-01T16:16:55"/>
    <d v="2013-10-01T17:47:17"/>
    <n v="90"/>
  </r>
  <r>
    <n v="1145"/>
    <x v="183"/>
    <x v="1"/>
    <d v="1899-12-30T21:26:00"/>
    <x v="0"/>
    <d v="2013-10-01T20:27:21"/>
    <e v="#VALUE!"/>
    <e v="#VALUE!"/>
  </r>
  <r>
    <n v="1147"/>
    <x v="184"/>
    <x v="2"/>
    <d v="1899-12-30T01:50:00"/>
    <x v="0"/>
    <d v="2013-10-02T00:39:32"/>
    <d v="2013-10-02T02:46:02"/>
    <n v="126"/>
  </r>
  <r>
    <n v="1148"/>
    <x v="184"/>
    <x v="2"/>
    <d v="1899-12-30T08:09:00"/>
    <x v="2"/>
    <d v="2013-10-02T07:23:46"/>
    <d v="2013-10-02T08:54:57"/>
    <n v="91"/>
  </r>
  <r>
    <n v="1149"/>
    <x v="184"/>
    <x v="2"/>
    <d v="1899-12-30T09:58:00"/>
    <x v="2"/>
    <d v="2013-10-02T09:03:42"/>
    <d v="2013-10-02T11:18:28"/>
    <n v="134"/>
  </r>
  <r>
    <n v="1150"/>
    <x v="184"/>
    <x v="2"/>
    <d v="1899-12-30T10:47:00"/>
    <x v="2"/>
    <d v="2013-10-02T09:35:23"/>
    <d v="2013-10-02T11:33:15"/>
    <n v="117"/>
  </r>
  <r>
    <n v="1151"/>
    <x v="184"/>
    <x v="2"/>
    <d v="1899-12-30T12:43:00"/>
    <x v="0"/>
    <d v="2013-10-02T11:54:02"/>
    <d v="2013-10-02T13:06:51"/>
    <n v="72"/>
  </r>
  <r>
    <n v="1152"/>
    <x v="184"/>
    <x v="2"/>
    <d v="1899-12-30T14:12:00"/>
    <x v="2"/>
    <d v="2013-10-02T13:12:49"/>
    <d v="2013-10-02T14:32:46"/>
    <n v="79"/>
  </r>
  <r>
    <n v="1153"/>
    <x v="184"/>
    <x v="2"/>
    <d v="1899-12-30T17:54:00"/>
    <x v="0"/>
    <d v="2013-10-02T17:32:51"/>
    <d v="2013-10-02T18:35:10"/>
    <n v="62"/>
  </r>
  <r>
    <n v="1154"/>
    <x v="185"/>
    <x v="3"/>
    <d v="1899-12-30T00:32:00"/>
    <x v="0"/>
    <d v="2013-10-02T23:32:53"/>
    <d v="2013-10-03T00:55:47"/>
    <n v="82"/>
  </r>
  <r>
    <n v="1155"/>
    <x v="185"/>
    <x v="3"/>
    <d v="1899-12-30T05:41:00"/>
    <x v="0"/>
    <d v="2013-10-03T05:08:44"/>
    <d v="2013-10-03T06:31:33"/>
    <n v="82"/>
  </r>
  <r>
    <n v="1156"/>
    <x v="185"/>
    <x v="3"/>
    <d v="1899-12-30T08:26:00"/>
    <x v="1"/>
    <d v="2013-10-03T07:48:39"/>
    <d v="2013-10-03T09:27:07"/>
    <n v="98"/>
  </r>
  <r>
    <n v="1157"/>
    <x v="185"/>
    <x v="3"/>
    <d v="1899-12-30T14:13:00"/>
    <x v="0"/>
    <d v="2013-10-03T14:13:23"/>
    <d v="2013-10-03T15:35:51"/>
    <n v="82"/>
  </r>
  <r>
    <n v="1158"/>
    <x v="185"/>
    <x v="3"/>
    <d v="1899-12-30T16:23:00"/>
    <x v="0"/>
    <d v="2013-10-03T15:45:37"/>
    <d v="2013-10-03T17:09:23"/>
    <n v="83"/>
  </r>
  <r>
    <n v="1159"/>
    <x v="185"/>
    <x v="3"/>
    <d v="1899-12-30T18:12:00"/>
    <x v="0"/>
    <d v="2013-10-03T17:28:09"/>
    <d v="2013-10-03T19:36:10"/>
    <n v="128"/>
  </r>
  <r>
    <n v="1160"/>
    <x v="185"/>
    <x v="3"/>
    <d v="1899-12-30T20:04:00"/>
    <x v="0"/>
    <d v="2013-10-03T19:11:31"/>
    <e v="#VALUE!"/>
    <e v="#VALUE!"/>
  </r>
  <r>
    <n v="1161"/>
    <x v="186"/>
    <x v="4"/>
    <d v="1899-12-30T03:51:00"/>
    <x v="0"/>
    <d v="2013-10-04T03:28:58"/>
    <d v="2013-10-04T04:37:27"/>
    <n v="68"/>
  </r>
  <r>
    <n v="1162"/>
    <x v="186"/>
    <x v="4"/>
    <d v="1899-12-30T08:25:00"/>
    <x v="0"/>
    <d v="2013-10-04T07:52:55"/>
    <d v="2013-10-04T09:21:11"/>
    <n v="88"/>
  </r>
  <r>
    <n v="1163"/>
    <x v="186"/>
    <x v="4"/>
    <d v="1899-12-30T09:15:00"/>
    <x v="2"/>
    <d v="2013-10-04T08:43:45"/>
    <d v="2013-10-04T10:23:22"/>
    <n v="99"/>
  </r>
  <r>
    <n v="1164"/>
    <x v="186"/>
    <x v="4"/>
    <d v="1899-12-30T10:15:00"/>
    <x v="0"/>
    <d v="2013-10-04T10:17:01"/>
    <e v="#VALUE!"/>
    <e v="#VALUE!"/>
  </r>
  <r>
    <n v="1165"/>
    <x v="186"/>
    <x v="4"/>
    <d v="1899-12-30T12:02:00"/>
    <x v="2"/>
    <d v="2013-10-04T10:43:42"/>
    <d v="2013-10-04T13:05:58"/>
    <n v="142"/>
  </r>
  <r>
    <n v="1166"/>
    <x v="186"/>
    <x v="4"/>
    <d v="1899-12-30T14:58:00"/>
    <x v="2"/>
    <d v="2013-10-04T13:49:59"/>
    <d v="2013-10-04T15:58:32"/>
    <n v="128"/>
  </r>
  <r>
    <n v="1168"/>
    <x v="187"/>
    <x v="5"/>
    <d v="1899-12-30T17:36:00"/>
    <x v="0"/>
    <d v="2013-10-05T17:04:13"/>
    <d v="2013-10-05T19:03:16"/>
    <n v="119"/>
  </r>
  <r>
    <n v="1169"/>
    <x v="187"/>
    <x v="5"/>
    <d v="1899-12-30T20:40:00"/>
    <x v="0"/>
    <d v="2013-10-05T20:20:20"/>
    <d v="2013-10-05T21:04:32"/>
    <n v="44"/>
  </r>
  <r>
    <n v="1170"/>
    <x v="188"/>
    <x v="6"/>
    <d v="1899-12-30T05:30:00"/>
    <x v="0"/>
    <d v="2013-10-06T04:47:34"/>
    <d v="2013-10-06T06:21:49"/>
    <n v="94"/>
  </r>
  <r>
    <n v="1172"/>
    <x v="188"/>
    <x v="6"/>
    <d v="1899-12-30T16:04:00"/>
    <x v="0"/>
    <d v="2013-10-06T15:21:41"/>
    <d v="2013-10-06T16:41:02"/>
    <n v="79"/>
  </r>
  <r>
    <n v="1173"/>
    <x v="188"/>
    <x v="6"/>
    <d v="1899-12-30T17:15:00"/>
    <x v="0"/>
    <d v="2013-10-06T16:37:51"/>
    <d v="2013-10-06T17:49:48"/>
    <n v="71"/>
  </r>
  <r>
    <n v="1174"/>
    <x v="188"/>
    <x v="6"/>
    <d v="1899-12-30T19:00:00"/>
    <x v="0"/>
    <d v="2013-10-06T18:38:19"/>
    <d v="2013-10-06T19:47:15"/>
    <n v="68"/>
  </r>
  <r>
    <n v="1175"/>
    <x v="189"/>
    <x v="0"/>
    <d v="1899-12-30T03:08:00"/>
    <x v="0"/>
    <d v="2013-10-07T02:36:06"/>
    <d v="2013-10-07T04:06:04"/>
    <n v="89"/>
  </r>
  <r>
    <n v="1176"/>
    <x v="189"/>
    <x v="0"/>
    <d v="1899-12-30T09:58:00"/>
    <x v="0"/>
    <d v="2013-10-07T08:52:13"/>
    <d v="2013-10-07T11:32:16"/>
    <n v="160"/>
  </r>
  <r>
    <n v="1177"/>
    <x v="189"/>
    <x v="0"/>
    <d v="1899-12-30T11:37:00"/>
    <x v="2"/>
    <d v="2013-10-07T11:03:31"/>
    <d v="2013-10-07T12:46:53"/>
    <n v="103"/>
  </r>
  <r>
    <n v="1178"/>
    <x v="189"/>
    <x v="0"/>
    <d v="1899-12-30T13:55:00"/>
    <x v="2"/>
    <d v="2013-10-07T13:03:48"/>
    <d v="2013-10-07T14:39:27"/>
    <n v="95"/>
  </r>
  <r>
    <n v="1179"/>
    <x v="189"/>
    <x v="0"/>
    <d v="1899-12-30T16:08:00"/>
    <x v="2"/>
    <d v="2013-10-07T15:22:56"/>
    <d v="2013-10-07T16:28:59"/>
    <n v="66"/>
  </r>
  <r>
    <n v="1180"/>
    <x v="190"/>
    <x v="1"/>
    <d v="1899-12-30T01:38:00"/>
    <x v="0"/>
    <d v="2013-10-08T01:01:06"/>
    <d v="2013-10-08T02:17:51"/>
    <n v="76"/>
  </r>
  <r>
    <n v="1181"/>
    <x v="190"/>
    <x v="1"/>
    <d v="1899-12-30T02:54:00"/>
    <x v="0"/>
    <d v="2013-10-08T02:21:04"/>
    <d v="2013-10-08T03:26:09"/>
    <n v="65"/>
  </r>
  <r>
    <n v="1182"/>
    <x v="190"/>
    <x v="1"/>
    <d v="1899-12-30T07:43:00"/>
    <x v="0"/>
    <d v="2013-10-08T06:30:06"/>
    <d v="2013-10-08T09:43:48"/>
    <n v="193"/>
  </r>
  <r>
    <n v="1183"/>
    <x v="190"/>
    <x v="1"/>
    <d v="1899-12-30T09:24:00"/>
    <x v="0"/>
    <d v="2013-10-08T08:37:10"/>
    <d v="2013-10-08T10:05:50"/>
    <n v="88"/>
  </r>
  <r>
    <n v="1184"/>
    <x v="190"/>
    <x v="1"/>
    <d v="1899-12-30T09:20:00"/>
    <x v="2"/>
    <d v="2013-10-08T08:50:03"/>
    <d v="2013-10-08T10:14:44"/>
    <n v="84"/>
  </r>
  <r>
    <n v="1185"/>
    <x v="190"/>
    <x v="1"/>
    <d v="1899-12-30T11:17:00"/>
    <x v="2"/>
    <d v="2013-10-08T11:16:31"/>
    <d v="2013-10-08T12:09:59"/>
    <n v="53"/>
  </r>
  <r>
    <n v="1186"/>
    <x v="190"/>
    <x v="1"/>
    <d v="1899-12-30T12:21:00"/>
    <x v="2"/>
    <d v="2013-10-08T11:27:41"/>
    <d v="2013-10-08T12:51:07"/>
    <n v="83"/>
  </r>
  <r>
    <n v="1187"/>
    <x v="190"/>
    <x v="1"/>
    <d v="1899-12-30T14:01:00"/>
    <x v="2"/>
    <d v="2013-10-08T13:18:20"/>
    <d v="2013-10-08T15:01:51"/>
    <n v="103"/>
  </r>
  <r>
    <n v="1188"/>
    <x v="190"/>
    <x v="1"/>
    <d v="1899-12-30T15:23:00"/>
    <x v="2"/>
    <d v="2013-10-08T14:54:03"/>
    <d v="2013-10-08T16:00:40"/>
    <n v="66"/>
  </r>
  <r>
    <n v="1189"/>
    <x v="190"/>
    <x v="1"/>
    <d v="1899-12-30T16:21:00"/>
    <x v="2"/>
    <d v="2013-10-08T15:41:14"/>
    <d v="2013-10-08T16:54:29"/>
    <n v="73"/>
  </r>
  <r>
    <n v="1190"/>
    <x v="191"/>
    <x v="2"/>
    <d v="1899-12-30T08:41:00"/>
    <x v="2"/>
    <d v="2013-10-09T07:39:34"/>
    <d v="2013-10-09T09:09:38"/>
    <n v="90"/>
  </r>
  <r>
    <n v="1191"/>
    <x v="191"/>
    <x v="2"/>
    <d v="1899-12-30T10:35:00"/>
    <x v="2"/>
    <d v="2013-10-09T09:44:04"/>
    <d v="2013-10-09T11:07:02"/>
    <n v="82"/>
  </r>
  <r>
    <n v="1192"/>
    <x v="191"/>
    <x v="2"/>
    <d v="1899-12-30T12:19:00"/>
    <x v="2"/>
    <d v="2013-10-09T11:37:36"/>
    <d v="2013-10-09T12:51:38"/>
    <n v="74"/>
  </r>
  <r>
    <n v="1193"/>
    <x v="191"/>
    <x v="2"/>
    <d v="1899-12-30T12:17:00"/>
    <x v="1"/>
    <d v="2013-10-09T11:13:25"/>
    <d v="2013-10-09T13:25:03"/>
    <n v="131"/>
  </r>
  <r>
    <n v="1194"/>
    <x v="191"/>
    <x v="2"/>
    <d v="1899-12-30T14:21:00"/>
    <x v="2"/>
    <d v="2013-10-09T13:30:17"/>
    <d v="2013-10-09T14:41:52"/>
    <n v="71"/>
  </r>
  <r>
    <n v="1195"/>
    <x v="191"/>
    <x v="2"/>
    <d v="1899-12-30T16:09:00"/>
    <x v="2"/>
    <d v="2013-10-09T15:29:33"/>
    <d v="2013-10-09T16:52:14"/>
    <n v="82"/>
  </r>
  <r>
    <n v="1196"/>
    <x v="191"/>
    <x v="2"/>
    <d v="1899-12-30T16:17:00"/>
    <x v="0"/>
    <d v="2013-10-09T15:49:51"/>
    <d v="2013-10-09T17:13:10"/>
    <n v="83"/>
  </r>
  <r>
    <n v="1197"/>
    <x v="191"/>
    <x v="2"/>
    <d v="1899-12-30T22:06:00"/>
    <x v="0"/>
    <d v="2013-10-09T21:19:59"/>
    <d v="2013-10-09T23:52:57"/>
    <n v="152"/>
  </r>
  <r>
    <n v="1198"/>
    <x v="192"/>
    <x v="3"/>
    <d v="1899-12-30T07:37:00"/>
    <x v="0"/>
    <d v="2013-10-10T06:38:32"/>
    <d v="2013-10-10T10:47:23"/>
    <n v="248"/>
  </r>
  <r>
    <n v="1199"/>
    <x v="192"/>
    <x v="3"/>
    <d v="1899-12-30T17:31:00"/>
    <x v="1"/>
    <d v="2013-10-10T16:40:14"/>
    <d v="2013-10-10T18:50:18"/>
    <n v="130"/>
  </r>
  <r>
    <n v="1200"/>
    <x v="192"/>
    <x v="3"/>
    <d v="1899-12-30T20:54:00"/>
    <x v="0"/>
    <d v="2013-10-10T20:05:59"/>
    <d v="2013-10-10T22:04:01"/>
    <n v="118"/>
  </r>
  <r>
    <n v="1201"/>
    <x v="193"/>
    <x v="4"/>
    <d v="1899-12-30T01:49:00"/>
    <x v="0"/>
    <d v="2013-10-11T01:26:11"/>
    <d v="2013-10-11T02:30:18"/>
    <n v="64"/>
  </r>
  <r>
    <n v="1202"/>
    <x v="193"/>
    <x v="4"/>
    <d v="1899-12-30T08:00:00"/>
    <x v="0"/>
    <d v="2013-10-11T07:23:47"/>
    <d v="2013-10-11T09:05:33"/>
    <n v="101"/>
  </r>
  <r>
    <n v="1203"/>
    <x v="193"/>
    <x v="4"/>
    <d v="1899-12-30T09:34:00"/>
    <x v="2"/>
    <d v="2013-10-11T08:39:34"/>
    <d v="2013-10-11T10:14:29"/>
    <n v="94"/>
  </r>
  <r>
    <n v="1204"/>
    <x v="193"/>
    <x v="4"/>
    <d v="1899-12-30T09:38:00"/>
    <x v="2"/>
    <d v="2013-10-11T08:59:40"/>
    <d v="2013-10-11T10:31:35"/>
    <n v="91"/>
  </r>
  <r>
    <n v="1205"/>
    <x v="193"/>
    <x v="4"/>
    <d v="1899-12-30T11:35:00"/>
    <x v="2"/>
    <d v="2013-10-11T10:57:09"/>
    <d v="2013-10-11T12:17:42"/>
    <n v="80"/>
  </r>
  <r>
    <n v="1206"/>
    <x v="193"/>
    <x v="4"/>
    <d v="1899-12-30T13:25:00"/>
    <x v="2"/>
    <d v="2013-10-11T12:54:28"/>
    <d v="2013-10-11T14:11:11"/>
    <n v="76"/>
  </r>
  <r>
    <n v="1207"/>
    <x v="193"/>
    <x v="4"/>
    <d v="1899-12-30T15:15:00"/>
    <x v="2"/>
    <d v="2013-10-11T14:47:27"/>
    <d v="2013-10-11T16:13:24"/>
    <n v="85"/>
  </r>
  <r>
    <n v="1208"/>
    <x v="194"/>
    <x v="5"/>
    <d v="1899-12-30T06:36:00"/>
    <x v="0"/>
    <d v="2013-10-12T05:36:38"/>
    <e v="#VALUE!"/>
    <e v="#VALUE!"/>
  </r>
  <r>
    <n v="1209"/>
    <x v="194"/>
    <x v="5"/>
    <d v="1899-12-30T20:49:00"/>
    <x v="0"/>
    <d v="2013-10-12T20:27:24"/>
    <d v="2013-10-12T21:25:00"/>
    <n v="57"/>
  </r>
  <r>
    <n v="1210"/>
    <x v="194"/>
    <x v="5"/>
    <d v="1899-12-30T22:25:00"/>
    <x v="0"/>
    <d v="2013-10-12T21:50:28"/>
    <d v="2013-10-12T23:26:18"/>
    <n v="95"/>
  </r>
  <r>
    <n v="1211"/>
    <x v="195"/>
    <x v="6"/>
    <d v="1899-12-30T00:15:00"/>
    <x v="0"/>
    <d v="2013-10-12T23:57:18"/>
    <d v="2013-10-13T01:13:18"/>
    <n v="76"/>
  </r>
  <r>
    <n v="1212"/>
    <x v="195"/>
    <x v="6"/>
    <d v="1899-12-30T12:25:00"/>
    <x v="1"/>
    <d v="2013-10-13T11:30:02"/>
    <d v="2013-10-13T13:22:34"/>
    <n v="112"/>
  </r>
  <r>
    <n v="1213"/>
    <x v="195"/>
    <x v="6"/>
    <d v="1899-12-30T14:47:00"/>
    <x v="0"/>
    <d v="2013-10-13T14:09:34"/>
    <d v="2013-10-13T16:04:19"/>
    <n v="114"/>
  </r>
  <r>
    <n v="1214"/>
    <x v="195"/>
    <x v="6"/>
    <d v="1899-12-30T18:59:00"/>
    <x v="0"/>
    <d v="2013-10-13T18:25:57"/>
    <d v="2013-10-13T19:52:17"/>
    <n v="86"/>
  </r>
  <r>
    <n v="1215"/>
    <x v="195"/>
    <x v="6"/>
    <d v="1899-12-30T20:49:00"/>
    <x v="0"/>
    <d v="2013-10-13T20:08:06"/>
    <d v="2013-10-13T21:39:29"/>
    <n v="91"/>
  </r>
  <r>
    <n v="1216"/>
    <x v="196"/>
    <x v="0"/>
    <d v="1899-12-30T06:14:00"/>
    <x v="0"/>
    <d v="2013-10-14T05:30:50"/>
    <d v="2013-10-14T07:19:33"/>
    <n v="108"/>
  </r>
  <r>
    <n v="1217"/>
    <x v="196"/>
    <x v="0"/>
    <d v="1899-12-30T07:51:00"/>
    <x v="1"/>
    <d v="2013-10-14T07:00:26"/>
    <d v="2013-10-14T08:52:45"/>
    <n v="112"/>
  </r>
  <r>
    <n v="1218"/>
    <x v="196"/>
    <x v="0"/>
    <d v="1899-12-30T11:32:00"/>
    <x v="0"/>
    <d v="2013-10-14T10:11:26"/>
    <d v="2013-10-14T12:54:19"/>
    <n v="162"/>
  </r>
  <r>
    <n v="1219"/>
    <x v="196"/>
    <x v="0"/>
    <d v="1899-12-30T15:38:00"/>
    <x v="1"/>
    <d v="2013-10-14T14:40:01"/>
    <d v="2013-10-14T16:08:32"/>
    <n v="88"/>
  </r>
  <r>
    <n v="1220"/>
    <x v="197"/>
    <x v="1"/>
    <d v="1899-12-30T03:07:00"/>
    <x v="0"/>
    <d v="2013-10-15T02:41:09"/>
    <d v="2013-10-15T03:45:29"/>
    <n v="64"/>
  </r>
  <r>
    <n v="1221"/>
    <x v="197"/>
    <x v="1"/>
    <d v="1899-12-30T05:24:00"/>
    <x v="0"/>
    <d v="2013-10-15T04:44:52"/>
    <d v="2013-10-15T06:15:44"/>
    <n v="90"/>
  </r>
  <r>
    <n v="1222"/>
    <x v="197"/>
    <x v="1"/>
    <d v="1899-12-30T07:37:00"/>
    <x v="0"/>
    <d v="2013-10-15T06:25:47"/>
    <e v="#VALUE!"/>
    <e v="#VALUE!"/>
  </r>
  <r>
    <n v="1223"/>
    <x v="197"/>
    <x v="1"/>
    <d v="1899-12-30T08:21:00"/>
    <x v="2"/>
    <d v="2013-10-15T07:43:31"/>
    <d v="2013-10-15T09:05:59"/>
    <n v="82"/>
  </r>
  <r>
    <n v="1224"/>
    <x v="197"/>
    <x v="1"/>
    <d v="1899-12-30T10:12:00"/>
    <x v="1"/>
    <d v="2013-10-15T09:24:15"/>
    <d v="2013-10-15T11:19:17"/>
    <n v="115"/>
  </r>
  <r>
    <n v="1225"/>
    <x v="197"/>
    <x v="1"/>
    <d v="1899-12-30T10:22:00"/>
    <x v="2"/>
    <d v="2013-10-15T09:31:13"/>
    <d v="2013-10-15T11:25:34"/>
    <n v="114"/>
  </r>
  <r>
    <n v="1226"/>
    <x v="197"/>
    <x v="1"/>
    <d v="1899-12-30T12:11:00"/>
    <x v="0"/>
    <d v="2013-10-15T11:32:26"/>
    <d v="2013-10-15T13:59:42"/>
    <n v="147"/>
  </r>
  <r>
    <n v="1227"/>
    <x v="197"/>
    <x v="1"/>
    <d v="1899-12-30T12:35:00"/>
    <x v="2"/>
    <d v="2013-10-15T11:52:06"/>
    <d v="2013-10-15T13:28:11"/>
    <n v="96"/>
  </r>
  <r>
    <n v="1228"/>
    <x v="197"/>
    <x v="1"/>
    <d v="1899-12-30T14:34:00"/>
    <x v="2"/>
    <d v="2013-10-15T13:37:56"/>
    <d v="2013-10-15T15:18:09"/>
    <n v="100"/>
  </r>
  <r>
    <n v="1229"/>
    <x v="197"/>
    <x v="1"/>
    <d v="1899-12-30T14:47:00"/>
    <x v="1"/>
    <d v="2013-10-15T13:54:15"/>
    <d v="2013-10-15T16:49:56"/>
    <n v="175"/>
  </r>
  <r>
    <n v="1230"/>
    <x v="197"/>
    <x v="1"/>
    <d v="1899-12-30T23:25:00"/>
    <x v="0"/>
    <d v="2013-10-15T22:32:00"/>
    <d v="2013-10-16T00:24:30"/>
    <n v="112"/>
  </r>
  <r>
    <n v="1231"/>
    <x v="198"/>
    <x v="2"/>
    <d v="1899-12-30T10:13:00"/>
    <x v="2"/>
    <d v="2013-10-16T09:30:11"/>
    <d v="2013-10-16T10:41:11"/>
    <n v="71"/>
  </r>
  <r>
    <n v="1232"/>
    <x v="198"/>
    <x v="2"/>
    <d v="1899-12-30T12:01:00"/>
    <x v="2"/>
    <d v="2013-10-16T11:29:03"/>
    <d v="2013-10-16T12:51:08"/>
    <n v="82"/>
  </r>
  <r>
    <n v="1233"/>
    <x v="198"/>
    <x v="2"/>
    <d v="1899-12-30T12:33:00"/>
    <x v="0"/>
    <d v="2013-10-16T12:01:21"/>
    <d v="2013-10-16T13:08:29"/>
    <n v="67"/>
  </r>
  <r>
    <n v="1234"/>
    <x v="198"/>
    <x v="2"/>
    <d v="1899-12-30T14:15:00"/>
    <x v="2"/>
    <d v="2013-10-16T13:28:12"/>
    <d v="2013-10-16T14:49:56"/>
    <n v="81"/>
  </r>
  <r>
    <n v="1235"/>
    <x v="198"/>
    <x v="2"/>
    <d v="1899-12-30T15:25:00"/>
    <x v="0"/>
    <d v="2013-10-16T14:47:43"/>
    <d v="2013-10-16T16:54:41"/>
    <n v="126"/>
  </r>
  <r>
    <n v="1236"/>
    <x v="198"/>
    <x v="2"/>
    <d v="1899-12-30T16:24:00"/>
    <x v="2"/>
    <d v="2013-10-16T15:27:24"/>
    <e v="#VALUE!"/>
    <e v="#VALUE!"/>
  </r>
  <r>
    <n v="1237"/>
    <x v="198"/>
    <x v="2"/>
    <d v="1899-12-30T17:09:00"/>
    <x v="1"/>
    <d v="2013-10-16T16:37:35"/>
    <d v="2013-10-16T17:39:59"/>
    <n v="62"/>
  </r>
  <r>
    <n v="1238"/>
    <x v="199"/>
    <x v="3"/>
    <d v="1899-12-30T02:44:00"/>
    <x v="0"/>
    <d v="2013-10-17T02:28:03"/>
    <d v="2013-10-17T04:03:12"/>
    <n v="95"/>
  </r>
  <r>
    <n v="1239"/>
    <x v="199"/>
    <x v="3"/>
    <d v="1899-12-30T07:20:00"/>
    <x v="0"/>
    <d v="2013-10-17T06:40:15"/>
    <d v="2013-10-17T08:01:15"/>
    <n v="81"/>
  </r>
  <r>
    <n v="1240"/>
    <x v="199"/>
    <x v="3"/>
    <d v="1899-12-30T10:14:00"/>
    <x v="2"/>
    <d v="2013-10-17T09:28:14"/>
    <d v="2013-10-17T10:52:42"/>
    <n v="84"/>
  </r>
  <r>
    <n v="1241"/>
    <x v="199"/>
    <x v="3"/>
    <d v="1899-12-30T18:39:00"/>
    <x v="0"/>
    <d v="2013-10-17T18:06:32"/>
    <d v="2013-10-17T19:18:11"/>
    <n v="71"/>
  </r>
  <r>
    <n v="1242"/>
    <x v="199"/>
    <x v="3"/>
    <d v="1899-12-30T21:24:00"/>
    <x v="0"/>
    <d v="2013-10-17T20:56:50"/>
    <d v="2013-10-17T22:34:17"/>
    <n v="97"/>
  </r>
  <r>
    <n v="1243"/>
    <x v="200"/>
    <x v="4"/>
    <d v="1899-12-30T00:17:00"/>
    <x v="0"/>
    <d v="2013-10-17T23:20:03"/>
    <d v="2013-10-18T01:12:28"/>
    <n v="112"/>
  </r>
  <r>
    <n v="1244"/>
    <x v="200"/>
    <x v="4"/>
    <d v="1899-12-30T02:41:00"/>
    <x v="1"/>
    <e v="#VALUE!"/>
    <d v="2013-10-18T03:51:20"/>
    <e v="#VALUE!"/>
  </r>
  <r>
    <n v="1245"/>
    <x v="200"/>
    <x v="4"/>
    <d v="1899-12-30T09:35:00"/>
    <x v="2"/>
    <d v="2013-10-18T08:51:23"/>
    <d v="2013-10-18T10:03:42"/>
    <n v="72"/>
  </r>
  <r>
    <n v="1246"/>
    <x v="200"/>
    <x v="4"/>
    <d v="1899-12-30T10:14:00"/>
    <x v="0"/>
    <d v="2013-10-18T09:45:06"/>
    <d v="2013-10-18T10:42:41"/>
    <n v="57"/>
  </r>
  <r>
    <n v="1247"/>
    <x v="200"/>
    <x v="4"/>
    <d v="1899-12-30T11:28:00"/>
    <x v="2"/>
    <d v="2013-10-18T10:54:40"/>
    <d v="2013-10-18T12:40:24"/>
    <n v="105"/>
  </r>
  <r>
    <n v="1248"/>
    <x v="200"/>
    <x v="4"/>
    <d v="1899-12-30T11:49:00"/>
    <x v="2"/>
    <d v="2013-10-18T11:15:01"/>
    <d v="2013-10-18T12:43:43"/>
    <n v="88"/>
  </r>
  <r>
    <n v="1249"/>
    <x v="200"/>
    <x v="4"/>
    <d v="1899-12-30T13:24:00"/>
    <x v="0"/>
    <e v="#VALUE!"/>
    <e v="#VALUE!"/>
    <e v="#VALUE!"/>
  </r>
  <r>
    <n v="1250"/>
    <x v="200"/>
    <x v="4"/>
    <d v="1899-12-30T14:01:00"/>
    <x v="2"/>
    <d v="2013-10-18T13:37:01"/>
    <d v="2013-10-18T15:14:12"/>
    <n v="97"/>
  </r>
  <r>
    <n v="1251"/>
    <x v="200"/>
    <x v="4"/>
    <d v="1899-12-30T14:58:00"/>
    <x v="0"/>
    <d v="2013-10-18T14:17:11"/>
    <d v="2013-10-18T15:51:24"/>
    <n v="94"/>
  </r>
  <r>
    <n v="1252"/>
    <x v="200"/>
    <x v="4"/>
    <d v="1899-12-30T16:38:00"/>
    <x v="2"/>
    <d v="2013-10-18T22:20:02"/>
    <d v="2013-10-18T22:26:55"/>
    <n v="6"/>
  </r>
  <r>
    <n v="1254"/>
    <x v="201"/>
    <x v="5"/>
    <d v="1899-12-30T10:43:00"/>
    <x v="0"/>
    <d v="2013-10-19T10:13:43"/>
    <d v="2013-10-19T11:33:55"/>
    <n v="80"/>
  </r>
  <r>
    <n v="1255"/>
    <x v="201"/>
    <x v="5"/>
    <d v="1899-12-30T12:31:00"/>
    <x v="0"/>
    <d v="2013-10-19T11:36:58"/>
    <d v="2013-10-19T13:55:55"/>
    <n v="138"/>
  </r>
  <r>
    <n v="1256"/>
    <x v="201"/>
    <x v="5"/>
    <d v="1899-12-30T14:37:00"/>
    <x v="0"/>
    <d v="2013-10-19T14:45:53"/>
    <d v="2013-10-19T15:35:48"/>
    <n v="49"/>
  </r>
  <r>
    <n v="1257"/>
    <x v="201"/>
    <x v="5"/>
    <d v="1899-12-30T15:27:00"/>
    <x v="0"/>
    <d v="2013-10-19T14:54:52"/>
    <d v="2013-10-19T16:06:14"/>
    <n v="71"/>
  </r>
  <r>
    <n v="1258"/>
    <x v="201"/>
    <x v="5"/>
    <d v="1899-12-30T17:08:00"/>
    <x v="0"/>
    <d v="2013-10-19T16:06:21"/>
    <e v="#VALUE!"/>
    <e v="#VALUE!"/>
  </r>
  <r>
    <n v="1259"/>
    <x v="201"/>
    <x v="5"/>
    <d v="1899-12-30T19:20:00"/>
    <x v="0"/>
    <d v="2013-10-19T18:43:41"/>
    <d v="2013-10-19T20:26:29"/>
    <n v="102"/>
  </r>
  <r>
    <n v="1260"/>
    <x v="202"/>
    <x v="6"/>
    <d v="1899-12-30T01:39:00"/>
    <x v="0"/>
    <d v="2013-10-20T00:15:01"/>
    <d v="2013-10-20T02:32:59"/>
    <n v="137"/>
  </r>
  <r>
    <n v="1261"/>
    <x v="202"/>
    <x v="6"/>
    <d v="1899-12-30T03:31:00"/>
    <x v="0"/>
    <d v="2013-10-20T02:44:33"/>
    <d v="2013-10-20T04:11:35"/>
    <n v="87"/>
  </r>
  <r>
    <n v="1262"/>
    <x v="202"/>
    <x v="6"/>
    <d v="1899-12-30T08:00:00"/>
    <x v="0"/>
    <d v="2013-10-20T07:13:05"/>
    <d v="2013-10-20T08:57:59"/>
    <n v="104"/>
  </r>
  <r>
    <n v="1263"/>
    <x v="202"/>
    <x v="6"/>
    <d v="1899-12-30T11:44:00"/>
    <x v="0"/>
    <d v="2013-10-20T11:22:00"/>
    <d v="2013-10-20T12:25:38"/>
    <n v="63"/>
  </r>
  <r>
    <n v="1264"/>
    <x v="203"/>
    <x v="0"/>
    <d v="1899-12-30T06:32:00"/>
    <x v="0"/>
    <d v="2013-10-21T05:42:00"/>
    <d v="2013-10-21T07:21:35"/>
    <n v="99"/>
  </r>
  <r>
    <n v="1265"/>
    <x v="203"/>
    <x v="0"/>
    <d v="1899-12-30T07:44:00"/>
    <x v="0"/>
    <d v="2013-10-21T07:23:39"/>
    <d v="2013-10-21T08:21:36"/>
    <n v="57"/>
  </r>
  <r>
    <n v="1266"/>
    <x v="203"/>
    <x v="0"/>
    <d v="1899-12-30T08:16:00"/>
    <x v="2"/>
    <d v="2013-10-21T07:40:47"/>
    <d v="2013-10-21T09:23:37"/>
    <n v="102"/>
  </r>
  <r>
    <n v="1267"/>
    <x v="203"/>
    <x v="0"/>
    <d v="1899-12-30T10:25:00"/>
    <x v="2"/>
    <d v="2013-10-21T09:28:49"/>
    <d v="2013-10-21T11:03:11"/>
    <n v="94"/>
  </r>
  <r>
    <n v="1268"/>
    <x v="203"/>
    <x v="0"/>
    <d v="1899-12-30T12:23:00"/>
    <x v="2"/>
    <d v="2013-10-21T11:45:54"/>
    <d v="2013-10-21T13:17:04"/>
    <n v="91"/>
  </r>
  <r>
    <n v="1269"/>
    <x v="203"/>
    <x v="0"/>
    <d v="1899-12-30T12:58:00"/>
    <x v="0"/>
    <d v="2013-10-21T12:51:08"/>
    <d v="2013-10-21T13:38:58"/>
    <n v="47"/>
  </r>
  <r>
    <n v="1270"/>
    <x v="203"/>
    <x v="0"/>
    <d v="1899-12-30T14:55:00"/>
    <x v="2"/>
    <d v="2013-10-21T15:14:39"/>
    <d v="2013-10-21T16:23:46"/>
    <n v="69"/>
  </r>
  <r>
    <n v="1271"/>
    <x v="203"/>
    <x v="0"/>
    <d v="1899-12-30T15:59:00"/>
    <x v="1"/>
    <d v="2013-10-21T15:18:46"/>
    <d v="2013-10-21T16:29:24"/>
    <n v="70"/>
  </r>
  <r>
    <n v="1272"/>
    <x v="203"/>
    <x v="0"/>
    <d v="1899-12-30T17:24:00"/>
    <x v="0"/>
    <d v="2013-10-21T16:17:57"/>
    <e v="#VALUE!"/>
    <e v="#VALUE!"/>
  </r>
  <r>
    <n v="1273"/>
    <x v="204"/>
    <x v="1"/>
    <d v="1899-12-30T10:03:00"/>
    <x v="2"/>
    <d v="2013-10-22T09:10:07"/>
    <d v="2013-10-22T10:50:28"/>
    <n v="100"/>
  </r>
  <r>
    <n v="1274"/>
    <x v="205"/>
    <x v="2"/>
    <d v="1899-12-30T03:04:00"/>
    <x v="0"/>
    <d v="2013-10-23T02:30:22"/>
    <d v="2013-10-23T04:04:23"/>
    <n v="94"/>
  </r>
  <r>
    <n v="1275"/>
    <x v="205"/>
    <x v="2"/>
    <d v="1899-12-30T06:19:00"/>
    <x v="0"/>
    <d v="2013-10-23T05:35:34"/>
    <e v="#VALUE!"/>
    <e v="#VALUE!"/>
  </r>
  <r>
    <n v="1276"/>
    <x v="205"/>
    <x v="2"/>
    <d v="1899-12-30T21:28:00"/>
    <x v="0"/>
    <d v="2013-10-23T20:30:41"/>
    <d v="2013-10-23T22:18:01"/>
    <n v="107"/>
  </r>
  <r>
    <n v="1277"/>
    <x v="206"/>
    <x v="3"/>
    <d v="1899-12-30T02:40:00"/>
    <x v="1"/>
    <d v="2013-10-24T01:35:49"/>
    <d v="2013-10-24T03:56:20"/>
    <n v="140"/>
  </r>
  <r>
    <n v="1278"/>
    <x v="206"/>
    <x v="3"/>
    <d v="1899-12-30T04:52:00"/>
    <x v="1"/>
    <d v="2013-10-24T04:08:28"/>
    <d v="2013-10-24T05:31:01"/>
    <n v="82"/>
  </r>
  <r>
    <n v="1279"/>
    <x v="206"/>
    <x v="3"/>
    <d v="1899-12-30T06:47:00"/>
    <x v="0"/>
    <d v="2013-10-24T05:56:27"/>
    <e v="#VALUE!"/>
    <e v="#VALUE!"/>
  </r>
  <r>
    <n v="1280"/>
    <x v="206"/>
    <x v="3"/>
    <d v="1899-12-30T07:13:00"/>
    <x v="0"/>
    <d v="2013-10-24T06:32:52"/>
    <d v="2013-10-24T08:46:00"/>
    <n v="133"/>
  </r>
  <r>
    <n v="1281"/>
    <x v="206"/>
    <x v="3"/>
    <d v="1899-12-30T08:51:00"/>
    <x v="2"/>
    <d v="2013-10-24T07:58:17"/>
    <e v="#VALUE!"/>
    <e v="#VALUE!"/>
  </r>
  <r>
    <n v="1282"/>
    <x v="206"/>
    <x v="3"/>
    <d v="1899-12-30T10:24:00"/>
    <x v="2"/>
    <d v="2013-10-24T09:39:57"/>
    <d v="2013-10-24T11:16:57"/>
    <n v="97"/>
  </r>
  <r>
    <n v="1283"/>
    <x v="206"/>
    <x v="3"/>
    <d v="1899-12-30T11:28:00"/>
    <x v="2"/>
    <d v="2013-10-24T09:52:26"/>
    <e v="#VALUE!"/>
    <e v="#VALUE!"/>
  </r>
  <r>
    <n v="1284"/>
    <x v="206"/>
    <x v="3"/>
    <d v="1899-12-30T14:34:00"/>
    <x v="1"/>
    <d v="2013-10-24T13:55:54"/>
    <d v="2013-10-24T15:44:41"/>
    <n v="108"/>
  </r>
  <r>
    <n v="1285"/>
    <x v="206"/>
    <x v="3"/>
    <d v="1899-12-30T16:25:00"/>
    <x v="0"/>
    <d v="2013-10-24T15:21:49"/>
    <d v="2013-10-24T18:01:59"/>
    <n v="160"/>
  </r>
  <r>
    <n v="1286"/>
    <x v="206"/>
    <x v="3"/>
    <d v="1899-12-30T21:16:00"/>
    <x v="1"/>
    <d v="2013-10-24T20:50:48"/>
    <d v="2013-10-24T22:23:07"/>
    <n v="92"/>
  </r>
  <r>
    <n v="1287"/>
    <x v="207"/>
    <x v="4"/>
    <d v="1899-12-30T01:22:00"/>
    <x v="0"/>
    <d v="2013-10-25T00:39:28"/>
    <e v="#VALUE!"/>
    <e v="#VALUE!"/>
  </r>
  <r>
    <n v="1288"/>
    <x v="207"/>
    <x v="4"/>
    <d v="1899-12-30T09:23:00"/>
    <x v="2"/>
    <d v="2013-10-25T08:40:38"/>
    <d v="2013-10-25T09:56:58"/>
    <n v="76"/>
  </r>
  <r>
    <n v="1289"/>
    <x v="207"/>
    <x v="4"/>
    <d v="1899-12-30T11:21:00"/>
    <x v="2"/>
    <d v="2013-10-25T10:43:22"/>
    <d v="2013-10-25T12:50:06"/>
    <n v="126"/>
  </r>
  <r>
    <n v="1290"/>
    <x v="207"/>
    <x v="4"/>
    <d v="1899-12-30T13:53:00"/>
    <x v="2"/>
    <d v="2013-10-25T13:07:41"/>
    <d v="2013-10-25T14:44:10"/>
    <n v="96"/>
  </r>
  <r>
    <n v="1291"/>
    <x v="207"/>
    <x v="4"/>
    <d v="1899-12-30T14:16:00"/>
    <x v="0"/>
    <d v="2013-10-25T13:52:26"/>
    <d v="2013-10-25T15:39:29"/>
    <n v="107"/>
  </r>
  <r>
    <n v="1292"/>
    <x v="207"/>
    <x v="4"/>
    <d v="1899-12-30T16:22:00"/>
    <x v="2"/>
    <d v="2013-10-25T15:30:16"/>
    <d v="2013-10-25T17:21:32"/>
    <n v="111"/>
  </r>
  <r>
    <n v="1293"/>
    <x v="207"/>
    <x v="4"/>
    <d v="1899-12-30T16:48:00"/>
    <x v="0"/>
    <d v="2013-10-25T15:58:42"/>
    <d v="2013-10-25T17:53:50"/>
    <n v="115"/>
  </r>
  <r>
    <n v="1294"/>
    <x v="207"/>
    <x v="4"/>
    <d v="1899-12-30T19:10:00"/>
    <x v="1"/>
    <d v="2013-10-25T17:45:42"/>
    <e v="#VALUE!"/>
    <e v="#VALUE!"/>
  </r>
  <r>
    <n v="1295"/>
    <x v="207"/>
    <x v="4"/>
    <d v="1899-12-30T22:18:00"/>
    <x v="0"/>
    <d v="2013-10-25T21:03:15"/>
    <d v="2013-10-25T23:12:13"/>
    <n v="128"/>
  </r>
  <r>
    <n v="1296"/>
    <x v="208"/>
    <x v="5"/>
    <d v="1899-12-30T13:48:00"/>
    <x v="0"/>
    <d v="2013-10-26T13:11:47"/>
    <d v="2013-10-26T14:48:43"/>
    <n v="96"/>
  </r>
  <r>
    <n v="1297"/>
    <x v="208"/>
    <x v="5"/>
    <d v="1899-12-30T18:39:00"/>
    <x v="0"/>
    <d v="2013-10-26T18:33:24"/>
    <d v="2013-10-26T19:50:50"/>
    <n v="77"/>
  </r>
  <r>
    <n v="1298"/>
    <x v="209"/>
    <x v="6"/>
    <d v="1899-12-30T00:09:00"/>
    <x v="0"/>
    <d v="2013-10-26T23:47:13"/>
    <e v="#VALUE!"/>
    <e v="#VALUE!"/>
  </r>
  <r>
    <n v="1299"/>
    <x v="209"/>
    <x v="6"/>
    <d v="1899-12-30T03:57:00"/>
    <x v="0"/>
    <d v="2013-10-27T02:57:33"/>
    <d v="2013-10-27T04:55:52"/>
    <n v="118"/>
  </r>
  <r>
    <n v="1300"/>
    <x v="209"/>
    <x v="6"/>
    <d v="1899-12-30T12:10:00"/>
    <x v="0"/>
    <d v="2013-10-27T11:25:52"/>
    <d v="2013-10-27T13:06:42"/>
    <n v="100"/>
  </r>
  <r>
    <n v="1301"/>
    <x v="209"/>
    <x v="6"/>
    <d v="1899-12-30T21:44:00"/>
    <x v="0"/>
    <d v="2013-10-27T21:06:18"/>
    <d v="2013-10-27T22:29:08"/>
    <n v="82"/>
  </r>
  <r>
    <n v="1302"/>
    <x v="210"/>
    <x v="0"/>
    <d v="1899-12-30T08:29:00"/>
    <x v="2"/>
    <d v="2013-10-28T07:26:23"/>
    <d v="2013-10-28T09:09:57"/>
    <n v="103"/>
  </r>
  <r>
    <n v="1303"/>
    <x v="210"/>
    <x v="0"/>
    <d v="1899-12-30T10:18:00"/>
    <x v="2"/>
    <d v="2013-10-28T09:41:14"/>
    <d v="2013-10-28T10:50:42"/>
    <n v="69"/>
  </r>
  <r>
    <n v="1304"/>
    <x v="210"/>
    <x v="0"/>
    <d v="1899-12-30T10:45:00"/>
    <x v="2"/>
    <d v="2013-10-28T10:01:01"/>
    <d v="2013-10-28T11:49:04"/>
    <n v="108"/>
  </r>
  <r>
    <n v="1305"/>
    <x v="210"/>
    <x v="0"/>
    <d v="1899-12-30T14:20:00"/>
    <x v="2"/>
    <d v="2013-10-28T13:26:29"/>
    <d v="2013-10-28T14:54:55"/>
    <n v="88"/>
  </r>
  <r>
    <n v="1306"/>
    <x v="210"/>
    <x v="0"/>
    <d v="1899-12-30T16:23:00"/>
    <x v="2"/>
    <d v="2013-10-28T15:44:23"/>
    <d v="2013-10-28T17:07:26"/>
    <n v="83"/>
  </r>
  <r>
    <n v="1308"/>
    <x v="211"/>
    <x v="1"/>
    <d v="1899-12-30T08:35:00"/>
    <x v="2"/>
    <d v="2013-10-29T07:54:51"/>
    <d v="2013-10-29T09:17:58"/>
    <n v="83"/>
  </r>
  <r>
    <n v="1309"/>
    <x v="211"/>
    <x v="1"/>
    <d v="1899-12-30T10:23:00"/>
    <x v="2"/>
    <d v="2013-10-29T09:58:00"/>
    <d v="2013-10-29T11:24:16"/>
    <n v="86"/>
  </r>
  <r>
    <n v="1310"/>
    <x v="211"/>
    <x v="1"/>
    <d v="1899-12-30T11:34:00"/>
    <x v="2"/>
    <d v="2013-10-29T11:02:36"/>
    <d v="2013-10-29T12:47:55"/>
    <n v="105"/>
  </r>
  <r>
    <n v="1311"/>
    <x v="211"/>
    <x v="1"/>
    <d v="1899-12-30T14:17:00"/>
    <x v="2"/>
    <d v="2013-10-29T13:25:15"/>
    <d v="2013-10-29T16:09:22"/>
    <n v="164"/>
  </r>
  <r>
    <n v="1312"/>
    <x v="211"/>
    <x v="1"/>
    <d v="1899-12-30T14:12:00"/>
    <x v="2"/>
    <d v="2013-10-29T13:42:22"/>
    <d v="2013-10-29T14:49:23"/>
    <n v="67"/>
  </r>
  <r>
    <n v="1313"/>
    <x v="211"/>
    <x v="1"/>
    <d v="1899-12-30T16:42:00"/>
    <x v="2"/>
    <d v="2013-10-29T15:57:55"/>
    <d v="2013-10-29T17:07:43"/>
    <n v="69"/>
  </r>
  <r>
    <n v="1314"/>
    <x v="211"/>
    <x v="1"/>
    <d v="1899-12-30T23:05:00"/>
    <x v="0"/>
    <d v="2013-10-29T22:04:52"/>
    <e v="#VALUE!"/>
    <e v="#VALUE!"/>
  </r>
  <r>
    <n v="1315"/>
    <x v="212"/>
    <x v="2"/>
    <d v="1899-12-30T08:24:00"/>
    <x v="2"/>
    <d v="2013-10-30T07:34:58"/>
    <d v="2013-10-30T09:14:07"/>
    <n v="99"/>
  </r>
  <r>
    <n v="1316"/>
    <x v="212"/>
    <x v="2"/>
    <d v="1899-12-30T09:15:00"/>
    <x v="1"/>
    <d v="2013-10-30T08:21:59"/>
    <d v="2013-10-30T10:28:13"/>
    <n v="126"/>
  </r>
  <r>
    <n v="1317"/>
    <x v="212"/>
    <x v="2"/>
    <d v="1899-12-30T10:40:00"/>
    <x v="2"/>
    <d v="2013-10-30T09:41:34"/>
    <d v="2013-10-30T11:54:43"/>
    <n v="133"/>
  </r>
  <r>
    <n v="1318"/>
    <x v="212"/>
    <x v="2"/>
    <d v="1899-12-30T12:15:00"/>
    <x v="2"/>
    <d v="2013-10-30T11:42:03"/>
    <d v="2013-10-30T13:10:41"/>
    <n v="88"/>
  </r>
  <r>
    <n v="1319"/>
    <x v="212"/>
    <x v="2"/>
    <d v="1899-12-30T12:29:00"/>
    <x v="2"/>
    <d v="2013-10-30T11:07:53"/>
    <e v="#VALUE!"/>
    <e v="#VALUE!"/>
  </r>
  <r>
    <n v="1320"/>
    <x v="212"/>
    <x v="2"/>
    <d v="1899-12-30T13:49:00"/>
    <x v="0"/>
    <d v="2013-10-30T13:20:15"/>
    <d v="2013-10-30T14:15:03"/>
    <n v="54"/>
  </r>
  <r>
    <n v="1321"/>
    <x v="212"/>
    <x v="2"/>
    <d v="1899-12-30T15:27:00"/>
    <x v="2"/>
    <d v="2013-10-30T14:35:45"/>
    <d v="2013-10-30T16:07:58"/>
    <n v="92"/>
  </r>
  <r>
    <n v="1322"/>
    <x v="212"/>
    <x v="2"/>
    <d v="1899-12-30T16:57:00"/>
    <x v="1"/>
    <d v="2013-10-30T16:11:19"/>
    <d v="2013-10-30T17:13:59"/>
    <n v="62"/>
  </r>
  <r>
    <n v="1323"/>
    <x v="212"/>
    <x v="2"/>
    <d v="1899-12-30T21:55:00"/>
    <x v="2"/>
    <d v="2013-10-30T21:11:54"/>
    <d v="2013-10-30T22:41:13"/>
    <n v="89"/>
  </r>
  <r>
    <n v="1325"/>
    <x v="213"/>
    <x v="3"/>
    <d v="1899-12-30T03:22:00"/>
    <x v="0"/>
    <d v="2013-10-31T03:24:41"/>
    <d v="2013-10-31T04:52:40"/>
    <n v="87"/>
  </r>
  <r>
    <n v="1326"/>
    <x v="213"/>
    <x v="3"/>
    <d v="1899-12-30T12:33:00"/>
    <x v="0"/>
    <d v="2013-10-31T12:02:45"/>
    <d v="2013-10-31T13:24:44"/>
    <n v="81"/>
  </r>
  <r>
    <n v="1327"/>
    <x v="213"/>
    <x v="3"/>
    <d v="1899-12-30T15:04:00"/>
    <x v="2"/>
    <d v="2013-10-31T14:18:02"/>
    <d v="2013-10-31T15:35:35"/>
    <n v="77"/>
  </r>
  <r>
    <n v="1329"/>
    <x v="213"/>
    <x v="3"/>
    <d v="1899-12-30T22:59:00"/>
    <x v="0"/>
    <d v="2013-10-31T22:35:46"/>
    <d v="2013-11-01T00:07:59"/>
    <n v="92"/>
  </r>
  <r>
    <n v="1330"/>
    <x v="214"/>
    <x v="4"/>
    <d v="1899-12-30T07:54:00"/>
    <x v="0"/>
    <d v="2013-11-01T07:15:28"/>
    <d v="2013-11-01T09:06:02"/>
    <n v="110"/>
  </r>
  <r>
    <n v="1331"/>
    <x v="214"/>
    <x v="4"/>
    <d v="1899-12-30T09:38:00"/>
    <x v="2"/>
    <d v="2013-11-01T08:54:39"/>
    <d v="2013-11-01T10:52:10"/>
    <n v="117"/>
  </r>
  <r>
    <n v="1332"/>
    <x v="214"/>
    <x v="4"/>
    <d v="1899-12-30T11:21:00"/>
    <x v="0"/>
    <d v="2013-11-01T10:50:05"/>
    <d v="2013-11-01T11:56:42"/>
    <n v="66"/>
  </r>
  <r>
    <n v="1333"/>
    <x v="214"/>
    <x v="4"/>
    <d v="1899-12-30T11:24:00"/>
    <x v="1"/>
    <d v="2013-11-01T11:03:28"/>
    <d v="2013-11-01T12:06:16"/>
    <n v="62"/>
  </r>
  <r>
    <n v="1334"/>
    <x v="214"/>
    <x v="4"/>
    <d v="1899-12-30T13:28:00"/>
    <x v="0"/>
    <d v="2013-11-01T12:38:01"/>
    <d v="2013-11-01T13:54:28"/>
    <n v="76"/>
  </r>
  <r>
    <n v="1335"/>
    <x v="214"/>
    <x v="4"/>
    <d v="1899-12-30T14:26:00"/>
    <x v="2"/>
    <d v="2013-11-01T13:39:09"/>
    <d v="2013-11-01T15:22:22"/>
    <n v="103"/>
  </r>
  <r>
    <n v="1336"/>
    <x v="214"/>
    <x v="4"/>
    <d v="1899-12-30T16:05:00"/>
    <x v="2"/>
    <d v="2013-11-01T15:23:26"/>
    <d v="2013-11-01T16:49:31"/>
    <n v="86"/>
  </r>
  <r>
    <n v="1337"/>
    <x v="214"/>
    <x v="4"/>
    <d v="1899-12-30T21:38:00"/>
    <x v="0"/>
    <d v="2013-11-01T21:10:21"/>
    <d v="2013-11-01T22:34:15"/>
    <n v="83"/>
  </r>
  <r>
    <n v="1338"/>
    <x v="215"/>
    <x v="5"/>
    <d v="1899-12-30T08:06:00"/>
    <x v="1"/>
    <d v="2013-11-02T07:02:54"/>
    <d v="2013-11-02T08:43:17"/>
    <n v="100"/>
  </r>
  <r>
    <n v="1339"/>
    <x v="215"/>
    <x v="5"/>
    <d v="1899-12-30T12:10:00"/>
    <x v="0"/>
    <d v="2013-11-02T11:39:34"/>
    <d v="2013-11-02T12:54:15"/>
    <n v="74"/>
  </r>
  <r>
    <n v="1340"/>
    <x v="216"/>
    <x v="6"/>
    <d v="1899-12-30T01:07:00"/>
    <x v="0"/>
    <d v="2013-11-03T00:18:29"/>
    <d v="2013-11-03T01:52:31"/>
    <n v="94"/>
  </r>
  <r>
    <n v="1341"/>
    <x v="216"/>
    <x v="6"/>
    <d v="1899-12-30T02:24:00"/>
    <x v="0"/>
    <d v="2013-11-03T02:53:07"/>
    <d v="2013-11-03T04:01:05"/>
    <n v="67"/>
  </r>
  <r>
    <n v="1342"/>
    <x v="216"/>
    <x v="6"/>
    <d v="1899-12-30T11:34:00"/>
    <x v="0"/>
    <d v="2013-11-03T11:51:32"/>
    <d v="2013-11-03T13:55:01"/>
    <n v="123"/>
  </r>
  <r>
    <n v="1343"/>
    <x v="217"/>
    <x v="0"/>
    <d v="1899-12-30T08:21:00"/>
    <x v="2"/>
    <d v="2013-11-04T07:46:46"/>
    <d v="2013-11-04T08:56:12"/>
    <n v="69"/>
  </r>
  <r>
    <n v="1344"/>
    <x v="217"/>
    <x v="0"/>
    <d v="1899-12-30T09:44:00"/>
    <x v="2"/>
    <d v="2013-11-04T08:57:15"/>
    <d v="2013-11-04T10:55:10"/>
    <n v="117"/>
  </r>
  <r>
    <n v="1345"/>
    <x v="217"/>
    <x v="0"/>
    <d v="1899-12-30T10:21:00"/>
    <x v="2"/>
    <d v="2013-11-04T09:38:08"/>
    <d v="2013-11-04T11:11:10"/>
    <n v="93"/>
  </r>
  <r>
    <n v="1346"/>
    <x v="217"/>
    <x v="0"/>
    <d v="1899-12-30T12:11:00"/>
    <x v="2"/>
    <d v="2013-11-04T11:36:48"/>
    <d v="2013-11-04T13:06:53"/>
    <n v="90"/>
  </r>
  <r>
    <n v="1347"/>
    <x v="217"/>
    <x v="0"/>
    <d v="1899-12-30T14:01:00"/>
    <x v="1"/>
    <d v="2013-11-04T13:22:42"/>
    <d v="2013-11-04T15:53:44"/>
    <n v="151"/>
  </r>
  <r>
    <n v="1348"/>
    <x v="217"/>
    <x v="0"/>
    <d v="1899-12-30T16:16:00"/>
    <x v="2"/>
    <d v="2013-11-04T15:24:10"/>
    <d v="2013-11-04T16:41:09"/>
    <n v="76"/>
  </r>
  <r>
    <n v="1349"/>
    <x v="217"/>
    <x v="0"/>
    <d v="1899-12-30T17:23:00"/>
    <x v="0"/>
    <d v="2013-11-04T16:42:41"/>
    <d v="2013-11-04T18:26:44"/>
    <n v="104"/>
  </r>
  <r>
    <n v="1350"/>
    <x v="217"/>
    <x v="0"/>
    <d v="1899-12-30T21:03:00"/>
    <x v="1"/>
    <d v="2013-11-04T20:14:06"/>
    <d v="2013-11-04T21:43:10"/>
    <n v="89"/>
  </r>
  <r>
    <n v="1351"/>
    <x v="218"/>
    <x v="1"/>
    <d v="1899-12-30T01:26:00"/>
    <x v="0"/>
    <d v="2013-11-05T00:48:55"/>
    <d v="2013-11-05T02:10:17"/>
    <n v="81"/>
  </r>
  <r>
    <n v="1352"/>
    <x v="218"/>
    <x v="1"/>
    <d v="1899-12-30T03:35:00"/>
    <x v="0"/>
    <d v="2013-11-05T02:32:26"/>
    <d v="2013-11-05T04:03:01"/>
    <n v="90"/>
  </r>
  <r>
    <n v="1353"/>
    <x v="218"/>
    <x v="1"/>
    <d v="1899-12-30T05:23:00"/>
    <x v="0"/>
    <d v="2013-11-05T04:52:31"/>
    <d v="2013-11-05T05:59:38"/>
    <n v="67"/>
  </r>
  <r>
    <n v="1354"/>
    <x v="218"/>
    <x v="1"/>
    <d v="1899-12-30T10:20:00"/>
    <x v="2"/>
    <d v="2013-11-05T09:42:40"/>
    <d v="2013-11-05T11:12:35"/>
    <n v="89"/>
  </r>
  <r>
    <n v="1355"/>
    <x v="218"/>
    <x v="1"/>
    <d v="1899-12-30T12:05:00"/>
    <x v="2"/>
    <d v="2013-11-05T11:22:00"/>
    <d v="2013-11-05T12:36:25"/>
    <n v="74"/>
  </r>
  <r>
    <n v="1356"/>
    <x v="218"/>
    <x v="1"/>
    <d v="1899-12-30T14:06:00"/>
    <x v="0"/>
    <d v="2013-11-05T13:42:29"/>
    <e v="#VALUE!"/>
    <e v="#VALUE!"/>
  </r>
  <r>
    <n v="1357"/>
    <x v="218"/>
    <x v="1"/>
    <d v="1899-12-30T14:02:00"/>
    <x v="2"/>
    <d v="2013-11-05T13:27:27"/>
    <d v="2013-11-05T15:05:28"/>
    <n v="98"/>
  </r>
  <r>
    <n v="1358"/>
    <x v="218"/>
    <x v="1"/>
    <d v="1899-12-30T16:16:00"/>
    <x v="2"/>
    <d v="2013-11-05T15:23:40"/>
    <d v="2013-11-05T17:00:12"/>
    <n v="96"/>
  </r>
  <r>
    <n v="1359"/>
    <x v="218"/>
    <x v="1"/>
    <d v="1899-12-30T19:47:00"/>
    <x v="0"/>
    <d v="2013-11-05T18:58:47"/>
    <d v="2013-11-05T20:21:58"/>
    <n v="83"/>
  </r>
  <r>
    <n v="1360"/>
    <x v="219"/>
    <x v="2"/>
    <d v="1899-12-30T00:10:00"/>
    <x v="0"/>
    <d v="2013-11-05T23:31:01"/>
    <d v="2013-11-06T00:36:09"/>
    <n v="65"/>
  </r>
  <r>
    <n v="1361"/>
    <x v="219"/>
    <x v="2"/>
    <d v="1899-12-30T08:26:00"/>
    <x v="2"/>
    <d v="2013-11-06T07:39:34"/>
    <d v="2013-11-06T08:52:56"/>
    <n v="73"/>
  </r>
  <r>
    <n v="1362"/>
    <x v="219"/>
    <x v="2"/>
    <d v="1899-12-30T10:08:00"/>
    <x v="2"/>
    <d v="2013-11-06T09:21:39"/>
    <d v="2013-11-06T11:13:33"/>
    <n v="111"/>
  </r>
  <r>
    <n v="1363"/>
    <x v="219"/>
    <x v="2"/>
    <d v="1899-12-30T11:53:00"/>
    <x v="0"/>
    <e v="#VALUE!"/>
    <d v="2013-11-06T13:06:32"/>
    <e v="#VALUE!"/>
  </r>
  <r>
    <n v="1364"/>
    <x v="219"/>
    <x v="2"/>
    <d v="1899-12-30T12:17:00"/>
    <x v="2"/>
    <d v="2013-11-06T11:27:53"/>
    <d v="2013-11-06T12:41:22"/>
    <n v="73"/>
  </r>
  <r>
    <n v="1365"/>
    <x v="219"/>
    <x v="2"/>
    <d v="1899-12-30T14:46:00"/>
    <x v="2"/>
    <d v="2013-11-06T14:55:38"/>
    <e v="#VALUE!"/>
    <e v="#VALUE!"/>
  </r>
  <r>
    <n v="1366"/>
    <x v="219"/>
    <x v="2"/>
    <d v="1899-12-30T15:32:00"/>
    <x v="0"/>
    <d v="2013-11-06T14:49:33"/>
    <d v="2013-11-06T16:05:09"/>
    <n v="75"/>
  </r>
  <r>
    <n v="1367"/>
    <x v="219"/>
    <x v="2"/>
    <d v="1899-12-30T16:18:00"/>
    <x v="1"/>
    <d v="2013-11-06T15:13:59"/>
    <e v="#VALUE!"/>
    <e v="#VALUE!"/>
  </r>
  <r>
    <n v="1368"/>
    <x v="219"/>
    <x v="2"/>
    <d v="1899-12-30T21:27:00"/>
    <x v="0"/>
    <d v="2013-11-06T20:17:40"/>
    <d v="2013-11-06T22:17:05"/>
    <n v="119"/>
  </r>
  <r>
    <n v="1369"/>
    <x v="219"/>
    <x v="2"/>
    <d v="1899-12-30T23:12:00"/>
    <x v="0"/>
    <d v="2013-11-06T22:23:19"/>
    <d v="2013-11-07T00:31:59"/>
    <n v="128"/>
  </r>
  <r>
    <n v="1370"/>
    <x v="220"/>
    <x v="3"/>
    <d v="1899-12-30T10:06:00"/>
    <x v="2"/>
    <d v="2013-11-07T09:19:36"/>
    <d v="2013-11-07T11:40:13"/>
    <n v="140"/>
  </r>
  <r>
    <n v="1371"/>
    <x v="220"/>
    <x v="3"/>
    <d v="1899-12-30T12:57:00"/>
    <x v="0"/>
    <d v="2013-11-07T12:09:27"/>
    <e v="#VALUE!"/>
    <e v="#VALUE!"/>
  </r>
  <r>
    <n v="1372"/>
    <x v="220"/>
    <x v="3"/>
    <d v="1899-12-30T14:33:00"/>
    <x v="0"/>
    <d v="2013-11-07T13:56:27"/>
    <d v="2013-11-07T14:56:46"/>
    <n v="60"/>
  </r>
  <r>
    <n v="1373"/>
    <x v="220"/>
    <x v="3"/>
    <d v="1899-12-30T16:47:00"/>
    <x v="1"/>
    <d v="2013-11-07T16:08:35"/>
    <d v="2013-11-07T17:43:45"/>
    <n v="95"/>
  </r>
  <r>
    <n v="1374"/>
    <x v="221"/>
    <x v="4"/>
    <d v="1899-12-30T09:40:00"/>
    <x v="2"/>
    <d v="2013-11-08T08:50:08"/>
    <d v="2013-11-08T10:43:03"/>
    <n v="112"/>
  </r>
  <r>
    <n v="1375"/>
    <x v="221"/>
    <x v="4"/>
    <d v="1899-12-30T12:01:00"/>
    <x v="2"/>
    <d v="2013-11-08T11:12:49"/>
    <d v="2013-11-08T12:26:03"/>
    <n v="73"/>
  </r>
  <r>
    <n v="1376"/>
    <x v="221"/>
    <x v="4"/>
    <d v="1899-12-30T12:28:00"/>
    <x v="2"/>
    <d v="2013-11-08T11:43:20"/>
    <d v="2013-11-08T13:33:28"/>
    <n v="110"/>
  </r>
  <r>
    <n v="1377"/>
    <x v="221"/>
    <x v="4"/>
    <d v="1899-12-30T14:11:00"/>
    <x v="2"/>
    <d v="2013-11-08T13:20:07"/>
    <d v="2013-11-08T14:51:05"/>
    <n v="90"/>
  </r>
  <r>
    <n v="1378"/>
    <x v="221"/>
    <x v="4"/>
    <d v="1899-12-30T16:20:00"/>
    <x v="2"/>
    <d v="2013-11-08T15:16:11"/>
    <d v="2013-11-08T17:03:46"/>
    <n v="107"/>
  </r>
  <r>
    <n v="1379"/>
    <x v="221"/>
    <x v="4"/>
    <d v="1899-12-30T23:07:00"/>
    <x v="0"/>
    <d v="2013-11-08T22:39:07"/>
    <d v="2013-11-08T23:48:30"/>
    <n v="69"/>
  </r>
  <r>
    <n v="1380"/>
    <x v="222"/>
    <x v="5"/>
    <d v="1899-12-30T07:32:00"/>
    <x v="0"/>
    <d v="2013-11-09T07:30:01"/>
    <d v="2013-11-09T09:32:06"/>
    <n v="122"/>
  </r>
  <r>
    <n v="1381"/>
    <x v="222"/>
    <x v="5"/>
    <d v="1899-12-30T14:42:00"/>
    <x v="1"/>
    <d v="2013-11-09T13:33:35"/>
    <d v="2013-11-09T15:29:35"/>
    <n v="116"/>
  </r>
  <r>
    <n v="1382"/>
    <x v="223"/>
    <x v="6"/>
    <d v="1899-12-30T06:25:00"/>
    <x v="0"/>
    <d v="2013-11-10T06:23:14"/>
    <d v="2013-11-10T07:19:39"/>
    <n v="56"/>
  </r>
  <r>
    <n v="1383"/>
    <x v="223"/>
    <x v="6"/>
    <d v="1899-12-30T09:04:00"/>
    <x v="0"/>
    <d v="2013-11-10T08:01:34"/>
    <d v="2013-11-10T09:52:32"/>
    <n v="110"/>
  </r>
  <r>
    <n v="1384"/>
    <x v="223"/>
    <x v="6"/>
    <d v="1899-12-30T11:29:00"/>
    <x v="0"/>
    <d v="2013-11-10T11:17:55"/>
    <d v="2013-11-10T12:15:21"/>
    <n v="57"/>
  </r>
  <r>
    <n v="1385"/>
    <x v="223"/>
    <x v="6"/>
    <d v="1899-12-30T15:00:00"/>
    <x v="0"/>
    <d v="2013-11-10T14:16:12"/>
    <d v="2013-11-10T16:10:54"/>
    <n v="114"/>
  </r>
  <r>
    <n v="1386"/>
    <x v="224"/>
    <x v="0"/>
    <d v="1899-12-30T14:22:00"/>
    <x v="0"/>
    <d v="2013-11-11T13:33:28"/>
    <d v="2013-11-11T14:44:26"/>
    <n v="70"/>
  </r>
  <r>
    <n v="1387"/>
    <x v="224"/>
    <x v="0"/>
    <d v="1899-12-30T16:21:00"/>
    <x v="0"/>
    <d v="2013-11-11T15:30:48"/>
    <e v="#VALUE!"/>
    <e v="#VALUE!"/>
  </r>
  <r>
    <n v="1388"/>
    <x v="224"/>
    <x v="0"/>
    <d v="1899-12-30T19:18:00"/>
    <x v="0"/>
    <d v="2013-11-11T18:41:24"/>
    <d v="2013-11-11T20:04:29"/>
    <n v="83"/>
  </r>
  <r>
    <n v="1389"/>
    <x v="224"/>
    <x v="0"/>
    <d v="1899-12-30T20:22:00"/>
    <x v="0"/>
    <d v="2013-11-11T20:04:58"/>
    <d v="2013-11-11T21:27:14"/>
    <n v="82"/>
  </r>
  <r>
    <n v="1390"/>
    <x v="225"/>
    <x v="1"/>
    <d v="1899-12-30T00:43:00"/>
    <x v="0"/>
    <d v="2013-11-11T23:43:49"/>
    <d v="2013-11-12T01:57:08"/>
    <n v="133"/>
  </r>
  <r>
    <n v="1391"/>
    <x v="225"/>
    <x v="1"/>
    <d v="1899-12-30T02:30:00"/>
    <x v="1"/>
    <d v="2013-11-12T01:51:49"/>
    <d v="2013-11-12T03:18:13"/>
    <n v="86"/>
  </r>
  <r>
    <n v="1392"/>
    <x v="225"/>
    <x v="1"/>
    <d v="1899-12-30T08:28:00"/>
    <x v="2"/>
    <d v="2013-11-12T07:40:47"/>
    <d v="2013-11-12T09:18:00"/>
    <n v="97"/>
  </r>
  <r>
    <n v="1393"/>
    <x v="225"/>
    <x v="1"/>
    <d v="1899-12-30T10:02:00"/>
    <x v="2"/>
    <d v="2013-11-12T09:18:18"/>
    <d v="2013-11-12T11:02:39"/>
    <n v="104"/>
  </r>
  <r>
    <n v="1394"/>
    <x v="225"/>
    <x v="1"/>
    <d v="1899-12-30T12:12:00"/>
    <x v="2"/>
    <d v="2013-11-12T11:19:48"/>
    <d v="2013-11-12T13:05:06"/>
    <n v="105"/>
  </r>
  <r>
    <n v="1395"/>
    <x v="225"/>
    <x v="1"/>
    <d v="1899-12-30T12:31:00"/>
    <x v="0"/>
    <d v="2013-11-12T11:05:44"/>
    <d v="2013-11-12T13:45:48"/>
    <n v="160"/>
  </r>
  <r>
    <n v="1396"/>
    <x v="225"/>
    <x v="1"/>
    <d v="1899-12-30T14:12:00"/>
    <x v="0"/>
    <d v="2013-11-12T13:21:37"/>
    <e v="#VALUE!"/>
    <e v="#VALUE!"/>
  </r>
  <r>
    <n v="1397"/>
    <x v="225"/>
    <x v="1"/>
    <d v="1899-12-30T14:15:00"/>
    <x v="2"/>
    <d v="2013-11-12T13:33:33"/>
    <d v="2013-11-12T15:06:31"/>
    <n v="92"/>
  </r>
  <r>
    <n v="1398"/>
    <x v="225"/>
    <x v="1"/>
    <d v="1899-12-30T16:32:00"/>
    <x v="2"/>
    <d v="2013-11-12T15:49:51"/>
    <d v="2013-11-12T17:23:35"/>
    <n v="93"/>
  </r>
  <r>
    <n v="1399"/>
    <x v="226"/>
    <x v="2"/>
    <d v="1899-12-30T00:31:00"/>
    <x v="0"/>
    <d v="2013-11-13T00:05:57"/>
    <d v="2013-11-13T01:30:34"/>
    <n v="84"/>
  </r>
  <r>
    <n v="1400"/>
    <x v="226"/>
    <x v="2"/>
    <d v="1899-12-30T08:23:00"/>
    <x v="1"/>
    <d v="2013-11-13T07:34:35"/>
    <d v="2013-11-13T09:11:15"/>
    <n v="96"/>
  </r>
  <r>
    <n v="1401"/>
    <x v="226"/>
    <x v="2"/>
    <d v="1899-12-30T10:29:00"/>
    <x v="2"/>
    <d v="2013-11-13T09:47:06"/>
    <d v="2013-11-13T10:57:25"/>
    <n v="70"/>
  </r>
  <r>
    <n v="1402"/>
    <x v="226"/>
    <x v="2"/>
    <d v="1899-12-30T12:21:00"/>
    <x v="2"/>
    <d v="2013-11-13T11:16:08"/>
    <d v="2013-11-13T12:56:34"/>
    <n v="100"/>
  </r>
  <r>
    <n v="1403"/>
    <x v="226"/>
    <x v="2"/>
    <d v="1899-12-30T14:30:00"/>
    <x v="2"/>
    <d v="2013-11-13T13:22:50"/>
    <d v="2013-11-13T14:58:25"/>
    <n v="95"/>
  </r>
  <r>
    <n v="1404"/>
    <x v="226"/>
    <x v="2"/>
    <d v="1899-12-30T16:24:00"/>
    <x v="2"/>
    <d v="2013-11-13T15:33:48"/>
    <d v="2013-11-13T17:40:07"/>
    <n v="126"/>
  </r>
  <r>
    <n v="1405"/>
    <x v="226"/>
    <x v="2"/>
    <d v="1899-12-30T19:08:00"/>
    <x v="0"/>
    <d v="2013-11-13T18:10:26"/>
    <d v="2013-11-13T20:20:03"/>
    <n v="129"/>
  </r>
  <r>
    <n v="1406"/>
    <x v="226"/>
    <x v="2"/>
    <d v="1899-12-30T20:56:00"/>
    <x v="0"/>
    <d v="2013-11-13T20:15:20"/>
    <d v="2013-11-13T22:04:49"/>
    <n v="109"/>
  </r>
  <r>
    <n v="1407"/>
    <x v="227"/>
    <x v="3"/>
    <d v="1899-12-30T00:15:00"/>
    <x v="0"/>
    <d v="2013-11-13T23:39:38"/>
    <d v="2013-11-14T01:40:35"/>
    <n v="120"/>
  </r>
  <r>
    <n v="1408"/>
    <x v="227"/>
    <x v="3"/>
    <d v="1899-12-30T02:01:00"/>
    <x v="0"/>
    <d v="2013-11-14T01:06:11"/>
    <d v="2013-11-14T03:17:56"/>
    <n v="131"/>
  </r>
  <r>
    <n v="1409"/>
    <x v="227"/>
    <x v="3"/>
    <d v="1899-12-30T03:18:00"/>
    <x v="0"/>
    <d v="2013-11-14T02:26:57"/>
    <d v="2013-11-14T04:14:03"/>
    <n v="107"/>
  </r>
  <r>
    <n v="1410"/>
    <x v="227"/>
    <x v="3"/>
    <d v="1899-12-30T05:17:00"/>
    <x v="0"/>
    <d v="2013-11-14T05:11:15"/>
    <e v="#VALUE!"/>
    <e v="#VALUE!"/>
  </r>
  <r>
    <n v="1411"/>
    <x v="227"/>
    <x v="3"/>
    <d v="1899-12-30T10:37:00"/>
    <x v="2"/>
    <d v="2013-11-14T09:57:57"/>
    <d v="2013-11-14T11:52:26"/>
    <n v="114"/>
  </r>
  <r>
    <n v="1412"/>
    <x v="227"/>
    <x v="3"/>
    <d v="1899-12-30T12:57:00"/>
    <x v="2"/>
    <d v="2013-11-14T12:31:13"/>
    <d v="2013-11-14T13:55:08"/>
    <n v="83"/>
  </r>
  <r>
    <n v="1413"/>
    <x v="227"/>
    <x v="3"/>
    <d v="1899-12-30T15:10:00"/>
    <x v="0"/>
    <d v="2013-11-14T14:50:57"/>
    <d v="2013-11-14T15:48:50"/>
    <n v="57"/>
  </r>
  <r>
    <n v="1414"/>
    <x v="227"/>
    <x v="3"/>
    <d v="1899-12-30T21:00:00"/>
    <x v="0"/>
    <d v="2013-11-14T20:02:39"/>
    <d v="2013-11-14T23:07:40"/>
    <n v="185"/>
  </r>
  <r>
    <n v="1415"/>
    <x v="228"/>
    <x v="4"/>
    <d v="1899-12-30T04:05:00"/>
    <x v="0"/>
    <d v="2013-11-15T03:55:18"/>
    <d v="2013-11-15T05:11:29"/>
    <n v="76"/>
  </r>
  <r>
    <n v="1416"/>
    <x v="228"/>
    <x v="4"/>
    <d v="1899-12-30T07:06:00"/>
    <x v="0"/>
    <d v="2013-11-15T06:11:00"/>
    <d v="2013-11-15T07:48:26"/>
    <n v="97"/>
  </r>
  <r>
    <n v="1417"/>
    <x v="228"/>
    <x v="4"/>
    <d v="1899-12-30T09:29:00"/>
    <x v="2"/>
    <d v="2013-11-15T08:44:29"/>
    <d v="2013-11-15T10:26:49"/>
    <n v="102"/>
  </r>
  <r>
    <n v="1418"/>
    <x v="228"/>
    <x v="4"/>
    <d v="1899-12-30T11:31:00"/>
    <x v="2"/>
    <d v="2013-11-15T10:36:11"/>
    <d v="2013-11-15T12:10:27"/>
    <n v="94"/>
  </r>
  <r>
    <n v="1419"/>
    <x v="228"/>
    <x v="4"/>
    <d v="1899-12-30T12:13:00"/>
    <x v="2"/>
    <d v="2013-11-15T11:33:23"/>
    <d v="2013-11-15T13:03:18"/>
    <n v="89"/>
  </r>
  <r>
    <n v="1420"/>
    <x v="228"/>
    <x v="4"/>
    <d v="1899-12-30T13:36:00"/>
    <x v="2"/>
    <d v="2013-11-15T12:50:08"/>
    <d v="2013-11-15T14:12:13"/>
    <n v="82"/>
  </r>
  <r>
    <n v="1421"/>
    <x v="228"/>
    <x v="4"/>
    <d v="1899-12-30T15:39:00"/>
    <x v="2"/>
    <d v="2013-11-15T14:48:35"/>
    <d v="2013-11-15T17:04:15"/>
    <n v="135"/>
  </r>
  <r>
    <n v="1422"/>
    <x v="228"/>
    <x v="4"/>
    <d v="1899-12-30T16:52:00"/>
    <x v="0"/>
    <d v="2013-11-15T15:53:56"/>
    <d v="2013-11-15T17:42:52"/>
    <n v="108"/>
  </r>
  <r>
    <n v="1423"/>
    <x v="228"/>
    <x v="4"/>
    <d v="1899-12-30T19:58:00"/>
    <x v="0"/>
    <d v="2013-11-15T18:15:35"/>
    <d v="2013-11-15T20:55:55"/>
    <n v="160"/>
  </r>
  <r>
    <n v="1424"/>
    <x v="228"/>
    <x v="4"/>
    <d v="1899-12-30T22:40:00"/>
    <x v="0"/>
    <d v="2013-11-15T22:08:01"/>
    <d v="2013-11-15T23:38:50"/>
    <n v="90"/>
  </r>
  <r>
    <n v="1425"/>
    <x v="229"/>
    <x v="5"/>
    <d v="1899-12-30T07:09:00"/>
    <x v="0"/>
    <d v="2013-11-16T06:21:13"/>
    <d v="2013-11-16T09:01:38"/>
    <n v="160"/>
  </r>
  <r>
    <n v="1426"/>
    <x v="229"/>
    <x v="5"/>
    <d v="1899-12-30T17:28:00"/>
    <x v="2"/>
    <d v="2013-11-16T16:07:27"/>
    <d v="2013-11-16T18:21:36"/>
    <n v="134"/>
  </r>
  <r>
    <n v="1427"/>
    <x v="230"/>
    <x v="6"/>
    <d v="1899-12-30T04:28:00"/>
    <x v="1"/>
    <d v="2013-11-17T03:43:55"/>
    <d v="2013-11-17T05:31:28"/>
    <n v="107"/>
  </r>
  <r>
    <n v="1428"/>
    <x v="230"/>
    <x v="6"/>
    <d v="1899-12-30T06:52:00"/>
    <x v="0"/>
    <d v="2013-11-17T06:17:44"/>
    <d v="2013-11-17T08:30:58"/>
    <n v="133"/>
  </r>
  <r>
    <n v="1429"/>
    <x v="230"/>
    <x v="6"/>
    <d v="1899-12-30T08:02:00"/>
    <x v="0"/>
    <d v="2013-11-17T07:24:18"/>
    <d v="2013-11-17T09:18:20"/>
    <n v="114"/>
  </r>
  <r>
    <n v="1430"/>
    <x v="230"/>
    <x v="6"/>
    <d v="1899-12-30T13:07:00"/>
    <x v="0"/>
    <d v="2013-11-17T12:19:41"/>
    <d v="2013-11-17T13:42:36"/>
    <n v="82"/>
  </r>
  <r>
    <n v="1431"/>
    <x v="230"/>
    <x v="6"/>
    <d v="1899-12-30T20:30:00"/>
    <x v="0"/>
    <d v="2013-11-17T19:45:25"/>
    <d v="2013-11-17T21:11:01"/>
    <n v="85"/>
  </r>
  <r>
    <n v="1432"/>
    <x v="231"/>
    <x v="0"/>
    <d v="1899-12-30T00:44:00"/>
    <x v="0"/>
    <d v="2013-11-18T00:14:36"/>
    <d v="2013-11-18T01:25:08"/>
    <n v="70"/>
  </r>
  <r>
    <n v="1433"/>
    <x v="231"/>
    <x v="0"/>
    <d v="1899-12-30T08:32:00"/>
    <x v="2"/>
    <d v="2013-11-18T07:32:27"/>
    <d v="2013-11-18T09:13:06"/>
    <n v="100"/>
  </r>
  <r>
    <n v="1434"/>
    <x v="231"/>
    <x v="0"/>
    <d v="1899-12-30T10:46:00"/>
    <x v="2"/>
    <d v="2013-11-18T09:49:28"/>
    <d v="2013-11-18T11:30:05"/>
    <n v="100"/>
  </r>
  <r>
    <n v="1435"/>
    <x v="231"/>
    <x v="0"/>
    <d v="1899-12-30T12:03:00"/>
    <x v="2"/>
    <d v="2013-11-18T11:01:43"/>
    <d v="2013-11-18T12:31:02"/>
    <n v="89"/>
  </r>
  <r>
    <n v="1436"/>
    <x v="231"/>
    <x v="0"/>
    <d v="1899-12-30T13:17:00"/>
    <x v="0"/>
    <d v="2013-11-18T13:19:45"/>
    <e v="#VALUE!"/>
    <e v="#VALUE!"/>
  </r>
  <r>
    <n v="1437"/>
    <x v="231"/>
    <x v="0"/>
    <d v="1899-12-30T14:36:00"/>
    <x v="2"/>
    <d v="2013-11-18T13:37:41"/>
    <d v="2013-11-18T14:59:10"/>
    <n v="81"/>
  </r>
  <r>
    <n v="1438"/>
    <x v="231"/>
    <x v="0"/>
    <d v="1899-12-30T15:23:00"/>
    <x v="0"/>
    <d v="2013-11-18T15:11:24"/>
    <d v="2013-11-18T16:21:35"/>
    <n v="70"/>
  </r>
  <r>
    <n v="1439"/>
    <x v="231"/>
    <x v="0"/>
    <d v="1899-12-30T16:45:00"/>
    <x v="2"/>
    <d v="2013-11-18T15:53:50"/>
    <d v="2013-11-18T17:20:35"/>
    <n v="86"/>
  </r>
  <r>
    <n v="1440"/>
    <x v="231"/>
    <x v="0"/>
    <d v="1899-12-30T18:58:00"/>
    <x v="2"/>
    <d v="2013-11-18T18:10:42"/>
    <d v="2013-11-18T20:04:02"/>
    <n v="113"/>
  </r>
  <r>
    <n v="1441"/>
    <x v="231"/>
    <x v="0"/>
    <d v="1899-12-30T23:13:00"/>
    <x v="0"/>
    <d v="2013-11-18T21:51:05"/>
    <d v="2013-11-18T23:50:00"/>
    <n v="118"/>
  </r>
  <r>
    <n v="1443"/>
    <x v="232"/>
    <x v="1"/>
    <d v="1899-12-30T07:43:00"/>
    <x v="0"/>
    <d v="2013-11-19T07:37:21"/>
    <d v="2013-11-19T08:39:48"/>
    <n v="62"/>
  </r>
  <r>
    <n v="1444"/>
    <x v="232"/>
    <x v="1"/>
    <d v="1899-12-30T10:38:00"/>
    <x v="2"/>
    <d v="2013-11-19T09:49:33"/>
    <d v="2013-11-19T11:13:20"/>
    <n v="83"/>
  </r>
  <r>
    <n v="1445"/>
    <x v="232"/>
    <x v="1"/>
    <d v="1899-12-30T18:59:00"/>
    <x v="1"/>
    <d v="2013-11-19T18:29:03"/>
    <d v="2013-11-19T19:33:44"/>
    <n v="64"/>
  </r>
  <r>
    <n v="1446"/>
    <x v="233"/>
    <x v="2"/>
    <d v="1899-12-30T03:36:00"/>
    <x v="1"/>
    <d v="2013-11-20T02:43:46"/>
    <d v="2013-11-20T04:48:54"/>
    <n v="125"/>
  </r>
  <r>
    <n v="1447"/>
    <x v="233"/>
    <x v="2"/>
    <d v="1899-12-30T05:37:00"/>
    <x v="0"/>
    <d v="2013-11-20T05:02:12"/>
    <d v="2013-11-20T06:18:49"/>
    <n v="76"/>
  </r>
  <r>
    <n v="1448"/>
    <x v="233"/>
    <x v="2"/>
    <d v="1899-12-30T08:26:00"/>
    <x v="2"/>
    <d v="2013-11-20T07:47:42"/>
    <d v="2013-11-20T09:26:27"/>
    <n v="98"/>
  </r>
  <r>
    <n v="1449"/>
    <x v="233"/>
    <x v="2"/>
    <d v="1899-12-30T10:43:00"/>
    <x v="2"/>
    <d v="2013-11-20T09:32:16"/>
    <d v="2013-11-20T11:28:29"/>
    <n v="116"/>
  </r>
  <r>
    <n v="1450"/>
    <x v="233"/>
    <x v="2"/>
    <d v="1899-12-30T12:56:00"/>
    <x v="2"/>
    <d v="2013-11-20T12:05:03"/>
    <d v="2013-11-20T13:41:56"/>
    <n v="96"/>
  </r>
  <r>
    <n v="1451"/>
    <x v="233"/>
    <x v="2"/>
    <d v="1899-12-30T16:26:00"/>
    <x v="2"/>
    <d v="2013-11-20T15:44:03"/>
    <d v="2013-11-20T17:33:26"/>
    <n v="109"/>
  </r>
  <r>
    <n v="1452"/>
    <x v="233"/>
    <x v="2"/>
    <d v="1899-12-30T18:51:00"/>
    <x v="0"/>
    <d v="2013-11-20T18:16:45"/>
    <e v="#VALUE!"/>
    <e v="#VALUE!"/>
  </r>
  <r>
    <n v="1453"/>
    <x v="233"/>
    <x v="2"/>
    <d v="1899-12-30T22:18:00"/>
    <x v="0"/>
    <d v="2013-11-20T21:04:21"/>
    <d v="2013-11-20T23:23:15"/>
    <n v="138"/>
  </r>
  <r>
    <n v="1454"/>
    <x v="234"/>
    <x v="3"/>
    <d v="1899-12-30T00:30:00"/>
    <x v="1"/>
    <e v="#VALUE!"/>
    <d v="2013-11-21T01:43:25"/>
    <e v="#VALUE!"/>
  </r>
  <r>
    <n v="1455"/>
    <x v="234"/>
    <x v="3"/>
    <d v="1899-12-30T05:53:00"/>
    <x v="0"/>
    <d v="2013-11-21T05:17:33"/>
    <d v="2013-11-21T06:45:23"/>
    <n v="87"/>
  </r>
  <r>
    <n v="1456"/>
    <x v="234"/>
    <x v="3"/>
    <d v="1899-12-30T11:20:00"/>
    <x v="2"/>
    <d v="2013-11-21T10:50:49"/>
    <d v="2013-11-21T12:04:07"/>
    <n v="73"/>
  </r>
  <r>
    <n v="1457"/>
    <x v="234"/>
    <x v="3"/>
    <d v="1899-12-30T14:28:00"/>
    <x v="0"/>
    <d v="2013-11-21T13:57:33"/>
    <d v="2013-11-21T15:06:28"/>
    <n v="68"/>
  </r>
  <r>
    <n v="1458"/>
    <x v="234"/>
    <x v="3"/>
    <d v="1899-12-30T19:33:00"/>
    <x v="0"/>
    <d v="2013-11-21T18:44:04"/>
    <d v="2013-11-21T20:09:02"/>
    <n v="84"/>
  </r>
  <r>
    <n v="1459"/>
    <x v="235"/>
    <x v="4"/>
    <d v="1899-12-30T09:44:00"/>
    <x v="2"/>
    <d v="2013-11-22T08:43:02"/>
    <d v="2013-11-22T10:24:11"/>
    <n v="101"/>
  </r>
  <r>
    <n v="1460"/>
    <x v="235"/>
    <x v="4"/>
    <d v="1899-12-30T10:24:00"/>
    <x v="2"/>
    <d v="2013-11-22T09:24:56"/>
    <d v="2013-11-22T11:53:54"/>
    <n v="148"/>
  </r>
  <r>
    <n v="1461"/>
    <x v="235"/>
    <x v="4"/>
    <d v="1899-12-30T11:27:00"/>
    <x v="2"/>
    <d v="2013-11-22T10:55:07"/>
    <d v="2013-11-22T12:08:00"/>
    <n v="72"/>
  </r>
  <r>
    <n v="1462"/>
    <x v="235"/>
    <x v="4"/>
    <d v="1899-12-30T13:22:00"/>
    <x v="0"/>
    <d v="2013-11-22T12:24:00"/>
    <d v="2013-11-22T14:03:59"/>
    <n v="99"/>
  </r>
  <r>
    <n v="1463"/>
    <x v="235"/>
    <x v="4"/>
    <d v="1899-12-30T13:37:00"/>
    <x v="2"/>
    <d v="2013-11-22T12:55:24"/>
    <d v="2013-11-22T14:27:46"/>
    <n v="92"/>
  </r>
  <r>
    <n v="1464"/>
    <x v="235"/>
    <x v="4"/>
    <d v="1899-12-30T15:27:00"/>
    <x v="2"/>
    <d v="2013-11-22T14:50:11"/>
    <d v="2013-11-22T16:24:31"/>
    <n v="94"/>
  </r>
  <r>
    <n v="1466"/>
    <x v="235"/>
    <x v="4"/>
    <d v="1899-12-30T18:07:00"/>
    <x v="0"/>
    <d v="2013-11-22T17:23:31"/>
    <d v="2013-11-22T18:49:12"/>
    <n v="85"/>
  </r>
  <r>
    <n v="1467"/>
    <x v="235"/>
    <x v="4"/>
    <d v="1899-12-30T20:59:00"/>
    <x v="0"/>
    <d v="2013-11-22T20:41:54"/>
    <d v="2013-11-22T21:42:28"/>
    <n v="60"/>
  </r>
  <r>
    <n v="1468"/>
    <x v="236"/>
    <x v="5"/>
    <d v="1899-12-30T02:27:00"/>
    <x v="1"/>
    <d v="2013-11-23T01:53:18"/>
    <d v="2013-11-23T03:01:13"/>
    <n v="67"/>
  </r>
  <r>
    <n v="1469"/>
    <x v="236"/>
    <x v="5"/>
    <d v="1899-12-30T04:00:00"/>
    <x v="1"/>
    <d v="2013-11-23T03:51:01"/>
    <d v="2013-11-23T05:11:30"/>
    <n v="80"/>
  </r>
  <r>
    <n v="1470"/>
    <x v="237"/>
    <x v="6"/>
    <d v="1899-12-30T08:47:00"/>
    <x v="2"/>
    <d v="2013-11-24T08:04:34"/>
    <d v="2013-11-24T09:47:22"/>
    <n v="102"/>
  </r>
  <r>
    <n v="1471"/>
    <x v="238"/>
    <x v="0"/>
    <d v="1899-12-30T08:25:00"/>
    <x v="2"/>
    <d v="2013-11-25T07:40:56"/>
    <d v="2013-11-25T09:09:17"/>
    <n v="88"/>
  </r>
  <r>
    <n v="1472"/>
    <x v="238"/>
    <x v="0"/>
    <d v="1899-12-30T09:41:00"/>
    <x v="2"/>
    <d v="2013-11-25T08:59:58"/>
    <d v="2013-11-25T10:33:58"/>
    <n v="94"/>
  </r>
  <r>
    <n v="1473"/>
    <x v="238"/>
    <x v="0"/>
    <d v="1899-12-30T10:37:00"/>
    <x v="2"/>
    <d v="2013-11-25T09:40:39"/>
    <d v="2013-11-25T11:25:52"/>
    <n v="105"/>
  </r>
  <r>
    <n v="1475"/>
    <x v="238"/>
    <x v="0"/>
    <d v="1899-12-30T13:47:00"/>
    <x v="2"/>
    <d v="2013-11-25T12:38:28"/>
    <d v="2013-11-25T14:52:24"/>
    <n v="133"/>
  </r>
  <r>
    <n v="1476"/>
    <x v="238"/>
    <x v="0"/>
    <d v="1899-12-30T15:31:00"/>
    <x v="1"/>
    <d v="2013-11-25T14:35:36"/>
    <d v="2013-11-25T16:17:19"/>
    <n v="101"/>
  </r>
  <r>
    <n v="1477"/>
    <x v="238"/>
    <x v="0"/>
    <d v="1899-12-30T16:12:00"/>
    <x v="2"/>
    <d v="2013-11-25T15:26:12"/>
    <d v="2013-11-25T16:54:58"/>
    <n v="88"/>
  </r>
  <r>
    <n v="1478"/>
    <x v="238"/>
    <x v="0"/>
    <d v="1899-12-30T22:03:00"/>
    <x v="0"/>
    <d v="2013-11-25T21:36:36"/>
    <d v="2013-11-25T22:36:26"/>
    <n v="59"/>
  </r>
  <r>
    <n v="1479"/>
    <x v="239"/>
    <x v="1"/>
    <d v="1899-12-30T08:27:00"/>
    <x v="2"/>
    <d v="2013-11-26T07:30:20"/>
    <d v="2013-11-26T08:53:32"/>
    <n v="83"/>
  </r>
  <r>
    <n v="1480"/>
    <x v="239"/>
    <x v="1"/>
    <d v="1899-12-30T10:04:00"/>
    <x v="2"/>
    <d v="2013-11-26T09:36:17"/>
    <d v="2013-11-26T10:50:44"/>
    <n v="74"/>
  </r>
  <r>
    <n v="1481"/>
    <x v="239"/>
    <x v="1"/>
    <d v="1899-12-30T12:16:00"/>
    <x v="2"/>
    <d v="2013-11-26T11:17:53"/>
    <d v="2013-11-26T12:54:53"/>
    <n v="97"/>
  </r>
  <r>
    <n v="1482"/>
    <x v="239"/>
    <x v="1"/>
    <d v="1899-12-30T14:15:00"/>
    <x v="2"/>
    <d v="2013-11-26T13:29:45"/>
    <d v="2013-11-26T15:37:53"/>
    <n v="128"/>
  </r>
  <r>
    <n v="1483"/>
    <x v="239"/>
    <x v="1"/>
    <d v="1899-12-30T21:15:00"/>
    <x v="0"/>
    <d v="2013-11-26T20:36:19"/>
    <d v="2013-11-26T22:23:08"/>
    <n v="106"/>
  </r>
  <r>
    <n v="1484"/>
    <x v="239"/>
    <x v="1"/>
    <d v="1899-12-30T22:28:00"/>
    <x v="0"/>
    <d v="2013-11-26T22:20:59"/>
    <d v="2013-11-26T23:28:04"/>
    <n v="67"/>
  </r>
  <r>
    <n v="1485"/>
    <x v="240"/>
    <x v="2"/>
    <d v="1899-12-30T00:14:00"/>
    <x v="0"/>
    <d v="2013-11-26T23:38:49"/>
    <d v="2013-11-27T00:34:48"/>
    <n v="55"/>
  </r>
  <r>
    <n v="1486"/>
    <x v="240"/>
    <x v="2"/>
    <d v="1899-12-30T05:19:00"/>
    <x v="0"/>
    <d v="2013-11-27T04:35:30"/>
    <d v="2013-11-27T06:24:08"/>
    <n v="108"/>
  </r>
  <r>
    <n v="1487"/>
    <x v="240"/>
    <x v="2"/>
    <d v="1899-12-30T08:33:00"/>
    <x v="2"/>
    <d v="2013-11-27T07:45:09"/>
    <d v="2013-11-27T09:27:23"/>
    <n v="102"/>
  </r>
  <r>
    <n v="1488"/>
    <x v="240"/>
    <x v="2"/>
    <d v="1899-12-30T10:29:00"/>
    <x v="2"/>
    <d v="2013-11-27T09:43:55"/>
    <d v="2013-11-27T10:55:02"/>
    <n v="71"/>
  </r>
  <r>
    <n v="1489"/>
    <x v="240"/>
    <x v="2"/>
    <d v="1899-12-30T13:29:00"/>
    <x v="0"/>
    <d v="2013-11-27T12:17:05"/>
    <e v="#VALUE!"/>
    <e v="#VALUE!"/>
  </r>
  <r>
    <n v="1490"/>
    <x v="240"/>
    <x v="2"/>
    <d v="1899-12-30T16:03:00"/>
    <x v="2"/>
    <d v="2013-11-27T15:29:55"/>
    <d v="2013-11-27T16:39:33"/>
    <n v="69"/>
  </r>
  <r>
    <n v="1491"/>
    <x v="241"/>
    <x v="3"/>
    <d v="1899-12-30T01:11:00"/>
    <x v="1"/>
    <d v="2013-11-28T00:24:31"/>
    <d v="2013-11-28T02:32:17"/>
    <n v="127"/>
  </r>
  <r>
    <n v="1492"/>
    <x v="241"/>
    <x v="3"/>
    <d v="1899-12-30T07:21:00"/>
    <x v="0"/>
    <d v="2013-11-28T06:49:44"/>
    <d v="2013-11-28T07:56:40"/>
    <n v="66"/>
  </r>
  <r>
    <n v="1493"/>
    <x v="241"/>
    <x v="3"/>
    <d v="1899-12-30T09:28:00"/>
    <x v="1"/>
    <d v="2013-11-28T08:43:37"/>
    <d v="2013-11-28T10:37:09"/>
    <n v="113"/>
  </r>
  <r>
    <n v="1494"/>
    <x v="241"/>
    <x v="3"/>
    <d v="1899-12-30T11:10:00"/>
    <x v="0"/>
    <d v="2013-11-28T10:23:20"/>
    <d v="2013-11-28T12:21:44"/>
    <n v="118"/>
  </r>
  <r>
    <n v="1495"/>
    <x v="241"/>
    <x v="3"/>
    <d v="1899-12-30T13:52:00"/>
    <x v="0"/>
    <d v="2013-11-28T12:46:12"/>
    <d v="2013-11-28T14:33:03"/>
    <n v="106"/>
  </r>
  <r>
    <n v="1496"/>
    <x v="241"/>
    <x v="3"/>
    <d v="1899-12-30T16:35:00"/>
    <x v="2"/>
    <d v="2013-11-28T15:22:59"/>
    <d v="2013-11-28T17:27:10"/>
    <n v="124"/>
  </r>
  <r>
    <n v="1497"/>
    <x v="241"/>
    <x v="3"/>
    <d v="1899-12-30T18:49:00"/>
    <x v="1"/>
    <d v="2013-11-28T18:18:18"/>
    <d v="2013-11-28T19:58:09"/>
    <n v="99"/>
  </r>
  <r>
    <n v="1498"/>
    <x v="242"/>
    <x v="4"/>
    <d v="1899-12-30T06:07:00"/>
    <x v="0"/>
    <d v="2013-11-29T05:42:14"/>
    <d v="2013-11-29T06:58:27"/>
    <n v="76"/>
  </r>
  <r>
    <n v="1499"/>
    <x v="242"/>
    <x v="4"/>
    <d v="1899-12-30T17:02:00"/>
    <x v="0"/>
    <d v="2013-11-29T16:24:31"/>
    <d v="2013-11-29T17:48:36"/>
    <n v="84"/>
  </r>
  <r>
    <n v="1500"/>
    <x v="242"/>
    <x v="4"/>
    <d v="1899-12-30T21:50:00"/>
    <x v="0"/>
    <d v="2013-11-29T21:04:42"/>
    <d v="2013-11-29T22:28:29"/>
    <n v="83"/>
  </r>
  <r>
    <n v="1501"/>
    <x v="243"/>
    <x v="5"/>
    <d v="1899-12-30T15:04:00"/>
    <x v="0"/>
    <d v="2013-11-30T14:41:48"/>
    <d v="2013-11-30T16:01:18"/>
    <n v="79"/>
  </r>
  <r>
    <n v="1502"/>
    <x v="243"/>
    <x v="5"/>
    <d v="1899-12-30T22:51:00"/>
    <x v="1"/>
    <d v="2013-11-30T22:09:49"/>
    <e v="#VALUE!"/>
    <e v="#VALUE!"/>
  </r>
  <r>
    <n v="1503"/>
    <x v="244"/>
    <x v="6"/>
    <d v="1899-12-30T05:41:00"/>
    <x v="0"/>
    <d v="2013-12-01T05:14:10"/>
    <d v="2013-12-01T06:22:26"/>
    <n v="68"/>
  </r>
  <r>
    <n v="1504"/>
    <x v="244"/>
    <x v="6"/>
    <d v="1899-12-30T07:09:00"/>
    <x v="0"/>
    <d v="2013-12-01T06:37:06"/>
    <d v="2013-12-01T07:48:49"/>
    <n v="71"/>
  </r>
  <r>
    <n v="1505"/>
    <x v="244"/>
    <x v="6"/>
    <d v="1899-12-30T14:05:00"/>
    <x v="1"/>
    <d v="2013-12-01T13:15:52"/>
    <d v="2013-12-01T15:14:30"/>
    <n v="118"/>
  </r>
  <r>
    <n v="1506"/>
    <x v="244"/>
    <x v="6"/>
    <d v="1899-12-30T22:29:00"/>
    <x v="0"/>
    <d v="2013-12-01T21:50:17"/>
    <d v="2013-12-01T23:12:54"/>
    <n v="82"/>
  </r>
  <r>
    <n v="1507"/>
    <x v="245"/>
    <x v="0"/>
    <d v="1899-12-30T07:12:00"/>
    <x v="0"/>
    <d v="2013-12-02T06:38:37"/>
    <e v="#VALUE!"/>
    <e v="#VALUE!"/>
  </r>
  <r>
    <n v="1508"/>
    <x v="245"/>
    <x v="0"/>
    <d v="1899-12-30T08:31:00"/>
    <x v="2"/>
    <d v="2013-12-02T07:47:32"/>
    <d v="2013-12-02T09:35:05"/>
    <n v="107"/>
  </r>
  <r>
    <n v="1509"/>
    <x v="245"/>
    <x v="0"/>
    <d v="1899-12-30T10:41:00"/>
    <x v="2"/>
    <d v="2013-12-02T09:56:34"/>
    <d v="2013-12-02T11:37:24"/>
    <n v="100"/>
  </r>
  <r>
    <n v="1510"/>
    <x v="245"/>
    <x v="0"/>
    <d v="1899-12-30T11:03:00"/>
    <x v="2"/>
    <d v="2013-12-02T10:15:25"/>
    <d v="2013-12-02T12:16:50"/>
    <n v="121"/>
  </r>
  <r>
    <n v="1512"/>
    <x v="245"/>
    <x v="0"/>
    <d v="1899-12-30T16:23:00"/>
    <x v="2"/>
    <d v="2013-12-02T15:40:26"/>
    <d v="2013-12-02T17:27:50"/>
    <n v="107"/>
  </r>
  <r>
    <n v="1513"/>
    <x v="245"/>
    <x v="0"/>
    <d v="1899-12-30T21:09:00"/>
    <x v="0"/>
    <d v="2013-12-02T20:22:15"/>
    <d v="2013-12-02T21:58:56"/>
    <n v="96"/>
  </r>
  <r>
    <n v="1514"/>
    <x v="245"/>
    <x v="0"/>
    <d v="1899-12-30T22:46:00"/>
    <x v="0"/>
    <d v="2013-12-02T22:00:26"/>
    <d v="2013-12-03T00:02:51"/>
    <n v="122"/>
  </r>
  <r>
    <n v="1515"/>
    <x v="246"/>
    <x v="1"/>
    <d v="1899-12-30T00:33:00"/>
    <x v="0"/>
    <d v="2013-12-02T23:41:29"/>
    <d v="2013-12-03T01:31:58"/>
    <n v="110"/>
  </r>
  <r>
    <n v="1516"/>
    <x v="246"/>
    <x v="1"/>
    <d v="1899-12-30T02:29:00"/>
    <x v="0"/>
    <d v="2013-12-03T01:41:30"/>
    <d v="2013-12-03T03:03:49"/>
    <n v="82"/>
  </r>
  <r>
    <n v="1517"/>
    <x v="246"/>
    <x v="1"/>
    <d v="1899-12-30T07:22:00"/>
    <x v="0"/>
    <d v="2013-12-03T06:37:26"/>
    <d v="2013-12-03T08:37:15"/>
    <n v="119"/>
  </r>
  <r>
    <n v="1518"/>
    <x v="246"/>
    <x v="1"/>
    <d v="1899-12-30T10:22:00"/>
    <x v="2"/>
    <d v="2013-12-03T09:16:23"/>
    <d v="2013-12-03T11:15:26"/>
    <n v="119"/>
  </r>
  <r>
    <n v="1519"/>
    <x v="246"/>
    <x v="1"/>
    <d v="1899-12-30T10:55:00"/>
    <x v="1"/>
    <d v="2013-12-03T09:35:56"/>
    <d v="2013-12-03T12:00:50"/>
    <n v="144"/>
  </r>
  <r>
    <n v="1520"/>
    <x v="246"/>
    <x v="1"/>
    <d v="1899-12-30T12:40:00"/>
    <x v="2"/>
    <d v="2013-12-03T11:52:51"/>
    <d v="2013-12-03T13:41:04"/>
    <n v="108"/>
  </r>
  <r>
    <n v="1521"/>
    <x v="246"/>
    <x v="1"/>
    <d v="1899-12-30T12:49:00"/>
    <x v="2"/>
    <d v="2013-12-03T11:30:06"/>
    <d v="2013-12-03T13:05:20"/>
    <n v="95"/>
  </r>
  <r>
    <n v="1522"/>
    <x v="246"/>
    <x v="1"/>
    <d v="1899-12-30T15:35:00"/>
    <x v="2"/>
    <d v="2013-12-03T14:36:50"/>
    <d v="2013-12-03T16:05:55"/>
    <n v="89"/>
  </r>
  <r>
    <n v="1523"/>
    <x v="246"/>
    <x v="1"/>
    <d v="1899-12-30T16:25:00"/>
    <x v="2"/>
    <d v="2013-12-03T14:58:29"/>
    <d v="2013-12-03T17:08:32"/>
    <n v="130"/>
  </r>
  <r>
    <n v="1524"/>
    <x v="246"/>
    <x v="1"/>
    <d v="1899-12-30T23:47:00"/>
    <x v="0"/>
    <d v="2013-12-03T23:22:38"/>
    <d v="2013-12-04T00:39:58"/>
    <n v="77"/>
  </r>
  <r>
    <n v="1525"/>
    <x v="247"/>
    <x v="2"/>
    <d v="1899-12-30T06:28:00"/>
    <x v="0"/>
    <d v="2013-12-04T05:56:58"/>
    <d v="2013-12-04T07:10:39"/>
    <n v="73"/>
  </r>
  <r>
    <n v="1526"/>
    <x v="247"/>
    <x v="2"/>
    <d v="1899-12-30T08:28:00"/>
    <x v="2"/>
    <d v="2013-12-04T08:02:21"/>
    <d v="2013-12-04T08:54:50"/>
    <n v="52"/>
  </r>
  <r>
    <n v="1528"/>
    <x v="247"/>
    <x v="2"/>
    <d v="1899-12-30T11:00:00"/>
    <x v="2"/>
    <d v="2013-12-04T10:21:54"/>
    <d v="2013-12-04T11:39:33"/>
    <n v="77"/>
  </r>
  <r>
    <n v="1529"/>
    <x v="247"/>
    <x v="2"/>
    <d v="1899-12-30T11:17:00"/>
    <x v="0"/>
    <d v="2013-12-04T10:58:51"/>
    <d v="2013-12-04T12:02:20"/>
    <n v="63"/>
  </r>
  <r>
    <n v="1531"/>
    <x v="247"/>
    <x v="2"/>
    <d v="1899-12-30T14:25:00"/>
    <x v="2"/>
    <d v="2013-12-04T13:41:26"/>
    <d v="2013-12-04T15:24:17"/>
    <n v="102"/>
  </r>
  <r>
    <n v="1532"/>
    <x v="247"/>
    <x v="2"/>
    <d v="1899-12-30T16:14:00"/>
    <x v="2"/>
    <d v="2013-12-04T15:45:03"/>
    <d v="2013-12-04T17:21:09"/>
    <n v="96"/>
  </r>
  <r>
    <n v="1533"/>
    <x v="247"/>
    <x v="2"/>
    <d v="1899-12-30T17:07:00"/>
    <x v="0"/>
    <d v="2013-12-04T17:28:34"/>
    <d v="2013-12-04T17:49:20"/>
    <n v="20"/>
  </r>
  <r>
    <n v="1534"/>
    <x v="248"/>
    <x v="3"/>
    <d v="1899-12-30T00:34:00"/>
    <x v="0"/>
    <d v="2013-12-04T23:49:37"/>
    <e v="#VALUE!"/>
    <e v="#VALUE!"/>
  </r>
  <r>
    <n v="1535"/>
    <x v="248"/>
    <x v="3"/>
    <d v="1899-12-30T05:34:00"/>
    <x v="0"/>
    <d v="2013-12-05T05:19:43"/>
    <d v="2013-12-05T06:12:31"/>
    <n v="52"/>
  </r>
  <r>
    <n v="1536"/>
    <x v="248"/>
    <x v="3"/>
    <d v="1899-12-30T07:27:00"/>
    <x v="1"/>
    <d v="2013-12-05T06:32:51"/>
    <d v="2013-12-05T08:25:28"/>
    <n v="112"/>
  </r>
  <r>
    <n v="1537"/>
    <x v="248"/>
    <x v="3"/>
    <d v="1899-12-30T11:22:00"/>
    <x v="2"/>
    <d v="2013-12-05T10:11:41"/>
    <d v="2013-12-05T12:24:45"/>
    <n v="133"/>
  </r>
  <r>
    <n v="1538"/>
    <x v="248"/>
    <x v="3"/>
    <d v="1899-12-30T13:05:00"/>
    <x v="0"/>
    <d v="2013-12-05T12:20:29"/>
    <d v="2013-12-05T14:00:07"/>
    <n v="99"/>
  </r>
  <r>
    <n v="1539"/>
    <x v="248"/>
    <x v="3"/>
    <d v="1899-12-30T14:50:00"/>
    <x v="2"/>
    <d v="2013-12-05T14:24:44"/>
    <d v="2013-12-05T15:42:19"/>
    <n v="77"/>
  </r>
  <r>
    <n v="1540"/>
    <x v="248"/>
    <x v="3"/>
    <d v="1899-12-30T16:12:00"/>
    <x v="0"/>
    <d v="2013-12-05T15:32:21"/>
    <d v="2013-12-05T16:58:00"/>
    <n v="85"/>
  </r>
  <r>
    <n v="1541"/>
    <x v="248"/>
    <x v="3"/>
    <d v="1899-12-30T20:49:00"/>
    <x v="0"/>
    <d v="2013-12-05T19:59:01"/>
    <d v="2013-12-05T21:39:26"/>
    <n v="100"/>
  </r>
  <r>
    <n v="1542"/>
    <x v="248"/>
    <x v="3"/>
    <d v="1899-12-30T22:54:00"/>
    <x v="1"/>
    <d v="2013-12-05T22:23:56"/>
    <d v="2013-12-06T00:21:36"/>
    <n v="117"/>
  </r>
  <r>
    <n v="1543"/>
    <x v="249"/>
    <x v="4"/>
    <d v="1899-12-30T06:03:00"/>
    <x v="0"/>
    <d v="2013-12-06T05:26:59"/>
    <d v="2013-12-06T07:02:26"/>
    <n v="95"/>
  </r>
  <r>
    <n v="1544"/>
    <x v="249"/>
    <x v="4"/>
    <d v="1899-12-30T11:10:00"/>
    <x v="2"/>
    <d v="2013-12-06T10:10:18"/>
    <e v="#VALUE!"/>
    <e v="#VALUE!"/>
  </r>
  <r>
    <n v="1545"/>
    <x v="249"/>
    <x v="4"/>
    <d v="1899-12-30T11:04:00"/>
    <x v="2"/>
    <d v="2013-12-06T10:42:39"/>
    <d v="2013-12-06T11:54:01"/>
    <n v="71"/>
  </r>
  <r>
    <n v="1546"/>
    <x v="249"/>
    <x v="4"/>
    <d v="1899-12-30T13:56:00"/>
    <x v="2"/>
    <d v="2013-12-06T13:06:59"/>
    <d v="2013-12-06T14:39:12"/>
    <n v="92"/>
  </r>
  <r>
    <n v="1547"/>
    <x v="249"/>
    <x v="4"/>
    <d v="1899-12-30T15:49:00"/>
    <x v="2"/>
    <d v="2013-12-06T15:04:09"/>
    <d v="2013-12-06T16:33:15"/>
    <n v="89"/>
  </r>
  <r>
    <n v="1548"/>
    <x v="249"/>
    <x v="4"/>
    <d v="1899-12-30T16:03:00"/>
    <x v="0"/>
    <d v="2013-12-06T15:04:02"/>
    <d v="2013-12-06T17:19:05"/>
    <n v="135"/>
  </r>
  <r>
    <n v="1549"/>
    <x v="249"/>
    <x v="4"/>
    <d v="1899-12-30T17:10:00"/>
    <x v="0"/>
    <d v="2013-12-06T17:02:08"/>
    <e v="#VALUE!"/>
    <e v="#VALUE!"/>
  </r>
  <r>
    <n v="1550"/>
    <x v="249"/>
    <x v="4"/>
    <d v="1899-12-30T19:32:00"/>
    <x v="0"/>
    <d v="2013-12-06T19:10:01"/>
    <d v="2013-12-06T20:07:28"/>
    <n v="57"/>
  </r>
  <r>
    <n v="1551"/>
    <x v="249"/>
    <x v="4"/>
    <d v="1899-12-30T22:09:00"/>
    <x v="0"/>
    <d v="2013-12-06T21:38:07"/>
    <d v="2013-12-07T00:28:34"/>
    <n v="170"/>
  </r>
  <r>
    <n v="1552"/>
    <x v="250"/>
    <x v="5"/>
    <d v="1899-12-30T20:11:00"/>
    <x v="0"/>
    <d v="2013-12-07T19:37:36"/>
    <d v="2013-12-07T20:47:08"/>
    <n v="69"/>
  </r>
  <r>
    <n v="1553"/>
    <x v="251"/>
    <x v="6"/>
    <d v="1899-12-30T01:54:00"/>
    <x v="0"/>
    <d v="2013-12-08T01:12:19"/>
    <d v="2013-12-08T02:56:05"/>
    <n v="103"/>
  </r>
  <r>
    <n v="1554"/>
    <x v="251"/>
    <x v="6"/>
    <d v="1899-12-30T05:39:00"/>
    <x v="0"/>
    <d v="2013-12-08T04:46:10"/>
    <d v="2013-12-08T06:47:06"/>
    <n v="120"/>
  </r>
  <r>
    <n v="1555"/>
    <x v="251"/>
    <x v="6"/>
    <d v="1899-12-30T11:59:00"/>
    <x v="1"/>
    <d v="2013-12-08T11:27:00"/>
    <e v="#VALUE!"/>
    <e v="#VALUE!"/>
  </r>
  <r>
    <n v="1556"/>
    <x v="251"/>
    <x v="6"/>
    <d v="1899-12-30T22:55:00"/>
    <x v="0"/>
    <d v="2013-12-08T22:30:38"/>
    <d v="2013-12-08T23:34:08"/>
    <n v="63"/>
  </r>
  <r>
    <n v="1557"/>
    <x v="252"/>
    <x v="0"/>
    <d v="1899-12-30T10:09:00"/>
    <x v="2"/>
    <d v="2013-12-09T08:59:56"/>
    <d v="2013-12-09T11:09:28"/>
    <n v="129"/>
  </r>
  <r>
    <n v="1558"/>
    <x v="252"/>
    <x v="0"/>
    <d v="1899-12-30T11:06:00"/>
    <x v="2"/>
    <d v="2013-12-09T08:05:49"/>
    <e v="#VALUE!"/>
    <e v="#VALUE!"/>
  </r>
  <r>
    <n v="1559"/>
    <x v="252"/>
    <x v="0"/>
    <d v="1899-12-30T12:10:00"/>
    <x v="0"/>
    <d v="2013-12-09T11:29:46"/>
    <d v="2013-12-09T12:58:11"/>
    <n v="88"/>
  </r>
  <r>
    <n v="1560"/>
    <x v="252"/>
    <x v="0"/>
    <d v="1899-12-30T14:16:00"/>
    <x v="2"/>
    <d v="2013-12-09T13:17:25"/>
    <d v="2013-12-09T14:46:41"/>
    <n v="89"/>
  </r>
  <r>
    <n v="1561"/>
    <x v="252"/>
    <x v="0"/>
    <d v="1899-12-30T16:14:00"/>
    <x v="2"/>
    <d v="2013-12-09T15:32:12"/>
    <d v="2013-12-09T16:52:36"/>
    <n v="80"/>
  </r>
  <r>
    <n v="1562"/>
    <x v="252"/>
    <x v="0"/>
    <d v="1899-12-30T21:00:00"/>
    <x v="1"/>
    <d v="2013-12-09T20:13:44"/>
    <d v="2013-12-09T22:34:50"/>
    <n v="141"/>
  </r>
  <r>
    <n v="1563"/>
    <x v="253"/>
    <x v="1"/>
    <d v="1899-12-30T02:33:00"/>
    <x v="1"/>
    <d v="2013-12-10T01:31:15"/>
    <d v="2013-12-10T04:02:03"/>
    <n v="150"/>
  </r>
  <r>
    <n v="1564"/>
    <x v="253"/>
    <x v="1"/>
    <d v="1899-12-30T10:58:00"/>
    <x v="2"/>
    <d v="2013-12-10T08:32:33"/>
    <e v="#VALUE!"/>
    <e v="#VALUE!"/>
  </r>
  <r>
    <n v="1565"/>
    <x v="253"/>
    <x v="1"/>
    <d v="1899-12-30T16:31:00"/>
    <x v="2"/>
    <d v="2013-12-10T15:05:23"/>
    <d v="2013-12-10T17:19:42"/>
    <n v="134"/>
  </r>
  <r>
    <n v="1566"/>
    <x v="253"/>
    <x v="1"/>
    <d v="1899-12-30T19:14:00"/>
    <x v="0"/>
    <d v="2013-12-10T18:48:53"/>
    <d v="2013-12-10T20:05:31"/>
    <n v="76"/>
  </r>
  <r>
    <n v="1567"/>
    <x v="254"/>
    <x v="2"/>
    <d v="1899-12-30T04:59:00"/>
    <x v="0"/>
    <d v="2013-12-11T04:29:23"/>
    <d v="2013-12-11T05:41:51"/>
    <n v="72"/>
  </r>
  <r>
    <n v="1568"/>
    <x v="254"/>
    <x v="2"/>
    <d v="1899-12-30T08:50:00"/>
    <x v="2"/>
    <d v="2013-12-11T07:53:17"/>
    <d v="2013-12-11T09:32:25"/>
    <n v="99"/>
  </r>
  <r>
    <n v="1569"/>
    <x v="254"/>
    <x v="2"/>
    <d v="1899-12-30T10:11:00"/>
    <x v="0"/>
    <d v="2013-12-11T09:33:24"/>
    <d v="2013-12-11T11:25:14"/>
    <n v="111"/>
  </r>
  <r>
    <n v="1570"/>
    <x v="254"/>
    <x v="2"/>
    <d v="1899-12-30T10:53:00"/>
    <x v="2"/>
    <d v="2013-12-11T10:13:08"/>
    <d v="2013-12-11T11:34:51"/>
    <n v="81"/>
  </r>
  <r>
    <n v="1571"/>
    <x v="254"/>
    <x v="2"/>
    <d v="1899-12-30T12:58:00"/>
    <x v="2"/>
    <d v="2013-12-11T12:10:57"/>
    <d v="2013-12-11T14:17:59"/>
    <n v="127"/>
  </r>
  <r>
    <n v="1572"/>
    <x v="254"/>
    <x v="2"/>
    <d v="1899-12-30T13:55:00"/>
    <x v="2"/>
    <d v="2013-12-11T13:17:53"/>
    <d v="2013-12-11T15:03:27"/>
    <n v="105"/>
  </r>
  <r>
    <n v="1573"/>
    <x v="254"/>
    <x v="2"/>
    <d v="1899-12-30T22:06:00"/>
    <x v="1"/>
    <e v="#VALUE!"/>
    <d v="2013-12-11T23:15:01"/>
    <e v="#VALUE!"/>
  </r>
  <r>
    <n v="1574"/>
    <x v="255"/>
    <x v="3"/>
    <d v="1899-12-30T01:48:00"/>
    <x v="0"/>
    <d v="2013-12-12T01:32:04"/>
    <d v="2013-12-12T02:58:40"/>
    <n v="86"/>
  </r>
  <r>
    <n v="1575"/>
    <x v="255"/>
    <x v="3"/>
    <d v="1899-12-30T02:20:00"/>
    <x v="0"/>
    <d v="2013-12-12T01:10:56"/>
    <d v="2013-12-12T03:11:27"/>
    <n v="120"/>
  </r>
  <r>
    <n v="1576"/>
    <x v="255"/>
    <x v="3"/>
    <d v="1899-12-30T07:27:00"/>
    <x v="0"/>
    <d v="2013-12-12T06:54:11"/>
    <d v="2013-12-12T09:10:50"/>
    <n v="136"/>
  </r>
  <r>
    <n v="1577"/>
    <x v="255"/>
    <x v="3"/>
    <d v="1899-12-30T07:58:00"/>
    <x v="0"/>
    <d v="2013-12-12T07:28:45"/>
    <d v="2013-12-12T08:52:25"/>
    <n v="83"/>
  </r>
  <r>
    <n v="1578"/>
    <x v="255"/>
    <x v="3"/>
    <d v="1899-12-30T10:25:00"/>
    <x v="0"/>
    <d v="2013-12-12T09:42:12"/>
    <d v="2013-12-12T11:16:27"/>
    <n v="94"/>
  </r>
  <r>
    <n v="1579"/>
    <x v="255"/>
    <x v="3"/>
    <d v="1899-12-30T18:57:00"/>
    <x v="1"/>
    <d v="2013-12-12T18:18:45"/>
    <d v="2013-12-12T20:44:52"/>
    <n v="146"/>
  </r>
  <r>
    <n v="1580"/>
    <x v="255"/>
    <x v="3"/>
    <d v="1899-12-30T23:16:00"/>
    <x v="1"/>
    <d v="2013-12-12T22:06:18"/>
    <d v="2013-12-13T01:01:01"/>
    <n v="174"/>
  </r>
  <r>
    <n v="1581"/>
    <x v="256"/>
    <x v="4"/>
    <d v="1899-12-30T04:33:00"/>
    <x v="0"/>
    <d v="2013-12-13T03:45:30"/>
    <d v="2013-12-13T05:25:55"/>
    <n v="100"/>
  </r>
  <r>
    <n v="1582"/>
    <x v="256"/>
    <x v="4"/>
    <d v="1899-12-30T05:44:00"/>
    <x v="0"/>
    <d v="2013-12-13T05:13:23"/>
    <d v="2013-12-13T06:42:32"/>
    <n v="89"/>
  </r>
  <r>
    <n v="1583"/>
    <x v="256"/>
    <x v="4"/>
    <d v="1899-12-30T09:16:00"/>
    <x v="0"/>
    <d v="2013-12-13T08:16:38"/>
    <d v="2013-12-13T10:01:53"/>
    <n v="105"/>
  </r>
  <r>
    <n v="1584"/>
    <x v="256"/>
    <x v="4"/>
    <d v="1899-12-30T11:12:00"/>
    <x v="2"/>
    <d v="2013-12-13T10:37:14"/>
    <d v="2013-12-13T12:15:02"/>
    <n v="97"/>
  </r>
  <r>
    <n v="1585"/>
    <x v="256"/>
    <x v="4"/>
    <d v="1899-12-30T11:58:00"/>
    <x v="2"/>
    <d v="2013-12-13T10:59:31"/>
    <d v="2013-12-13T12:33:30"/>
    <n v="93"/>
  </r>
  <r>
    <n v="1586"/>
    <x v="256"/>
    <x v="4"/>
    <d v="1899-12-30T12:42:00"/>
    <x v="0"/>
    <d v="2013-12-13T12:13:03"/>
    <e v="#VALUE!"/>
    <e v="#VALUE!"/>
  </r>
  <r>
    <n v="1587"/>
    <x v="256"/>
    <x v="4"/>
    <d v="1899-12-30T14:27:00"/>
    <x v="2"/>
    <d v="2013-12-13T13:45:16"/>
    <d v="2013-12-13T15:34:19"/>
    <n v="109"/>
  </r>
  <r>
    <n v="1588"/>
    <x v="257"/>
    <x v="5"/>
    <d v="1899-12-30T15:24:00"/>
    <x v="2"/>
    <d v="2013-12-14T14:12:55"/>
    <d v="2013-12-14T16:30:29"/>
    <n v="137"/>
  </r>
  <r>
    <n v="1589"/>
    <x v="257"/>
    <x v="5"/>
    <d v="1899-12-30T17:32:00"/>
    <x v="0"/>
    <d v="2013-12-14T17:09:16"/>
    <d v="2013-12-14T19:20:32"/>
    <n v="131"/>
  </r>
  <r>
    <n v="1590"/>
    <x v="257"/>
    <x v="5"/>
    <d v="1899-12-30T21:02:00"/>
    <x v="0"/>
    <d v="2013-12-14T19:45:54"/>
    <d v="2013-12-14T21:41:22"/>
    <n v="115"/>
  </r>
  <r>
    <n v="1592"/>
    <x v="258"/>
    <x v="6"/>
    <d v="1899-12-30T12:09:00"/>
    <x v="0"/>
    <d v="2013-12-15T11:27:24"/>
    <d v="2013-12-15T12:31:27"/>
    <n v="64"/>
  </r>
  <r>
    <n v="1593"/>
    <x v="259"/>
    <x v="0"/>
    <d v="1899-12-30T08:25:00"/>
    <x v="2"/>
    <d v="2013-12-16T07:39:49"/>
    <d v="2013-12-16T08:56:17"/>
    <n v="76"/>
  </r>
  <r>
    <n v="1594"/>
    <x v="259"/>
    <x v="0"/>
    <d v="1899-12-30T10:27:00"/>
    <x v="2"/>
    <d v="2013-12-16T09:40:23"/>
    <d v="2013-12-16T10:36:44"/>
    <n v="56"/>
  </r>
  <r>
    <n v="1595"/>
    <x v="259"/>
    <x v="0"/>
    <d v="1899-12-30T13:31:00"/>
    <x v="2"/>
    <d v="2013-12-16T12:47:05"/>
    <d v="2013-12-16T14:17:25"/>
    <n v="90"/>
  </r>
  <r>
    <n v="1596"/>
    <x v="259"/>
    <x v="0"/>
    <d v="1899-12-30T17:48:00"/>
    <x v="0"/>
    <d v="2013-12-16T16:42:47"/>
    <d v="2013-12-16T18:33:20"/>
    <n v="110"/>
  </r>
  <r>
    <n v="1597"/>
    <x v="259"/>
    <x v="0"/>
    <d v="1899-12-30T21:52:00"/>
    <x v="0"/>
    <d v="2013-12-16T21:08:02"/>
    <d v="2013-12-16T22:12:19"/>
    <n v="64"/>
  </r>
  <r>
    <n v="1598"/>
    <x v="259"/>
    <x v="0"/>
    <d v="1899-12-30T22:14:00"/>
    <x v="0"/>
    <d v="2013-12-16T21:53:49"/>
    <d v="2013-12-17T00:21:36"/>
    <n v="147"/>
  </r>
  <r>
    <n v="1599"/>
    <x v="260"/>
    <x v="1"/>
    <d v="1899-12-30T08:31:00"/>
    <x v="2"/>
    <d v="2013-12-17T07:31:08"/>
    <d v="2013-12-17T09:25:37"/>
    <n v="114"/>
  </r>
  <r>
    <n v="1600"/>
    <x v="260"/>
    <x v="1"/>
    <d v="1899-12-30T10:16:00"/>
    <x v="2"/>
    <d v="2013-12-17T09:33:10"/>
    <d v="2013-12-17T10:58:08"/>
    <n v="84"/>
  </r>
  <r>
    <n v="1601"/>
    <x v="260"/>
    <x v="1"/>
    <d v="1899-12-30T11:05:00"/>
    <x v="2"/>
    <d v="2013-12-17T10:21:55"/>
    <d v="2013-12-17T11:32:35"/>
    <n v="70"/>
  </r>
  <r>
    <n v="1602"/>
    <x v="260"/>
    <x v="1"/>
    <d v="1899-12-30T12:15:00"/>
    <x v="2"/>
    <d v="2013-12-17T11:48:35"/>
    <d v="2013-12-17T12:48:56"/>
    <n v="60"/>
  </r>
  <r>
    <n v="1603"/>
    <x v="261"/>
    <x v="2"/>
    <d v="1899-12-30T08:21:00"/>
    <x v="2"/>
    <d v="2013-12-18T07:49:04"/>
    <d v="2013-12-18T09:08:29"/>
    <n v="79"/>
  </r>
  <r>
    <n v="1604"/>
    <x v="261"/>
    <x v="2"/>
    <d v="1899-12-30T09:46:00"/>
    <x v="2"/>
    <d v="2013-12-18T09:20:48"/>
    <e v="#VALUE!"/>
    <e v="#VALUE!"/>
  </r>
  <r>
    <n v="1605"/>
    <x v="261"/>
    <x v="2"/>
    <d v="1899-12-30T11:39:00"/>
    <x v="2"/>
    <d v="2013-12-18T10:52:11"/>
    <d v="2013-12-18T12:46:06"/>
    <n v="113"/>
  </r>
  <r>
    <n v="1606"/>
    <x v="261"/>
    <x v="2"/>
    <d v="1899-12-30T12:01:00"/>
    <x v="0"/>
    <d v="2013-12-18T11:47:03"/>
    <d v="2013-12-18T13:17:40"/>
    <n v="90"/>
  </r>
  <r>
    <n v="1607"/>
    <x v="261"/>
    <x v="2"/>
    <d v="1899-12-30T15:15:00"/>
    <x v="0"/>
    <d v="2013-12-18T15:07:49"/>
    <e v="#VALUE!"/>
    <e v="#VALUE!"/>
  </r>
  <r>
    <n v="1608"/>
    <x v="261"/>
    <x v="2"/>
    <d v="1899-12-30T18:48:00"/>
    <x v="1"/>
    <d v="2013-12-18T16:22:09"/>
    <d v="2013-12-18T20:25:50"/>
    <n v="243"/>
  </r>
  <r>
    <n v="1609"/>
    <x v="261"/>
    <x v="2"/>
    <d v="1899-12-30T21:38:00"/>
    <x v="0"/>
    <d v="2013-12-18T20:51:23"/>
    <d v="2013-12-18T22:20:10"/>
    <n v="88"/>
  </r>
  <r>
    <n v="1610"/>
    <x v="262"/>
    <x v="3"/>
    <d v="1899-12-30T01:45:00"/>
    <x v="0"/>
    <d v="2013-12-19T00:43:23"/>
    <e v="#VALUE!"/>
    <e v="#VALUE!"/>
  </r>
  <r>
    <n v="1611"/>
    <x v="262"/>
    <x v="3"/>
    <d v="1899-12-30T06:13:00"/>
    <x v="0"/>
    <d v="2013-12-19T05:56:13"/>
    <d v="2013-12-19T07:06:30"/>
    <n v="70"/>
  </r>
  <r>
    <n v="1612"/>
    <x v="262"/>
    <x v="3"/>
    <d v="1899-12-30T14:44:00"/>
    <x v="0"/>
    <d v="2013-12-19T13:59:54"/>
    <d v="2013-12-19T16:05:41"/>
    <n v="125"/>
  </r>
  <r>
    <n v="1613"/>
    <x v="262"/>
    <x v="3"/>
    <d v="1899-12-30T17:18:00"/>
    <x v="2"/>
    <d v="2013-12-19T16:39:35"/>
    <d v="2013-12-19T17:50:55"/>
    <n v="71"/>
  </r>
  <r>
    <n v="1614"/>
    <x v="263"/>
    <x v="4"/>
    <d v="1899-12-30T00:27:00"/>
    <x v="0"/>
    <d v="2013-12-20T00:12:39"/>
    <d v="2013-12-20T01:16:59"/>
    <n v="64"/>
  </r>
  <r>
    <n v="1615"/>
    <x v="263"/>
    <x v="4"/>
    <d v="1899-12-30T09:49:00"/>
    <x v="2"/>
    <d v="2013-12-20T08:29:23"/>
    <d v="2013-12-20T10:48:05"/>
    <n v="138"/>
  </r>
  <r>
    <n v="1616"/>
    <x v="263"/>
    <x v="4"/>
    <d v="1899-12-30T11:51:00"/>
    <x v="2"/>
    <d v="2013-12-20T10:59:21"/>
    <d v="2013-12-20T13:05:33"/>
    <n v="126"/>
  </r>
  <r>
    <n v="1617"/>
    <x v="263"/>
    <x v="4"/>
    <d v="1899-12-30T12:43:00"/>
    <x v="0"/>
    <d v="2013-12-20T12:00:54"/>
    <d v="2013-12-20T13:54:49"/>
    <n v="113"/>
  </r>
  <r>
    <n v="1618"/>
    <x v="263"/>
    <x v="4"/>
    <d v="1899-12-30T14:04:00"/>
    <x v="2"/>
    <d v="2013-12-20T13:22:10"/>
    <d v="2013-12-20T14:38:24"/>
    <n v="76"/>
  </r>
  <r>
    <n v="1619"/>
    <x v="263"/>
    <x v="4"/>
    <d v="1899-12-30T14:24:00"/>
    <x v="0"/>
    <d v="2013-12-20T13:24:15"/>
    <d v="2013-12-20T14:56:45"/>
    <n v="92"/>
  </r>
  <r>
    <n v="1620"/>
    <x v="263"/>
    <x v="4"/>
    <d v="1899-12-30T15:46:00"/>
    <x v="2"/>
    <d v="2013-12-20T14:52:14"/>
    <d v="2013-12-20T17:01:13"/>
    <n v="128"/>
  </r>
  <r>
    <n v="1621"/>
    <x v="263"/>
    <x v="4"/>
    <d v="1899-12-30T18:49:00"/>
    <x v="1"/>
    <d v="2013-12-20T18:01:47"/>
    <d v="2013-12-20T19:35:01"/>
    <n v="93"/>
  </r>
  <r>
    <n v="1622"/>
    <x v="263"/>
    <x v="4"/>
    <d v="1899-12-30T20:43:00"/>
    <x v="0"/>
    <d v="2013-12-20T20:21:35"/>
    <d v="2013-12-20T21:11:18"/>
    <n v="49"/>
  </r>
  <r>
    <n v="1623"/>
    <x v="264"/>
    <x v="5"/>
    <d v="1899-12-30T03:37:00"/>
    <x v="0"/>
    <d v="2013-12-21T03:30:37"/>
    <d v="2013-12-21T05:00:17"/>
    <n v="89"/>
  </r>
  <r>
    <n v="1624"/>
    <x v="264"/>
    <x v="5"/>
    <d v="1899-12-30T20:47:00"/>
    <x v="0"/>
    <d v="2013-12-21T20:11:40"/>
    <d v="2013-12-21T21:24:02"/>
    <n v="72"/>
  </r>
  <r>
    <n v="1625"/>
    <x v="265"/>
    <x v="6"/>
    <d v="1899-12-30T03:25:00"/>
    <x v="0"/>
    <d v="2013-12-22T02:38:05"/>
    <d v="2013-12-22T04:20:10"/>
    <n v="102"/>
  </r>
  <r>
    <n v="1626"/>
    <x v="265"/>
    <x v="6"/>
    <d v="1899-12-30T10:18:00"/>
    <x v="0"/>
    <d v="2013-12-22T09:35:35"/>
    <d v="2013-12-22T11:36:08"/>
    <n v="120"/>
  </r>
  <r>
    <n v="1627"/>
    <x v="265"/>
    <x v="6"/>
    <d v="1899-12-30T17:02:00"/>
    <x v="0"/>
    <d v="2013-12-22T16:37:43"/>
    <d v="2013-12-22T18:41:10"/>
    <n v="123"/>
  </r>
  <r>
    <n v="1628"/>
    <x v="265"/>
    <x v="6"/>
    <d v="1899-12-30T19:11:00"/>
    <x v="0"/>
    <d v="2013-12-22T18:35:12"/>
    <d v="2013-12-22T19:46:47"/>
    <n v="71"/>
  </r>
  <r>
    <n v="1629"/>
    <x v="266"/>
    <x v="0"/>
    <d v="1899-12-30T08:29:00"/>
    <x v="2"/>
    <d v="2013-12-23T07:32:32"/>
    <d v="2013-12-23T08:56:04"/>
    <n v="83"/>
  </r>
  <r>
    <n v="1630"/>
    <x v="266"/>
    <x v="0"/>
    <d v="1899-12-30T09:12:00"/>
    <x v="0"/>
    <d v="2013-12-23T08:37:50"/>
    <d v="2013-12-23T10:18:28"/>
    <n v="100"/>
  </r>
  <r>
    <n v="1631"/>
    <x v="266"/>
    <x v="0"/>
    <d v="1899-12-30T10:05:00"/>
    <x v="2"/>
    <d v="2013-12-23T09:27:10"/>
    <d v="2013-12-23T11:21:24"/>
    <n v="114"/>
  </r>
  <r>
    <n v="1632"/>
    <x v="266"/>
    <x v="0"/>
    <d v="1899-12-30T12:25:00"/>
    <x v="2"/>
    <d v="2013-12-23T11:46:47"/>
    <d v="2013-12-23T13:04:56"/>
    <n v="78"/>
  </r>
  <r>
    <n v="1633"/>
    <x v="266"/>
    <x v="0"/>
    <d v="1899-12-30T13:29:00"/>
    <x v="0"/>
    <d v="2013-12-23T13:09:57"/>
    <d v="2013-12-23T14:29:11"/>
    <n v="79"/>
  </r>
  <r>
    <n v="1634"/>
    <x v="266"/>
    <x v="0"/>
    <d v="1899-12-30T14:14:00"/>
    <x v="2"/>
    <d v="2013-12-23T13:27:32"/>
    <d v="2013-12-23T15:30:15"/>
    <n v="122"/>
  </r>
  <r>
    <n v="1635"/>
    <x v="266"/>
    <x v="0"/>
    <d v="1899-12-30T16:20:00"/>
    <x v="2"/>
    <d v="2013-12-23T14:54:24"/>
    <e v="#VALUE!"/>
    <e v="#VALUE!"/>
  </r>
  <r>
    <n v="1636"/>
    <x v="266"/>
    <x v="0"/>
    <d v="1899-12-30T16:39:00"/>
    <x v="2"/>
    <d v="2013-12-23T16:02:39"/>
    <d v="2013-12-23T17:24:07"/>
    <n v="81"/>
  </r>
  <r>
    <n v="1637"/>
    <x v="266"/>
    <x v="0"/>
    <d v="1899-12-30T20:41:00"/>
    <x v="0"/>
    <d v="2013-12-23T19:56:28"/>
    <d v="2013-12-23T21:35:36"/>
    <n v="99"/>
  </r>
  <r>
    <n v="1638"/>
    <x v="267"/>
    <x v="1"/>
    <d v="1899-12-30T05:50:00"/>
    <x v="0"/>
    <d v="2013-12-24T05:32:45"/>
    <d v="2013-12-24T06:27:04"/>
    <n v="54"/>
  </r>
  <r>
    <n v="1639"/>
    <x v="267"/>
    <x v="1"/>
    <d v="1899-12-30T08:35:00"/>
    <x v="2"/>
    <d v="2013-12-24T07:44:38"/>
    <d v="2013-12-24T09:15:32"/>
    <n v="90"/>
  </r>
  <r>
    <n v="1640"/>
    <x v="267"/>
    <x v="1"/>
    <d v="1899-12-30T09:11:00"/>
    <x v="0"/>
    <d v="2013-12-24T08:42:11"/>
    <d v="2013-12-24T09:53:05"/>
    <n v="70"/>
  </r>
  <r>
    <n v="1641"/>
    <x v="267"/>
    <x v="1"/>
    <d v="1899-12-30T10:45:00"/>
    <x v="2"/>
    <d v="2013-12-24T09:43:48"/>
    <d v="2013-12-24T11:46:46"/>
    <n v="122"/>
  </r>
  <r>
    <n v="1642"/>
    <x v="267"/>
    <x v="1"/>
    <d v="1899-12-30T11:17:00"/>
    <x v="0"/>
    <d v="2013-12-24T10:44:59"/>
    <d v="2013-12-24T12:18:27"/>
    <n v="93"/>
  </r>
  <r>
    <n v="1643"/>
    <x v="267"/>
    <x v="1"/>
    <d v="1899-12-30T18:46:00"/>
    <x v="1"/>
    <d v="2013-12-24T17:51:46"/>
    <d v="2013-12-24T19:19:30"/>
    <n v="87"/>
  </r>
  <r>
    <n v="1644"/>
    <x v="268"/>
    <x v="2"/>
    <d v="1899-12-30T04:34:00"/>
    <x v="0"/>
    <d v="2013-12-25T03:15:26"/>
    <d v="2013-12-25T05:49:18"/>
    <n v="153"/>
  </r>
  <r>
    <n v="1645"/>
    <x v="268"/>
    <x v="2"/>
    <d v="1899-12-30T03:47:00"/>
    <x v="0"/>
    <e v="#VALUE!"/>
    <d v="2013-12-25T05:01:29"/>
    <e v="#VALUE!"/>
  </r>
  <r>
    <n v="1646"/>
    <x v="268"/>
    <x v="2"/>
    <d v="1899-12-30T10:45:00"/>
    <x v="0"/>
    <d v="2013-12-25T10:16:15"/>
    <d v="2013-12-25T11:23:49"/>
    <n v="67"/>
  </r>
  <r>
    <n v="1647"/>
    <x v="268"/>
    <x v="2"/>
    <d v="1899-12-30T12:21:00"/>
    <x v="0"/>
    <d v="2013-12-25T11:56:51"/>
    <d v="2013-12-25T12:53:54"/>
    <n v="57"/>
  </r>
  <r>
    <n v="1648"/>
    <x v="268"/>
    <x v="2"/>
    <d v="1899-12-30T14:13:00"/>
    <x v="0"/>
    <d v="2013-12-25T13:31:21"/>
    <d v="2013-12-25T15:00:56"/>
    <n v="89"/>
  </r>
  <r>
    <n v="1650"/>
    <x v="269"/>
    <x v="3"/>
    <d v="1899-12-30T18:31:00"/>
    <x v="0"/>
    <d v="2013-12-26T17:54:08"/>
    <d v="2013-12-26T20:12:19"/>
    <n v="138"/>
  </r>
  <r>
    <n v="1651"/>
    <x v="270"/>
    <x v="4"/>
    <d v="1899-12-30T02:20:00"/>
    <x v="0"/>
    <d v="2013-12-27T01:44:03"/>
    <d v="2013-12-27T03:05:50"/>
    <n v="81"/>
  </r>
  <r>
    <n v="1652"/>
    <x v="270"/>
    <x v="4"/>
    <d v="1899-12-30T04:13:00"/>
    <x v="0"/>
    <d v="2013-12-27T03:45:12"/>
    <d v="2013-12-27T05:45:29"/>
    <n v="120"/>
  </r>
  <r>
    <n v="1653"/>
    <x v="270"/>
    <x v="4"/>
    <d v="1899-12-30T09:56:00"/>
    <x v="2"/>
    <d v="2013-12-27T08:19:01"/>
    <d v="2013-12-27T11:19:22"/>
    <n v="180"/>
  </r>
  <r>
    <n v="1654"/>
    <x v="270"/>
    <x v="4"/>
    <d v="1899-12-30T12:34:00"/>
    <x v="2"/>
    <d v="2013-12-27T11:57:41"/>
    <d v="2013-12-27T13:52:56"/>
    <n v="115"/>
  </r>
  <r>
    <n v="1655"/>
    <x v="270"/>
    <x v="4"/>
    <d v="1899-12-30T13:43:00"/>
    <x v="2"/>
    <d v="2013-12-27T13:17:50"/>
    <d v="2013-12-27T14:09:44"/>
    <n v="51"/>
  </r>
  <r>
    <n v="1656"/>
    <x v="270"/>
    <x v="4"/>
    <d v="1899-12-30T15:34:00"/>
    <x v="2"/>
    <d v="2013-12-27T15:24:05"/>
    <d v="2013-12-27T16:24:02"/>
    <n v="59"/>
  </r>
  <r>
    <n v="1657"/>
    <x v="270"/>
    <x v="4"/>
    <d v="1899-12-30T18:57:00"/>
    <x v="0"/>
    <d v="2013-12-27T17:58:43"/>
    <d v="2013-12-27T20:05:33"/>
    <n v="126"/>
  </r>
  <r>
    <n v="1658"/>
    <x v="270"/>
    <x v="4"/>
    <d v="1899-12-30T21:51:00"/>
    <x v="0"/>
    <d v="2013-12-27T21:36:47"/>
    <d v="2013-12-27T22:54:36"/>
    <n v="77"/>
  </r>
  <r>
    <n v="1659"/>
    <x v="271"/>
    <x v="5"/>
    <d v="1899-12-30T00:28:00"/>
    <x v="0"/>
    <d v="2013-12-27T23:55:12"/>
    <d v="2013-12-28T01:32:46"/>
    <n v="97"/>
  </r>
  <r>
    <n v="1660"/>
    <x v="271"/>
    <x v="5"/>
    <d v="1899-12-30T02:36:00"/>
    <x v="2"/>
    <d v="2013-12-28T01:51:08"/>
    <d v="2013-12-28T03:40:21"/>
    <n v="109"/>
  </r>
  <r>
    <n v="1661"/>
    <x v="271"/>
    <x v="5"/>
    <d v="1899-12-30T05:55:00"/>
    <x v="0"/>
    <d v="2013-12-28T05:36:13"/>
    <d v="2013-12-28T06:28:17"/>
    <n v="52"/>
  </r>
  <r>
    <n v="1662"/>
    <x v="271"/>
    <x v="5"/>
    <d v="1899-12-30T06:39:00"/>
    <x v="0"/>
    <d v="2013-12-28T06:13:18"/>
    <d v="2013-12-28T07:50:06"/>
    <n v="96"/>
  </r>
  <r>
    <n v="1663"/>
    <x v="271"/>
    <x v="5"/>
    <d v="1899-12-30T10:18:00"/>
    <x v="1"/>
    <d v="2013-12-28T09:44:07"/>
    <e v="#VALUE!"/>
    <e v="#VALUE!"/>
  </r>
  <r>
    <n v="1664"/>
    <x v="271"/>
    <x v="5"/>
    <d v="1899-12-30T12:17:00"/>
    <x v="0"/>
    <d v="2013-12-28T11:09:23"/>
    <d v="2013-12-28T12:56:29"/>
    <n v="107"/>
  </r>
  <r>
    <n v="1666"/>
    <x v="271"/>
    <x v="5"/>
    <d v="1899-12-30T21:27:00"/>
    <x v="0"/>
    <d v="2013-12-28T20:59:57"/>
    <d v="2013-12-28T22:40:22"/>
    <n v="100"/>
  </r>
  <r>
    <n v="1667"/>
    <x v="272"/>
    <x v="6"/>
    <d v="1899-12-30T00:46:00"/>
    <x v="0"/>
    <d v="2013-12-29T00:26:24"/>
    <d v="2013-12-29T01:16:51"/>
    <n v="50"/>
  </r>
  <r>
    <n v="1668"/>
    <x v="272"/>
    <x v="6"/>
    <d v="1899-12-30T02:22:00"/>
    <x v="0"/>
    <d v="2013-12-29T01:41:57"/>
    <d v="2013-12-29T03:29:56"/>
    <n v="107"/>
  </r>
  <r>
    <n v="1669"/>
    <x v="272"/>
    <x v="6"/>
    <d v="1899-12-30T12:12:00"/>
    <x v="1"/>
    <d v="2013-12-29T11:38:55"/>
    <d v="2013-12-29T13:16:11"/>
    <n v="97"/>
  </r>
  <r>
    <n v="1670"/>
    <x v="272"/>
    <x v="6"/>
    <d v="1899-12-30T15:48:00"/>
    <x v="0"/>
    <d v="2013-12-29T15:04:43"/>
    <d v="2013-12-29T17:04:25"/>
    <n v="119"/>
  </r>
  <r>
    <n v="1671"/>
    <x v="273"/>
    <x v="0"/>
    <d v="1899-12-30T10:37:00"/>
    <x v="2"/>
    <d v="2013-12-30T09:45:34"/>
    <d v="2013-12-30T11:23:12"/>
    <n v="97"/>
  </r>
  <r>
    <n v="1672"/>
    <x v="273"/>
    <x v="0"/>
    <d v="1899-12-30T11:28:00"/>
    <x v="2"/>
    <d v="2013-12-30T09:42:05"/>
    <d v="2013-12-30T12:46:50"/>
    <n v="184"/>
  </r>
  <r>
    <n v="1673"/>
    <x v="273"/>
    <x v="0"/>
    <d v="1899-12-30T12:34:00"/>
    <x v="2"/>
    <d v="2013-12-30T11:59:46"/>
    <d v="2013-12-30T13:52:49"/>
    <n v="113"/>
  </r>
  <r>
    <n v="1674"/>
    <x v="273"/>
    <x v="0"/>
    <d v="1899-12-30T14:45:00"/>
    <x v="2"/>
    <d v="2013-12-30T13:32:12"/>
    <d v="2013-12-30T16:26:25"/>
    <n v="174"/>
  </r>
  <r>
    <n v="1675"/>
    <x v="273"/>
    <x v="0"/>
    <d v="1899-12-30T14:49:00"/>
    <x v="2"/>
    <d v="2013-12-30T13:53:02"/>
    <d v="2013-12-30T15:30:15"/>
    <n v="97"/>
  </r>
  <r>
    <n v="1676"/>
    <x v="273"/>
    <x v="0"/>
    <d v="1899-12-30T17:13:00"/>
    <x v="2"/>
    <d v="2013-12-30T16:47:52"/>
    <d v="2013-12-30T18:14:36"/>
    <n v="86"/>
  </r>
  <r>
    <n v="1677"/>
    <x v="274"/>
    <x v="1"/>
    <d v="1899-12-30T01:44:00"/>
    <x v="0"/>
    <d v="2013-12-31T01:40:47"/>
    <d v="2013-12-31T02:27:48"/>
    <n v="47"/>
  </r>
  <r>
    <n v="1678"/>
    <x v="274"/>
    <x v="1"/>
    <d v="1899-12-30T04:57:00"/>
    <x v="0"/>
    <d v="2013-12-31T04:35:51"/>
    <d v="2013-12-31T05:50:53"/>
    <n v="75"/>
  </r>
  <r>
    <n v="1679"/>
    <x v="274"/>
    <x v="1"/>
    <d v="1899-12-30T05:40:00"/>
    <x v="0"/>
    <d v="2013-12-31T05:29:22"/>
    <d v="2013-12-31T06:29:39"/>
    <n v="60"/>
  </r>
  <r>
    <n v="1680"/>
    <x v="274"/>
    <x v="1"/>
    <d v="1899-12-30T06:59:00"/>
    <x v="0"/>
    <d v="2013-12-31T06:31:59"/>
    <d v="2013-12-31T07:41:58"/>
    <n v="69"/>
  </r>
  <r>
    <n v="1681"/>
    <x v="274"/>
    <x v="1"/>
    <d v="1899-12-30T11:45:00"/>
    <x v="1"/>
    <d v="2013-12-31T11:05:47"/>
    <d v="2013-12-31T12:24:30"/>
    <n v="78"/>
  </r>
  <r>
    <n v="1682"/>
    <x v="274"/>
    <x v="1"/>
    <d v="1899-12-30T16:51:00"/>
    <x v="1"/>
    <d v="2013-12-31T16:15:29"/>
    <d v="2013-12-31T17:42:57"/>
    <n v="87"/>
  </r>
  <r>
    <n v="1683"/>
    <x v="274"/>
    <x v="1"/>
    <d v="1899-12-30T20:25:00"/>
    <x v="1"/>
    <d v="2013-12-31T19:38:13"/>
    <e v="#VALUE!"/>
    <e v="#VALUE!"/>
  </r>
  <r>
    <n v="1684"/>
    <x v="274"/>
    <x v="1"/>
    <d v="1899-12-30T21:34:00"/>
    <x v="0"/>
    <d v="2013-12-31T21:01:24"/>
    <d v="2013-12-31T22:27:31"/>
    <n v="86"/>
  </r>
  <r>
    <n v="1685"/>
    <x v="275"/>
    <x v="2"/>
    <d v="1899-12-30T10:58:00"/>
    <x v="0"/>
    <d v="2014-01-01T10:38:20"/>
    <d v="2014-01-01T11:42:47"/>
    <n v="64"/>
  </r>
  <r>
    <n v="1686"/>
    <x v="275"/>
    <x v="2"/>
    <d v="1899-12-30T12:39:00"/>
    <x v="2"/>
    <d v="2014-01-01T11:48:26"/>
    <d v="2014-01-01T13:56:02"/>
    <n v="127"/>
  </r>
  <r>
    <n v="1687"/>
    <x v="275"/>
    <x v="2"/>
    <d v="1899-12-30T17:16:00"/>
    <x v="0"/>
    <d v="2014-01-01T16:48:52"/>
    <d v="2014-01-01T18:44:36"/>
    <n v="115"/>
  </r>
  <r>
    <n v="1688"/>
    <x v="275"/>
    <x v="2"/>
    <d v="1899-12-30T19:20:00"/>
    <x v="0"/>
    <d v="2014-01-01T18:22:16"/>
    <d v="2014-01-01T20:13:31"/>
    <n v="111"/>
  </r>
  <r>
    <n v="1689"/>
    <x v="276"/>
    <x v="3"/>
    <d v="1899-12-30T07:45:00"/>
    <x v="0"/>
    <d v="2014-01-02T07:18:44"/>
    <d v="2014-01-02T08:34:50"/>
    <n v="76"/>
  </r>
  <r>
    <n v="1690"/>
    <x v="276"/>
    <x v="3"/>
    <d v="1899-12-30T09:50:00"/>
    <x v="2"/>
    <d v="2014-01-02T08:40:16"/>
    <d v="2014-01-02T11:22:20"/>
    <n v="162"/>
  </r>
  <r>
    <n v="1691"/>
    <x v="276"/>
    <x v="3"/>
    <d v="1899-12-30T12:50:00"/>
    <x v="2"/>
    <d v="2014-01-02T10:56:24"/>
    <d v="2014-01-02T13:52:41"/>
    <n v="176"/>
  </r>
  <r>
    <n v="1692"/>
    <x v="276"/>
    <x v="3"/>
    <d v="1899-12-30T15:58:00"/>
    <x v="2"/>
    <d v="2014-01-02T15:06:52"/>
    <d v="2014-01-02T16:25:32"/>
    <n v="78"/>
  </r>
  <r>
    <n v="1693"/>
    <x v="277"/>
    <x v="4"/>
    <d v="1899-12-30T09:41:00"/>
    <x v="2"/>
    <d v="2014-01-03T08:42:25"/>
    <d v="2014-01-03T10:06:34"/>
    <n v="84"/>
  </r>
  <r>
    <n v="1694"/>
    <x v="277"/>
    <x v="4"/>
    <d v="1899-12-30T11:16:00"/>
    <x v="2"/>
    <d v="2014-01-03T09:20:14"/>
    <e v="#VALUE!"/>
    <e v="#VALUE!"/>
  </r>
  <r>
    <n v="1695"/>
    <x v="277"/>
    <x v="4"/>
    <d v="1899-12-30T11:25:00"/>
    <x v="2"/>
    <d v="2014-01-03T10:33:48"/>
    <d v="2014-01-03T11:58:06"/>
    <n v="84"/>
  </r>
  <r>
    <n v="1696"/>
    <x v="277"/>
    <x v="4"/>
    <d v="1899-12-30T13:28:00"/>
    <x v="2"/>
    <d v="2014-01-03T12:36:11"/>
    <d v="2014-01-03T13:55:51"/>
    <n v="79"/>
  </r>
  <r>
    <n v="1697"/>
    <x v="277"/>
    <x v="4"/>
    <d v="1899-12-30T15:11:00"/>
    <x v="2"/>
    <d v="2014-01-03T14:16:34"/>
    <d v="2014-01-03T16:11:32"/>
    <n v="114"/>
  </r>
  <r>
    <n v="1698"/>
    <x v="278"/>
    <x v="5"/>
    <d v="1899-12-30T07:44:00"/>
    <x v="0"/>
    <d v="2014-01-04T06:35:38"/>
    <d v="2014-01-04T08:56:59"/>
    <n v="141"/>
  </r>
  <r>
    <n v="1699"/>
    <x v="279"/>
    <x v="6"/>
    <d v="1899-12-30T13:38:00"/>
    <x v="1"/>
    <d v="2014-01-05T12:50:25"/>
    <d v="2014-01-05T14:38:41"/>
    <n v="108"/>
  </r>
  <r>
    <n v="1700"/>
    <x v="280"/>
    <x v="0"/>
    <d v="1899-12-30T04:47:00"/>
    <x v="0"/>
    <d v="2014-01-06T04:18:37"/>
    <d v="2014-01-06T05:25:52"/>
    <n v="67"/>
  </r>
  <r>
    <n v="1701"/>
    <x v="280"/>
    <x v="0"/>
    <d v="1899-12-30T06:29:00"/>
    <x v="0"/>
    <d v="2014-01-06T06:02:50"/>
    <d v="2014-01-06T06:56:19"/>
    <n v="53"/>
  </r>
  <r>
    <n v="1702"/>
    <x v="280"/>
    <x v="0"/>
    <d v="1899-12-30T08:22:00"/>
    <x v="2"/>
    <d v="2014-01-06T07:41:37"/>
    <d v="2014-01-06T09:06:32"/>
    <n v="84"/>
  </r>
  <r>
    <n v="1703"/>
    <x v="280"/>
    <x v="0"/>
    <d v="1899-12-30T10:16:00"/>
    <x v="2"/>
    <d v="2014-01-06T09:33:01"/>
    <d v="2014-01-06T10:57:50"/>
    <n v="84"/>
  </r>
  <r>
    <n v="1704"/>
    <x v="280"/>
    <x v="0"/>
    <d v="1899-12-30T12:27:00"/>
    <x v="2"/>
    <d v="2014-01-06T11:31:49"/>
    <d v="2014-01-06T12:56:18"/>
    <n v="84"/>
  </r>
  <r>
    <n v="1705"/>
    <x v="280"/>
    <x v="0"/>
    <d v="1899-12-30T12:44:00"/>
    <x v="2"/>
    <d v="2014-01-06T11:43:52"/>
    <d v="2014-01-06T14:01:12"/>
    <n v="137"/>
  </r>
  <r>
    <n v="1706"/>
    <x v="280"/>
    <x v="0"/>
    <d v="1899-12-30T14:41:00"/>
    <x v="2"/>
    <d v="2014-01-06T13:43:28"/>
    <d v="2014-01-06T15:23:44"/>
    <n v="100"/>
  </r>
  <r>
    <n v="1707"/>
    <x v="280"/>
    <x v="0"/>
    <d v="1899-12-30T15:37:00"/>
    <x v="0"/>
    <d v="2014-01-06T15:29:21"/>
    <d v="2014-01-06T16:16:38"/>
    <n v="47"/>
  </r>
  <r>
    <n v="1708"/>
    <x v="280"/>
    <x v="0"/>
    <d v="1899-12-30T15:59:00"/>
    <x v="0"/>
    <d v="2014-01-06T15:56:08"/>
    <d v="2014-01-06T17:00:44"/>
    <n v="64"/>
  </r>
  <r>
    <n v="1709"/>
    <x v="280"/>
    <x v="0"/>
    <d v="1899-12-30T17:00:00"/>
    <x v="2"/>
    <d v="2014-01-06T15:48:23"/>
    <d v="2014-01-06T18:09:01"/>
    <n v="140"/>
  </r>
  <r>
    <n v="1710"/>
    <x v="280"/>
    <x v="0"/>
    <d v="1899-12-30T19:52:00"/>
    <x v="1"/>
    <d v="2014-01-06T17:58:46"/>
    <d v="2014-01-06T21:18:26"/>
    <n v="199"/>
  </r>
  <r>
    <n v="1711"/>
    <x v="280"/>
    <x v="0"/>
    <d v="1899-12-30T22:02:00"/>
    <x v="1"/>
    <d v="2014-01-06T21:11:12"/>
    <d v="2014-01-06T23:13:41"/>
    <n v="122"/>
  </r>
  <r>
    <n v="1712"/>
    <x v="281"/>
    <x v="1"/>
    <d v="1899-12-30T02:40:00"/>
    <x v="0"/>
    <d v="2014-01-07T02:33:03"/>
    <d v="2014-01-07T03:37:06"/>
    <n v="64"/>
  </r>
  <r>
    <n v="1713"/>
    <x v="281"/>
    <x v="1"/>
    <d v="1899-12-30T04:02:00"/>
    <x v="0"/>
    <d v="2014-01-07T03:30:00"/>
    <d v="2014-01-07T04:44:30"/>
    <n v="74"/>
  </r>
  <r>
    <n v="1714"/>
    <x v="281"/>
    <x v="1"/>
    <d v="1899-12-30T08:25:00"/>
    <x v="2"/>
    <d v="2014-01-07T07:46:49"/>
    <d v="2014-01-07T09:21:35"/>
    <n v="94"/>
  </r>
  <r>
    <n v="1715"/>
    <x v="281"/>
    <x v="1"/>
    <d v="1899-12-30T10:44:00"/>
    <x v="2"/>
    <d v="2014-01-07T09:30:53"/>
    <e v="#VALUE!"/>
    <e v="#VALUE!"/>
  </r>
  <r>
    <n v="1717"/>
    <x v="281"/>
    <x v="1"/>
    <d v="1899-12-30T12:53:00"/>
    <x v="2"/>
    <d v="2014-01-07T11:57:49"/>
    <d v="2014-01-07T13:42:29"/>
    <n v="104"/>
  </r>
  <r>
    <n v="1718"/>
    <x v="281"/>
    <x v="1"/>
    <d v="1899-12-30T14:20:00"/>
    <x v="0"/>
    <d v="2014-01-07T13:45:35"/>
    <d v="2014-01-07T15:18:20"/>
    <n v="92"/>
  </r>
  <r>
    <n v="1719"/>
    <x v="281"/>
    <x v="1"/>
    <d v="1899-12-30T16:20:00"/>
    <x v="2"/>
    <d v="2014-01-07T15:34:55"/>
    <d v="2014-01-07T16:45:25"/>
    <n v="70"/>
  </r>
  <r>
    <n v="1720"/>
    <x v="281"/>
    <x v="1"/>
    <d v="1899-12-30T19:30:00"/>
    <x v="0"/>
    <d v="2014-01-07T18:32:39"/>
    <e v="#VALUE!"/>
    <e v="#VALUE!"/>
  </r>
  <r>
    <n v="1721"/>
    <x v="281"/>
    <x v="1"/>
    <d v="1899-12-30T23:08:00"/>
    <x v="0"/>
    <d v="2014-01-07T21:49:08"/>
    <d v="2014-01-08T00:32:49"/>
    <n v="163"/>
  </r>
  <r>
    <n v="1722"/>
    <x v="282"/>
    <x v="2"/>
    <d v="1899-12-30T01:35:00"/>
    <x v="0"/>
    <d v="2014-01-08T00:43:12"/>
    <d v="2014-01-08T02:56:32"/>
    <n v="133"/>
  </r>
  <r>
    <n v="1723"/>
    <x v="282"/>
    <x v="2"/>
    <d v="1899-12-30T08:26:00"/>
    <x v="2"/>
    <d v="2014-01-08T07:46:01"/>
    <d v="2014-01-08T09:18:33"/>
    <n v="92"/>
  </r>
  <r>
    <n v="1724"/>
    <x v="282"/>
    <x v="2"/>
    <d v="1899-12-30T10:27:00"/>
    <x v="2"/>
    <d v="2014-01-08T09:29:10"/>
    <d v="2014-01-08T11:04:39"/>
    <n v="95"/>
  </r>
  <r>
    <n v="1725"/>
    <x v="282"/>
    <x v="2"/>
    <d v="1899-12-30T12:25:00"/>
    <x v="2"/>
    <d v="2014-01-08T11:36:18"/>
    <d v="2014-01-08T13:05:05"/>
    <n v="88"/>
  </r>
  <r>
    <n v="1726"/>
    <x v="282"/>
    <x v="2"/>
    <d v="1899-12-30T13:32:00"/>
    <x v="0"/>
    <d v="2014-01-08T13:28:29"/>
    <d v="2014-01-08T14:28:06"/>
    <n v="59"/>
  </r>
  <r>
    <n v="1727"/>
    <x v="282"/>
    <x v="2"/>
    <d v="1899-12-30T14:30:00"/>
    <x v="2"/>
    <d v="2014-01-08T13:43:24"/>
    <d v="2014-01-08T15:52:46"/>
    <n v="129"/>
  </r>
  <r>
    <n v="1728"/>
    <x v="282"/>
    <x v="2"/>
    <d v="1899-12-30T15:36:00"/>
    <x v="0"/>
    <d v="2014-01-08T14:50:27"/>
    <d v="2014-01-08T16:15:25"/>
    <n v="84"/>
  </r>
  <r>
    <n v="1729"/>
    <x v="282"/>
    <x v="2"/>
    <d v="1899-12-30T17:53:00"/>
    <x v="2"/>
    <d v="2014-01-08T16:49:37"/>
    <d v="2014-01-08T18:57:37"/>
    <n v="128"/>
  </r>
  <r>
    <n v="1730"/>
    <x v="282"/>
    <x v="2"/>
    <d v="1899-12-30T21:04:00"/>
    <x v="1"/>
    <d v="2014-01-08T20:02:09"/>
    <d v="2014-01-08T22:47:22"/>
    <n v="165"/>
  </r>
  <r>
    <n v="1731"/>
    <x v="282"/>
    <x v="2"/>
    <d v="1899-12-30T22:42:00"/>
    <x v="0"/>
    <d v="2014-01-08T22:33:41"/>
    <d v="2014-01-09T00:04:39"/>
    <n v="90"/>
  </r>
  <r>
    <n v="1732"/>
    <x v="283"/>
    <x v="3"/>
    <d v="1899-12-30T05:07:00"/>
    <x v="0"/>
    <d v="2014-01-09T04:17:30"/>
    <d v="2014-01-09T06:03:55"/>
    <n v="106"/>
  </r>
  <r>
    <n v="1733"/>
    <x v="283"/>
    <x v="3"/>
    <d v="1899-12-30T10:07:00"/>
    <x v="2"/>
    <d v="2014-01-09T09:13:17"/>
    <d v="2014-01-09T10:53:35"/>
    <n v="100"/>
  </r>
  <r>
    <n v="1734"/>
    <x v="283"/>
    <x v="3"/>
    <d v="1899-12-30T12:50:00"/>
    <x v="2"/>
    <d v="2014-01-09T11:54:23"/>
    <d v="2014-01-09T13:29:29"/>
    <n v="95"/>
  </r>
  <r>
    <n v="1736"/>
    <x v="284"/>
    <x v="4"/>
    <d v="1899-12-30T09:49:00"/>
    <x v="2"/>
    <d v="2014-01-10T08:35:29"/>
    <d v="2014-01-10T10:51:47"/>
    <n v="136"/>
  </r>
  <r>
    <n v="1737"/>
    <x v="284"/>
    <x v="4"/>
    <d v="1899-12-30T11:45:00"/>
    <x v="2"/>
    <d v="2014-01-10T10:49:25"/>
    <d v="2014-01-10T13:01:52"/>
    <n v="132"/>
  </r>
  <r>
    <n v="1738"/>
    <x v="284"/>
    <x v="4"/>
    <d v="1899-12-30T13:33:00"/>
    <x v="2"/>
    <d v="2014-01-10T13:32:25"/>
    <d v="2014-01-10T14:12:02"/>
    <n v="39"/>
  </r>
  <r>
    <n v="1739"/>
    <x v="285"/>
    <x v="5"/>
    <d v="1899-12-30T00:50:00"/>
    <x v="0"/>
    <d v="2014-01-11T00:26:41"/>
    <d v="2014-01-11T02:54:32"/>
    <n v="147"/>
  </r>
  <r>
    <n v="1740"/>
    <x v="285"/>
    <x v="5"/>
    <d v="1899-12-30T15:05:00"/>
    <x v="0"/>
    <d v="2014-01-11T14:49:36"/>
    <d v="2014-01-11T15:52:41"/>
    <n v="63"/>
  </r>
  <r>
    <n v="1741"/>
    <x v="286"/>
    <x v="6"/>
    <d v="1899-12-30T02:15:00"/>
    <x v="0"/>
    <d v="2014-01-12T01:28:21"/>
    <d v="2014-01-12T03:12:36"/>
    <n v="104"/>
  </r>
  <r>
    <n v="1742"/>
    <x v="286"/>
    <x v="6"/>
    <d v="1899-12-30T21:27:00"/>
    <x v="0"/>
    <d v="2014-01-12T20:31:13"/>
    <d v="2014-01-12T22:42:12"/>
    <n v="130"/>
  </r>
  <r>
    <n v="1743"/>
    <x v="287"/>
    <x v="0"/>
    <d v="1899-12-30T02:50:00"/>
    <x v="0"/>
    <d v="2014-01-13T02:02:53"/>
    <d v="2014-01-13T03:51:02"/>
    <n v="108"/>
  </r>
  <r>
    <n v="1744"/>
    <x v="287"/>
    <x v="0"/>
    <d v="1899-12-30T07:35:00"/>
    <x v="0"/>
    <d v="2014-01-13T07:00:55"/>
    <d v="2014-01-13T09:41:03"/>
    <n v="160"/>
  </r>
  <r>
    <n v="1745"/>
    <x v="287"/>
    <x v="0"/>
    <d v="1899-12-30T12:34:00"/>
    <x v="2"/>
    <d v="2014-01-13T11:33:10"/>
    <d v="2014-01-13T13:42:39"/>
    <n v="129"/>
  </r>
  <r>
    <n v="1746"/>
    <x v="288"/>
    <x v="1"/>
    <d v="1899-12-30T08:26:00"/>
    <x v="2"/>
    <d v="2014-01-14T07:36:32"/>
    <d v="2014-01-14T09:20:42"/>
    <n v="104"/>
  </r>
  <r>
    <n v="1747"/>
    <x v="288"/>
    <x v="1"/>
    <d v="1899-12-30T09:19:00"/>
    <x v="1"/>
    <d v="2014-01-14T08:21:02"/>
    <d v="2014-01-14T09:45:49"/>
    <n v="84"/>
  </r>
  <r>
    <n v="1748"/>
    <x v="288"/>
    <x v="1"/>
    <d v="1899-12-30T11:00:00"/>
    <x v="0"/>
    <d v="2014-01-14T10:28:32"/>
    <d v="2014-01-14T12:17:43"/>
    <n v="109"/>
  </r>
  <r>
    <n v="1749"/>
    <x v="288"/>
    <x v="1"/>
    <d v="1899-12-30T13:26:00"/>
    <x v="2"/>
    <d v="2014-01-14T12:17:29"/>
    <d v="2014-01-14T14:47:46"/>
    <n v="150"/>
  </r>
  <r>
    <n v="1750"/>
    <x v="288"/>
    <x v="1"/>
    <d v="1899-12-30T14:34:00"/>
    <x v="2"/>
    <d v="2014-01-14T13:44:16"/>
    <d v="2014-01-14T15:30:35"/>
    <n v="106"/>
  </r>
  <r>
    <n v="1751"/>
    <x v="288"/>
    <x v="1"/>
    <d v="1899-12-30T14:44:00"/>
    <x v="0"/>
    <d v="2014-01-14T13:33:34"/>
    <d v="2014-01-14T15:33:24"/>
    <n v="119"/>
  </r>
  <r>
    <n v="1752"/>
    <x v="288"/>
    <x v="1"/>
    <d v="1899-12-30T18:34:00"/>
    <x v="0"/>
    <d v="2014-01-14T18:06:02"/>
    <e v="#VALUE!"/>
    <e v="#VALUE!"/>
  </r>
  <r>
    <n v="1753"/>
    <x v="289"/>
    <x v="2"/>
    <d v="1899-12-30T01:04:00"/>
    <x v="0"/>
    <d v="2014-01-15T00:06:33"/>
    <d v="2014-01-15T01:35:35"/>
    <n v="89"/>
  </r>
  <r>
    <n v="1754"/>
    <x v="289"/>
    <x v="2"/>
    <d v="1899-12-30T08:35:00"/>
    <x v="2"/>
    <d v="2014-01-15T07:33:05"/>
    <d v="2014-01-15T09:19:07"/>
    <n v="106"/>
  </r>
  <r>
    <n v="1755"/>
    <x v="289"/>
    <x v="2"/>
    <d v="1899-12-30T09:21:00"/>
    <x v="1"/>
    <d v="2014-01-15T08:30:40"/>
    <d v="2014-01-15T09:47:04"/>
    <n v="76"/>
  </r>
  <r>
    <n v="1756"/>
    <x v="289"/>
    <x v="2"/>
    <d v="1899-12-30T10:29:00"/>
    <x v="2"/>
    <d v="2014-01-15T09:50:39"/>
    <d v="2014-01-15T11:29:05"/>
    <n v="98"/>
  </r>
  <r>
    <n v="1757"/>
    <x v="289"/>
    <x v="2"/>
    <d v="1899-12-30T12:11:00"/>
    <x v="0"/>
    <d v="2014-01-15T11:35:44"/>
    <d v="2014-01-15T13:21:06"/>
    <n v="105"/>
  </r>
  <r>
    <n v="1758"/>
    <x v="289"/>
    <x v="2"/>
    <d v="1899-12-30T12:36:00"/>
    <x v="2"/>
    <d v="2014-01-15T12:01:06"/>
    <d v="2014-01-15T13:08:05"/>
    <n v="66"/>
  </r>
  <r>
    <n v="1759"/>
    <x v="289"/>
    <x v="2"/>
    <d v="1899-12-30T13:34:00"/>
    <x v="2"/>
    <d v="2014-01-15T13:00:27"/>
    <d v="2014-01-15T14:48:08"/>
    <n v="107"/>
  </r>
  <r>
    <n v="1760"/>
    <x v="289"/>
    <x v="2"/>
    <d v="1899-12-30T16:39:00"/>
    <x v="2"/>
    <d v="2014-01-15T15:45:17"/>
    <d v="2014-01-15T17:30:44"/>
    <n v="105"/>
  </r>
  <r>
    <n v="1761"/>
    <x v="289"/>
    <x v="2"/>
    <d v="1899-12-30T22:01:00"/>
    <x v="0"/>
    <d v="2014-01-15T21:12:38"/>
    <d v="2014-01-15T22:22:56"/>
    <n v="70"/>
  </r>
  <r>
    <n v="1762"/>
    <x v="290"/>
    <x v="3"/>
    <d v="1899-12-30T05:59:00"/>
    <x v="0"/>
    <d v="2014-01-16T05:24:20"/>
    <d v="2014-01-16T06:47:06"/>
    <n v="82"/>
  </r>
  <r>
    <n v="1763"/>
    <x v="290"/>
    <x v="3"/>
    <d v="1899-12-30T09:29:00"/>
    <x v="2"/>
    <d v="2014-01-16T09:09:01"/>
    <d v="2014-01-16T11:18:13"/>
    <n v="129"/>
  </r>
  <r>
    <n v="1764"/>
    <x v="290"/>
    <x v="3"/>
    <d v="1899-12-30T12:18:00"/>
    <x v="1"/>
    <d v="2014-01-16T11:30:10"/>
    <d v="2014-01-16T12:53:25"/>
    <n v="83"/>
  </r>
  <r>
    <n v="1765"/>
    <x v="291"/>
    <x v="4"/>
    <d v="1899-12-30T00:48:00"/>
    <x v="0"/>
    <d v="2014-01-17T00:09:16"/>
    <d v="2014-01-17T01:50:26"/>
    <n v="101"/>
  </r>
  <r>
    <n v="1766"/>
    <x v="291"/>
    <x v="4"/>
    <d v="1899-12-30T02:43:00"/>
    <x v="0"/>
    <d v="2014-01-17T02:03:06"/>
    <d v="2014-01-17T03:30:58"/>
    <n v="87"/>
  </r>
  <r>
    <n v="1767"/>
    <x v="291"/>
    <x v="4"/>
    <d v="1899-12-30T05:35:00"/>
    <x v="0"/>
    <d v="2014-01-17T04:56:37"/>
    <d v="2014-01-17T06:35:50"/>
    <n v="99"/>
  </r>
  <r>
    <n v="1768"/>
    <x v="291"/>
    <x v="4"/>
    <d v="1899-12-30T09:41:00"/>
    <x v="2"/>
    <d v="2014-01-17T08:50:23"/>
    <e v="#VALUE!"/>
    <e v="#VALUE!"/>
  </r>
  <r>
    <n v="1769"/>
    <x v="291"/>
    <x v="4"/>
    <d v="1899-12-30T11:25:00"/>
    <x v="2"/>
    <d v="2014-01-17T10:49:59"/>
    <d v="2014-01-17T12:59:33"/>
    <n v="129"/>
  </r>
  <r>
    <n v="1770"/>
    <x v="291"/>
    <x v="4"/>
    <d v="1899-12-30T12:22:00"/>
    <x v="0"/>
    <d v="2014-01-17T11:53:30"/>
    <d v="2014-01-17T13:15:55"/>
    <n v="82"/>
  </r>
  <r>
    <n v="1771"/>
    <x v="291"/>
    <x v="4"/>
    <d v="1899-12-30T15:13:00"/>
    <x v="2"/>
    <d v="2014-01-17T14:23:45"/>
    <d v="2014-01-17T16:11:26"/>
    <n v="107"/>
  </r>
  <r>
    <n v="1772"/>
    <x v="291"/>
    <x v="4"/>
    <d v="1899-12-30T17:29:00"/>
    <x v="0"/>
    <d v="2014-01-17T16:50:49"/>
    <d v="2014-01-17T18:06:42"/>
    <n v="75"/>
  </r>
  <r>
    <n v="1773"/>
    <x v="292"/>
    <x v="5"/>
    <d v="1899-12-30T00:25:00"/>
    <x v="0"/>
    <d v="2014-01-17T23:58:14"/>
    <d v="2014-01-18T01:09:51"/>
    <n v="71"/>
  </r>
  <r>
    <n v="1774"/>
    <x v="292"/>
    <x v="5"/>
    <d v="1899-12-30T02:03:00"/>
    <x v="0"/>
    <d v="2014-01-18T01:30:42"/>
    <d v="2014-01-18T02:56:08"/>
    <n v="85"/>
  </r>
  <r>
    <n v="1775"/>
    <x v="292"/>
    <x v="5"/>
    <d v="1899-12-30T09:14:00"/>
    <x v="1"/>
    <d v="2014-01-18T08:34:15"/>
    <e v="#VALUE!"/>
    <e v="#VALUE!"/>
  </r>
  <r>
    <n v="1776"/>
    <x v="292"/>
    <x v="5"/>
    <d v="1899-12-30T20:02:00"/>
    <x v="0"/>
    <d v="2014-01-18T19:17:44"/>
    <d v="2014-01-18T20:47:22"/>
    <n v="89"/>
  </r>
  <r>
    <n v="1777"/>
    <x v="293"/>
    <x v="6"/>
    <d v="1899-12-30T12:42:00"/>
    <x v="1"/>
    <d v="2014-01-19T12:07:48"/>
    <d v="2014-01-19T13:22:31"/>
    <n v="74"/>
  </r>
  <r>
    <n v="1778"/>
    <x v="293"/>
    <x v="6"/>
    <d v="1899-12-30T20:37:00"/>
    <x v="0"/>
    <d v="2014-01-19T19:58:51"/>
    <d v="2014-01-19T21:41:22"/>
    <n v="102"/>
  </r>
  <r>
    <n v="1779"/>
    <x v="293"/>
    <x v="6"/>
    <d v="1899-12-30T23:06:00"/>
    <x v="0"/>
    <d v="2014-01-19T21:58:36"/>
    <d v="2014-01-19T23:38:49"/>
    <n v="100"/>
  </r>
  <r>
    <n v="1780"/>
    <x v="294"/>
    <x v="0"/>
    <d v="1899-12-30T07:33:00"/>
    <x v="0"/>
    <d v="2014-01-20T07:12:52"/>
    <d v="2014-01-20T08:54:05"/>
    <n v="101"/>
  </r>
  <r>
    <n v="1781"/>
    <x v="294"/>
    <x v="0"/>
    <d v="1899-12-30T10:19:00"/>
    <x v="2"/>
    <d v="2014-01-20T09:16:31"/>
    <d v="2014-01-20T10:45:40"/>
    <n v="89"/>
  </r>
  <r>
    <n v="1782"/>
    <x v="294"/>
    <x v="0"/>
    <d v="1899-12-30T10:25:00"/>
    <x v="2"/>
    <d v="2014-01-20T09:17:42"/>
    <d v="2014-01-20T11:18:47"/>
    <n v="121"/>
  </r>
  <r>
    <n v="1783"/>
    <x v="294"/>
    <x v="0"/>
    <d v="1899-12-30T11:58:00"/>
    <x v="2"/>
    <d v="2014-01-20T11:15:56"/>
    <d v="2014-01-20T12:48:17"/>
    <n v="92"/>
  </r>
  <r>
    <n v="1784"/>
    <x v="294"/>
    <x v="0"/>
    <d v="1899-12-30T12:51:00"/>
    <x v="1"/>
    <d v="2014-01-20T12:14:42"/>
    <d v="2014-01-20T14:13:37"/>
    <n v="118"/>
  </r>
  <r>
    <n v="1785"/>
    <x v="294"/>
    <x v="0"/>
    <d v="1899-12-30T14:23:00"/>
    <x v="2"/>
    <d v="2014-01-20T13:49:33"/>
    <d v="2014-01-20T15:18:03"/>
    <n v="88"/>
  </r>
  <r>
    <n v="1786"/>
    <x v="295"/>
    <x v="1"/>
    <d v="1899-12-30T10:31:00"/>
    <x v="2"/>
    <d v="2014-01-21T09:31:17"/>
    <d v="2014-01-21T11:10:44"/>
    <n v="99"/>
  </r>
  <r>
    <n v="1787"/>
    <x v="295"/>
    <x v="1"/>
    <d v="1899-12-30T14:39:00"/>
    <x v="1"/>
    <d v="2014-01-21T14:03:29"/>
    <d v="2014-01-21T15:18:01"/>
    <n v="74"/>
  </r>
  <r>
    <n v="1788"/>
    <x v="295"/>
    <x v="1"/>
    <d v="1899-12-30T15:44:00"/>
    <x v="0"/>
    <d v="2014-01-21T15:10:51"/>
    <d v="2014-01-21T17:05:38"/>
    <n v="114"/>
  </r>
  <r>
    <n v="1789"/>
    <x v="295"/>
    <x v="1"/>
    <d v="1899-12-30T18:56:00"/>
    <x v="0"/>
    <d v="2014-01-21T18:39:40"/>
    <d v="2014-01-21T19:39:51"/>
    <n v="60"/>
  </r>
  <r>
    <n v="1790"/>
    <x v="295"/>
    <x v="1"/>
    <d v="1899-12-30T21:46:00"/>
    <x v="0"/>
    <d v="2014-01-21T21:13:59"/>
    <d v="2014-01-21T22:48:43"/>
    <n v="94"/>
  </r>
  <r>
    <n v="1791"/>
    <x v="295"/>
    <x v="1"/>
    <d v="1899-12-30T23:07:00"/>
    <x v="0"/>
    <d v="2014-01-21T22:41:04"/>
    <e v="#VALUE!"/>
    <e v="#VALUE!"/>
  </r>
  <r>
    <n v="1792"/>
    <x v="296"/>
    <x v="2"/>
    <d v="1899-12-30T01:57:00"/>
    <x v="0"/>
    <d v="2014-01-22T00:33:39"/>
    <e v="#VALUE!"/>
    <e v="#VALUE!"/>
  </r>
  <r>
    <n v="1793"/>
    <x v="296"/>
    <x v="2"/>
    <d v="1899-12-30T03:07:00"/>
    <x v="0"/>
    <d v="2014-01-22T02:37:25"/>
    <d v="2014-01-22T03:51:16"/>
    <n v="73"/>
  </r>
  <r>
    <n v="1794"/>
    <x v="296"/>
    <x v="2"/>
    <d v="1899-12-30T05:05:00"/>
    <x v="0"/>
    <d v="2014-01-22T04:23:29"/>
    <d v="2014-01-22T06:17:30"/>
    <n v="114"/>
  </r>
  <r>
    <n v="1795"/>
    <x v="296"/>
    <x v="2"/>
    <d v="1899-12-30T08:40:00"/>
    <x v="2"/>
    <d v="2014-01-22T08:14:48"/>
    <d v="2014-01-22T10:42:00"/>
    <n v="147"/>
  </r>
  <r>
    <n v="1796"/>
    <x v="296"/>
    <x v="2"/>
    <d v="1899-12-30T10:39:00"/>
    <x v="2"/>
    <d v="2014-01-22T09:57:33"/>
    <d v="2014-01-22T11:24:13"/>
    <n v="86"/>
  </r>
  <r>
    <n v="1797"/>
    <x v="296"/>
    <x v="2"/>
    <d v="1899-12-30T12:19:00"/>
    <x v="2"/>
    <d v="2014-01-22T11:08:49"/>
    <d v="2014-01-22T13:11:38"/>
    <n v="122"/>
  </r>
  <r>
    <n v="1798"/>
    <x v="296"/>
    <x v="2"/>
    <d v="1899-12-30T14:30:00"/>
    <x v="2"/>
    <d v="2014-01-22T13:55:03"/>
    <d v="2014-01-22T15:20:56"/>
    <n v="85"/>
  </r>
  <r>
    <n v="1799"/>
    <x v="296"/>
    <x v="2"/>
    <d v="1899-12-30T16:49:00"/>
    <x v="2"/>
    <d v="2014-01-22T16:27:07"/>
    <d v="2014-01-22T17:37:21"/>
    <n v="70"/>
  </r>
  <r>
    <n v="1800"/>
    <x v="296"/>
    <x v="2"/>
    <d v="1899-12-30T20:49:00"/>
    <x v="1"/>
    <d v="2014-01-22T20:22:13"/>
    <d v="2014-01-22T21:43:34"/>
    <n v="81"/>
  </r>
  <r>
    <n v="1801"/>
    <x v="296"/>
    <x v="2"/>
    <d v="1899-12-30T22:37:00"/>
    <x v="0"/>
    <d v="2014-01-22T21:34:47"/>
    <d v="2014-01-22T23:50:01"/>
    <n v="135"/>
  </r>
  <r>
    <n v="1802"/>
    <x v="297"/>
    <x v="3"/>
    <d v="1899-12-30T01:41:00"/>
    <x v="0"/>
    <d v="2014-01-23T01:03:44"/>
    <d v="2014-01-23T02:39:37"/>
    <n v="95"/>
  </r>
  <r>
    <n v="1803"/>
    <x v="297"/>
    <x v="3"/>
    <d v="1899-12-30T03:14:00"/>
    <x v="0"/>
    <d v="2014-01-23T02:30:20"/>
    <d v="2014-01-23T04:45:32"/>
    <n v="135"/>
  </r>
  <r>
    <n v="1804"/>
    <x v="297"/>
    <x v="3"/>
    <d v="1899-12-30T07:06:00"/>
    <x v="0"/>
    <d v="2014-01-23T05:56:43"/>
    <d v="2014-01-23T08:24:02"/>
    <n v="147"/>
  </r>
  <r>
    <n v="1805"/>
    <x v="297"/>
    <x v="3"/>
    <d v="1899-12-30T08:59:00"/>
    <x v="0"/>
    <d v="2014-01-23T08:29:25"/>
    <d v="2014-01-23T09:40:41"/>
    <n v="71"/>
  </r>
  <r>
    <n v="1806"/>
    <x v="297"/>
    <x v="3"/>
    <d v="1899-12-30T11:34:00"/>
    <x v="2"/>
    <d v="2014-01-23T10:56:29"/>
    <d v="2014-01-23T12:29:23"/>
    <n v="92"/>
  </r>
  <r>
    <n v="1807"/>
    <x v="297"/>
    <x v="3"/>
    <d v="1899-12-30T16:19:00"/>
    <x v="0"/>
    <d v="2014-01-23T15:39:04"/>
    <d v="2014-01-23T17:02:54"/>
    <n v="83"/>
  </r>
  <r>
    <n v="1808"/>
    <x v="297"/>
    <x v="3"/>
    <d v="1899-12-30T23:05:00"/>
    <x v="0"/>
    <d v="2014-01-23T22:38:38"/>
    <d v="2014-01-23T23:57:56"/>
    <n v="79"/>
  </r>
  <r>
    <n v="1809"/>
    <x v="298"/>
    <x v="4"/>
    <d v="1899-12-30T03:06:00"/>
    <x v="1"/>
    <d v="2014-01-24T02:08:42"/>
    <d v="2014-01-24T04:03:24"/>
    <n v="114"/>
  </r>
  <r>
    <n v="1811"/>
    <x v="298"/>
    <x v="4"/>
    <d v="1899-12-30T09:47:00"/>
    <x v="2"/>
    <d v="2014-01-24T08:54:22"/>
    <d v="2014-01-24T10:34:49"/>
    <n v="100"/>
  </r>
  <r>
    <n v="1812"/>
    <x v="298"/>
    <x v="4"/>
    <d v="1899-12-30T12:11:00"/>
    <x v="2"/>
    <d v="2014-01-24T10:49:41"/>
    <d v="2014-01-24T13:06:34"/>
    <n v="136"/>
  </r>
  <r>
    <n v="1813"/>
    <x v="298"/>
    <x v="4"/>
    <d v="1899-12-30T13:01:00"/>
    <x v="2"/>
    <d v="2014-01-24T12:22:00"/>
    <d v="2014-01-24T13:47:38"/>
    <n v="85"/>
  </r>
  <r>
    <n v="1814"/>
    <x v="298"/>
    <x v="4"/>
    <d v="1899-12-30T14:02:00"/>
    <x v="2"/>
    <d v="2014-01-24T13:19:03"/>
    <d v="2014-01-24T14:49:06"/>
    <n v="90"/>
  </r>
  <r>
    <n v="1815"/>
    <x v="299"/>
    <x v="5"/>
    <d v="1899-12-30T00:28:00"/>
    <x v="0"/>
    <d v="2014-01-24T23:54:56"/>
    <d v="2014-01-25T01:44:09"/>
    <n v="109"/>
  </r>
  <r>
    <n v="1816"/>
    <x v="299"/>
    <x v="5"/>
    <d v="1899-12-30T03:20:00"/>
    <x v="0"/>
    <d v="2014-01-25T02:49:25"/>
    <d v="2014-01-25T03:47:37"/>
    <n v="58"/>
  </r>
  <r>
    <n v="1817"/>
    <x v="299"/>
    <x v="5"/>
    <d v="1899-12-30T16:04:00"/>
    <x v="0"/>
    <d v="2014-01-25T15:40:29"/>
    <e v="#VALUE!"/>
    <e v="#VALUE!"/>
  </r>
  <r>
    <n v="1818"/>
    <x v="299"/>
    <x v="5"/>
    <d v="1899-12-30T23:05:00"/>
    <x v="0"/>
    <d v="2014-01-25T22:06:30"/>
    <d v="2014-01-25T23:31:34"/>
    <n v="85"/>
  </r>
  <r>
    <n v="1819"/>
    <x v="300"/>
    <x v="6"/>
    <d v="1899-12-30T00:14:00"/>
    <x v="0"/>
    <d v="2014-01-25T23:49:50"/>
    <d v="2014-01-26T01:13:41"/>
    <n v="83"/>
  </r>
  <r>
    <n v="1820"/>
    <x v="300"/>
    <x v="6"/>
    <d v="1899-12-30T02:06:00"/>
    <x v="0"/>
    <d v="2014-01-26T01:26:53"/>
    <d v="2014-01-26T02:45:24"/>
    <n v="78"/>
  </r>
  <r>
    <n v="1821"/>
    <x v="300"/>
    <x v="6"/>
    <d v="1899-12-30T11:32:00"/>
    <x v="0"/>
    <d v="2014-01-26T10:46:30"/>
    <d v="2014-01-26T12:34:20"/>
    <n v="107"/>
  </r>
  <r>
    <n v="1822"/>
    <x v="300"/>
    <x v="6"/>
    <d v="1899-12-30T14:13:00"/>
    <x v="0"/>
    <d v="2014-01-26T13:53:10"/>
    <d v="2014-01-26T15:17:48"/>
    <n v="84"/>
  </r>
  <r>
    <n v="1823"/>
    <x v="300"/>
    <x v="6"/>
    <d v="1899-12-30T21:12:00"/>
    <x v="0"/>
    <d v="2014-01-26T20:53:38"/>
    <d v="2014-01-26T22:07:26"/>
    <n v="73"/>
  </r>
  <r>
    <n v="1824"/>
    <x v="300"/>
    <x v="6"/>
    <d v="1899-12-30T00:08:00"/>
    <x v="0"/>
    <d v="2014-01-26T23:07:18"/>
    <d v="2014-01-27T00:49:48"/>
    <n v="102"/>
  </r>
  <r>
    <n v="1825"/>
    <x v="301"/>
    <x v="0"/>
    <d v="1899-12-30T04:31:00"/>
    <x v="0"/>
    <d v="2014-01-27T03:56:24"/>
    <d v="2014-01-27T05:38:46"/>
    <n v="102"/>
  </r>
  <r>
    <n v="1826"/>
    <x v="301"/>
    <x v="0"/>
    <d v="1899-12-30T06:50:00"/>
    <x v="0"/>
    <d v="2014-01-27T06:14:37"/>
    <d v="2014-01-27T07:42:26"/>
    <n v="87"/>
  </r>
  <r>
    <n v="1827"/>
    <x v="301"/>
    <x v="0"/>
    <d v="1899-12-30T08:23:00"/>
    <x v="2"/>
    <d v="2014-01-27T07:43:29"/>
    <d v="2014-01-27T09:05:09"/>
    <n v="81"/>
  </r>
  <r>
    <n v="1828"/>
    <x v="301"/>
    <x v="0"/>
    <d v="1899-12-30T09:54:00"/>
    <x v="2"/>
    <d v="2014-01-27T09:02:03"/>
    <d v="2014-01-27T10:30:06"/>
    <n v="88"/>
  </r>
  <r>
    <n v="1829"/>
    <x v="301"/>
    <x v="0"/>
    <d v="1899-12-30T10:04:00"/>
    <x v="2"/>
    <d v="2014-01-27T09:35:24"/>
    <d v="2014-01-27T11:05:59"/>
    <n v="90"/>
  </r>
  <r>
    <n v="1830"/>
    <x v="301"/>
    <x v="0"/>
    <d v="1899-12-30T12:23:00"/>
    <x v="2"/>
    <d v="2014-01-27T11:29:53"/>
    <d v="2014-01-27T13:01:01"/>
    <n v="91"/>
  </r>
  <r>
    <n v="1831"/>
    <x v="301"/>
    <x v="0"/>
    <d v="1899-12-30T14:26:00"/>
    <x v="2"/>
    <d v="2014-01-27T13:40:54"/>
    <e v="#VALUE!"/>
    <e v="#VALUE!"/>
  </r>
  <r>
    <n v="1832"/>
    <x v="301"/>
    <x v="0"/>
    <d v="1899-12-30T15:26:00"/>
    <x v="0"/>
    <d v="2014-01-27T14:47:10"/>
    <e v="#VALUE!"/>
    <e v="#VALUE!"/>
  </r>
  <r>
    <n v="1833"/>
    <x v="302"/>
    <x v="1"/>
    <d v="1899-12-30T03:27:00"/>
    <x v="0"/>
    <d v="2014-01-28T02:45:49"/>
    <d v="2014-01-28T04:29:44"/>
    <n v="103"/>
  </r>
  <r>
    <n v="1834"/>
    <x v="302"/>
    <x v="1"/>
    <d v="1899-12-30T09:12:00"/>
    <x v="2"/>
    <d v="2014-01-28T08:40:03"/>
    <d v="2014-01-28T10:12:15"/>
    <n v="92"/>
  </r>
  <r>
    <n v="1835"/>
    <x v="302"/>
    <x v="1"/>
    <d v="1899-12-30T10:08:00"/>
    <x v="2"/>
    <d v="2014-01-28T09:42:10"/>
    <d v="2014-01-28T10:51:11"/>
    <n v="69"/>
  </r>
  <r>
    <n v="1836"/>
    <x v="302"/>
    <x v="1"/>
    <d v="1899-12-30T11:37:00"/>
    <x v="2"/>
    <d v="2014-01-28T10:54:53"/>
    <d v="2014-01-28T12:16:01"/>
    <n v="81"/>
  </r>
  <r>
    <n v="1837"/>
    <x v="302"/>
    <x v="1"/>
    <d v="1899-12-30T12:13:00"/>
    <x v="0"/>
    <d v="2014-01-28T11:22:32"/>
    <e v="#VALUE!"/>
    <e v="#VALUE!"/>
  </r>
  <r>
    <n v="1838"/>
    <x v="302"/>
    <x v="1"/>
    <d v="1899-12-30T13:59:00"/>
    <x v="2"/>
    <d v="2014-01-28T13:18:54"/>
    <d v="2014-01-28T14:46:20"/>
    <n v="87"/>
  </r>
  <r>
    <n v="1839"/>
    <x v="302"/>
    <x v="1"/>
    <d v="1899-12-30T15:17:00"/>
    <x v="1"/>
    <d v="2014-01-28T14:26:17"/>
    <e v="#VALUE!"/>
    <e v="#VALUE!"/>
  </r>
  <r>
    <n v="1840"/>
    <x v="302"/>
    <x v="1"/>
    <d v="1899-12-30T16:06:00"/>
    <x v="2"/>
    <d v="2014-01-28T15:25:58"/>
    <d v="2014-01-28T16:51:08"/>
    <n v="85"/>
  </r>
  <r>
    <n v="1841"/>
    <x v="303"/>
    <x v="2"/>
    <d v="1899-12-30T00:39:00"/>
    <x v="0"/>
    <e v="#VALUE!"/>
    <d v="2014-01-29T01:34:55"/>
    <e v="#VALUE!"/>
  </r>
  <r>
    <n v="1842"/>
    <x v="303"/>
    <x v="2"/>
    <d v="1899-12-30T03:58:00"/>
    <x v="0"/>
    <d v="2014-01-29T03:56:57"/>
    <e v="#VALUE!"/>
    <e v="#VALUE!"/>
  </r>
  <r>
    <n v="1843"/>
    <x v="303"/>
    <x v="2"/>
    <d v="1899-12-30T08:37:00"/>
    <x v="2"/>
    <d v="2014-01-29T07:40:59"/>
    <d v="2014-01-29T09:21:53"/>
    <n v="100"/>
  </r>
  <r>
    <n v="1844"/>
    <x v="303"/>
    <x v="2"/>
    <d v="1899-12-30T10:57:00"/>
    <x v="2"/>
    <d v="2014-01-29T09:32:53"/>
    <d v="2014-01-29T12:02:46"/>
    <n v="149"/>
  </r>
  <r>
    <n v="1845"/>
    <x v="303"/>
    <x v="2"/>
    <d v="1899-12-30T11:15:00"/>
    <x v="2"/>
    <d v="2014-01-29T10:12:00"/>
    <d v="2014-01-29T13:21:20"/>
    <n v="189"/>
  </r>
  <r>
    <n v="1846"/>
    <x v="303"/>
    <x v="2"/>
    <d v="1899-12-30T12:46:00"/>
    <x v="2"/>
    <d v="2014-01-29T11:49:36"/>
    <d v="2014-01-29T13:29:16"/>
    <n v="99"/>
  </r>
  <r>
    <n v="1847"/>
    <x v="303"/>
    <x v="2"/>
    <d v="1899-12-30T12:59:00"/>
    <x v="0"/>
    <d v="2014-01-29T12:51:46"/>
    <e v="#VALUE!"/>
    <e v="#VALUE!"/>
  </r>
  <r>
    <n v="1848"/>
    <x v="303"/>
    <x v="2"/>
    <d v="1899-12-30T14:51:00"/>
    <x v="2"/>
    <d v="2014-01-29T13:56:41"/>
    <d v="2014-01-29T15:55:15"/>
    <n v="118"/>
  </r>
  <r>
    <n v="1849"/>
    <x v="303"/>
    <x v="2"/>
    <d v="1899-12-30T16:26:00"/>
    <x v="2"/>
    <d v="2014-01-29T15:39:38"/>
    <d v="2014-01-29T17:21:25"/>
    <n v="101"/>
  </r>
  <r>
    <n v="1850"/>
    <x v="303"/>
    <x v="2"/>
    <d v="1899-12-30T18:43:00"/>
    <x v="2"/>
    <d v="2014-01-29T17:53:18"/>
    <d v="2014-01-29T19:43:27"/>
    <n v="110"/>
  </r>
  <r>
    <n v="1851"/>
    <x v="304"/>
    <x v="3"/>
    <d v="1899-12-30T06:45:00"/>
    <x v="0"/>
    <d v="2014-01-30T06:31:20"/>
    <d v="2014-01-30T08:04:53"/>
    <n v="93"/>
  </r>
  <r>
    <n v="1852"/>
    <x v="304"/>
    <x v="3"/>
    <d v="1899-12-30T10:35:00"/>
    <x v="2"/>
    <d v="2014-01-30T09:28:11"/>
    <d v="2014-01-30T11:51:57"/>
    <n v="143"/>
  </r>
  <r>
    <n v="1853"/>
    <x v="304"/>
    <x v="3"/>
    <d v="1899-12-30T12:10:00"/>
    <x v="2"/>
    <d v="2014-01-30T11:12:25"/>
    <d v="2014-01-30T12:51:54"/>
    <n v="99"/>
  </r>
  <r>
    <n v="1854"/>
    <x v="304"/>
    <x v="3"/>
    <d v="1899-12-30T23:14:00"/>
    <x v="0"/>
    <d v="2014-01-30T23:24:15"/>
    <d v="2014-01-31T00:33:21"/>
    <n v="69"/>
  </r>
  <r>
    <n v="1855"/>
    <x v="305"/>
    <x v="4"/>
    <d v="1899-12-30T01:39:00"/>
    <x v="0"/>
    <d v="2014-01-31T01:36:09"/>
    <d v="2014-01-31T02:35:36"/>
    <n v="59"/>
  </r>
  <r>
    <n v="1856"/>
    <x v="305"/>
    <x v="4"/>
    <d v="1899-12-30T09:39:00"/>
    <x v="2"/>
    <d v="2014-01-31T09:03:23"/>
    <d v="2014-01-31T10:28:23"/>
    <n v="85"/>
  </r>
  <r>
    <n v="1857"/>
    <x v="305"/>
    <x v="4"/>
    <d v="1899-12-30T10:46:00"/>
    <x v="2"/>
    <d v="2014-01-31T10:09:02"/>
    <d v="2014-01-31T11:26:48"/>
    <n v="77"/>
  </r>
  <r>
    <n v="1858"/>
    <x v="305"/>
    <x v="4"/>
    <d v="1899-12-30T11:28:00"/>
    <x v="2"/>
    <d v="2014-01-31T10:38:03"/>
    <d v="2014-01-31T12:28:26"/>
    <n v="110"/>
  </r>
  <r>
    <n v="1859"/>
    <x v="305"/>
    <x v="4"/>
    <d v="1899-12-30T13:34:00"/>
    <x v="2"/>
    <d v="2014-01-31T12:30:36"/>
    <d v="2014-01-31T14:21:18"/>
    <n v="110"/>
  </r>
  <r>
    <n v="1860"/>
    <x v="305"/>
    <x v="4"/>
    <d v="1899-12-30T18:28:00"/>
    <x v="0"/>
    <e v="#VALUE!"/>
    <e v="#VALUE!"/>
    <e v="#VALUE!"/>
  </r>
  <r>
    <n v="1861"/>
    <x v="306"/>
    <x v="5"/>
    <d v="1899-12-30T07:55:00"/>
    <x v="0"/>
    <e v="#VALUE!"/>
    <d v="2014-02-01T08:48:25"/>
    <e v="#VALUE!"/>
  </r>
  <r>
    <n v="1862"/>
    <x v="306"/>
    <x v="5"/>
    <d v="1899-12-30T09:19:00"/>
    <x v="0"/>
    <d v="2014-02-01T08:52:23"/>
    <d v="2014-02-01T10:52:11"/>
    <n v="119"/>
  </r>
  <r>
    <n v="1863"/>
    <x v="306"/>
    <x v="5"/>
    <d v="1899-12-30T15:55:00"/>
    <x v="0"/>
    <d v="2014-02-01T15:39:18"/>
    <d v="2014-02-01T16:51:35"/>
    <n v="72"/>
  </r>
  <r>
    <n v="1864"/>
    <x v="306"/>
    <x v="5"/>
    <d v="1899-12-30T20:28:00"/>
    <x v="0"/>
    <d v="2014-02-01T19:43:50"/>
    <d v="2014-02-01T21:33:28"/>
    <n v="109"/>
  </r>
  <r>
    <n v="1865"/>
    <x v="306"/>
    <x v="5"/>
    <d v="1899-12-30T00:02:00"/>
    <x v="0"/>
    <d v="2014-02-01T23:28:00"/>
    <d v="2014-02-02T00:28:28"/>
    <n v="60"/>
  </r>
  <r>
    <n v="1866"/>
    <x v="307"/>
    <x v="6"/>
    <d v="1899-12-30T01:11:00"/>
    <x v="1"/>
    <d v="2014-02-02T00:20:36"/>
    <d v="2014-02-02T01:41:57"/>
    <n v="81"/>
  </r>
  <r>
    <n v="1867"/>
    <x v="307"/>
    <x v="6"/>
    <d v="1899-12-30T07:47:00"/>
    <x v="0"/>
    <d v="2014-02-02T07:36:22"/>
    <d v="2014-02-02T08:40:21"/>
    <n v="63"/>
  </r>
  <r>
    <n v="1868"/>
    <x v="307"/>
    <x v="6"/>
    <d v="1899-12-30T20:14:00"/>
    <x v="0"/>
    <d v="2014-02-02T19:36:55"/>
    <d v="2014-02-02T20:51:13"/>
    <n v="74"/>
  </r>
  <r>
    <n v="1869"/>
    <x v="308"/>
    <x v="0"/>
    <d v="1899-12-30T08:34:00"/>
    <x v="2"/>
    <d v="2014-02-03T07:38:00"/>
    <d v="2014-02-03T09:06:35"/>
    <n v="88"/>
  </r>
  <r>
    <n v="1870"/>
    <x v="308"/>
    <x v="0"/>
    <d v="1899-12-30T09:57:00"/>
    <x v="2"/>
    <d v="2014-02-03T09:28:15"/>
    <d v="2014-02-03T11:06:21"/>
    <n v="98"/>
  </r>
  <r>
    <n v="1871"/>
    <x v="308"/>
    <x v="0"/>
    <d v="1899-12-30T11:28:00"/>
    <x v="2"/>
    <d v="2014-02-03T10:54:05"/>
    <d v="2014-02-03T12:05:33"/>
    <n v="71"/>
  </r>
  <r>
    <n v="1872"/>
    <x v="308"/>
    <x v="0"/>
    <d v="1899-12-30T12:31:00"/>
    <x v="2"/>
    <d v="2014-02-03T11:13:13"/>
    <d v="2014-02-03T13:48:55"/>
    <n v="155"/>
  </r>
  <r>
    <n v="1873"/>
    <x v="308"/>
    <x v="0"/>
    <d v="1899-12-30T14:43:00"/>
    <x v="2"/>
    <d v="2014-02-03T13:42:49"/>
    <d v="2014-02-03T15:45:30"/>
    <n v="122"/>
  </r>
  <r>
    <n v="1874"/>
    <x v="308"/>
    <x v="0"/>
    <d v="1899-12-30T17:00:00"/>
    <x v="2"/>
    <d v="2014-02-03T16:08:29"/>
    <d v="2014-02-03T17:39:13"/>
    <n v="90"/>
  </r>
  <r>
    <n v="1875"/>
    <x v="308"/>
    <x v="0"/>
    <d v="1899-12-30T19:46:00"/>
    <x v="0"/>
    <d v="2014-02-03T19:00:44"/>
    <d v="2014-02-03T20:52:40"/>
    <n v="111"/>
  </r>
  <r>
    <n v="1876"/>
    <x v="309"/>
    <x v="1"/>
    <d v="1899-12-30T04:32:00"/>
    <x v="0"/>
    <d v="2014-02-04T04:21:36"/>
    <d v="2014-02-04T05:34:10"/>
    <n v="72"/>
  </r>
  <r>
    <n v="1877"/>
    <x v="309"/>
    <x v="1"/>
    <d v="1899-12-30T06:20:00"/>
    <x v="0"/>
    <d v="2014-02-04T05:54:28"/>
    <e v="#VALUE!"/>
    <e v="#VALUE!"/>
  </r>
  <r>
    <n v="1878"/>
    <x v="309"/>
    <x v="1"/>
    <d v="1899-12-30T10:28:00"/>
    <x v="2"/>
    <d v="2014-02-05T20:01:54"/>
    <d v="2014-02-04T11:32:01"/>
    <e v="#NUM!"/>
  </r>
  <r>
    <n v="1879"/>
    <x v="310"/>
    <x v="2"/>
    <d v="1899-12-30T08:12:00"/>
    <x v="2"/>
    <d v="2014-02-05T09:32:12"/>
    <d v="2014-02-05T09:43:09"/>
    <n v="10"/>
  </r>
  <r>
    <n v="1880"/>
    <x v="310"/>
    <x v="2"/>
    <d v="1899-12-30T10:25:00"/>
    <x v="2"/>
    <d v="2014-02-05T09:59:40"/>
    <d v="2014-02-05T11:06:24"/>
    <n v="66"/>
  </r>
  <r>
    <n v="1881"/>
    <x v="310"/>
    <x v="2"/>
    <d v="1899-12-30T10:54:00"/>
    <x v="0"/>
    <d v="2014-02-05T09:29:55"/>
    <d v="2014-02-05T11:26:11"/>
    <n v="116"/>
  </r>
  <r>
    <n v="1882"/>
    <x v="310"/>
    <x v="2"/>
    <d v="1899-12-30T12:04:00"/>
    <x v="0"/>
    <d v="2014-02-05T11:35:43"/>
    <d v="2014-02-05T13:10:22"/>
    <n v="94"/>
  </r>
  <r>
    <n v="1883"/>
    <x v="310"/>
    <x v="2"/>
    <d v="1899-12-30T12:22:00"/>
    <x v="2"/>
    <d v="2014-02-05T11:28:20"/>
    <d v="2014-02-05T13:05:50"/>
    <n v="97"/>
  </r>
  <r>
    <n v="1884"/>
    <x v="310"/>
    <x v="2"/>
    <d v="1899-12-30T14:07:00"/>
    <x v="0"/>
    <d v="2014-02-05T13:23:01"/>
    <d v="2014-02-05T15:21:50"/>
    <n v="118"/>
  </r>
  <r>
    <n v="1885"/>
    <x v="310"/>
    <x v="2"/>
    <d v="1899-12-30T14:25:00"/>
    <x v="2"/>
    <d v="2014-02-05T13:41:36"/>
    <d v="2014-02-05T14:43:12"/>
    <n v="61"/>
  </r>
  <r>
    <n v="1886"/>
    <x v="310"/>
    <x v="2"/>
    <d v="1899-12-30T16:15:00"/>
    <x v="2"/>
    <d v="2014-02-05T15:27:36"/>
    <d v="2014-02-05T16:43:05"/>
    <n v="75"/>
  </r>
  <r>
    <n v="1887"/>
    <x v="310"/>
    <x v="2"/>
    <d v="1899-12-30T17:56:00"/>
    <x v="2"/>
    <d v="2014-02-05T15:48:32"/>
    <d v="2014-02-05T19:30:40"/>
    <n v="222"/>
  </r>
  <r>
    <n v="1888"/>
    <x v="310"/>
    <x v="2"/>
    <d v="1899-12-30T22:16:00"/>
    <x v="1"/>
    <d v="2014-02-05T21:12:50"/>
    <d v="2014-02-05T23:49:45"/>
    <n v="156"/>
  </r>
  <r>
    <n v="1889"/>
    <x v="311"/>
    <x v="3"/>
    <d v="1899-12-30T01:16:00"/>
    <x v="0"/>
    <d v="2014-02-06T00:25:41"/>
    <d v="2014-02-06T01:45:40"/>
    <n v="79"/>
  </r>
  <r>
    <n v="1890"/>
    <x v="311"/>
    <x v="3"/>
    <d v="1899-12-30T03:21:00"/>
    <x v="0"/>
    <d v="2014-02-06T02:24:27"/>
    <d v="2014-02-06T04:37:26"/>
    <n v="132"/>
  </r>
  <r>
    <n v="1891"/>
    <x v="311"/>
    <x v="3"/>
    <d v="1899-12-30T08:28:00"/>
    <x v="0"/>
    <d v="2014-02-06T07:36:54"/>
    <d v="2014-02-06T09:42:03"/>
    <n v="125"/>
  </r>
  <r>
    <n v="1892"/>
    <x v="311"/>
    <x v="3"/>
    <d v="1899-12-30T11:17:00"/>
    <x v="1"/>
    <d v="2014-02-06T09:40:11"/>
    <d v="2014-02-06T12:20:34"/>
    <n v="160"/>
  </r>
  <r>
    <n v="1893"/>
    <x v="311"/>
    <x v="3"/>
    <d v="1899-12-30T13:06:00"/>
    <x v="2"/>
    <d v="2014-02-06T12:33:53"/>
    <d v="2014-02-06T13:43:04"/>
    <n v="69"/>
  </r>
  <r>
    <n v="1894"/>
    <x v="312"/>
    <x v="4"/>
    <d v="1899-12-30T01:37:00"/>
    <x v="0"/>
    <d v="2014-02-07T01:16:56"/>
    <d v="2014-02-07T03:03:15"/>
    <n v="106"/>
  </r>
  <r>
    <n v="1895"/>
    <x v="312"/>
    <x v="4"/>
    <d v="1899-12-30T02:03:00"/>
    <x v="0"/>
    <d v="2014-02-07T01:37:32"/>
    <d v="2014-02-07T03:46:22"/>
    <n v="128"/>
  </r>
  <r>
    <n v="1897"/>
    <x v="312"/>
    <x v="4"/>
    <d v="1899-12-30T08:34:00"/>
    <x v="0"/>
    <d v="2014-02-07T07:50:32"/>
    <d v="2014-02-07T09:31:41"/>
    <n v="101"/>
  </r>
  <r>
    <n v="1898"/>
    <x v="312"/>
    <x v="4"/>
    <d v="1899-12-30T09:28:00"/>
    <x v="2"/>
    <d v="2014-02-07T08:57:46"/>
    <d v="2014-02-07T10:10:51"/>
    <n v="73"/>
  </r>
  <r>
    <n v="1899"/>
    <x v="312"/>
    <x v="4"/>
    <d v="1899-12-30T10:52:00"/>
    <x v="2"/>
    <d v="2014-02-07T10:25:09"/>
    <d v="2014-02-07T12:03:52"/>
    <n v="98"/>
  </r>
  <r>
    <n v="1900"/>
    <x v="312"/>
    <x v="4"/>
    <d v="1899-12-30T11:26:00"/>
    <x v="2"/>
    <d v="2014-02-07T12:51:22"/>
    <d v="2014-02-07T12:51:37"/>
    <n v="0"/>
  </r>
  <r>
    <n v="1901"/>
    <x v="312"/>
    <x v="4"/>
    <d v="1899-12-30T13:27:00"/>
    <x v="2"/>
    <d v="2014-02-07T13:15:43"/>
    <d v="2014-02-07T13:57:35"/>
    <n v="41"/>
  </r>
  <r>
    <n v="1902"/>
    <x v="312"/>
    <x v="4"/>
    <d v="1899-12-30T15:04:00"/>
    <x v="0"/>
    <d v="2014-02-07T13:56:14"/>
    <d v="2014-02-07T16:30:17"/>
    <n v="154"/>
  </r>
  <r>
    <n v="1903"/>
    <x v="312"/>
    <x v="4"/>
    <d v="1899-12-30T15:32:00"/>
    <x v="2"/>
    <d v="2014-02-07T14:35:36"/>
    <d v="2014-02-07T16:12:04"/>
    <n v="96"/>
  </r>
  <r>
    <n v="1904"/>
    <x v="312"/>
    <x v="4"/>
    <d v="1899-12-30T17:09:00"/>
    <x v="0"/>
    <d v="2014-02-07T16:14:37"/>
    <d v="2014-02-07T18:33:03"/>
    <n v="138"/>
  </r>
  <r>
    <n v="1905"/>
    <x v="312"/>
    <x v="4"/>
    <d v="1899-12-30T18:58:00"/>
    <x v="0"/>
    <d v="2014-02-07T18:09:29"/>
    <e v="#VALUE!"/>
    <e v="#VALUE!"/>
  </r>
  <r>
    <n v="1906"/>
    <x v="312"/>
    <x v="4"/>
    <d v="1899-12-30T20:57:00"/>
    <x v="0"/>
    <d v="2014-02-07T20:15:08"/>
    <d v="2014-02-07T22:02:39"/>
    <n v="107"/>
  </r>
  <r>
    <n v="1907"/>
    <x v="313"/>
    <x v="5"/>
    <d v="1899-12-30T04:39:00"/>
    <x v="0"/>
    <d v="2014-02-08T04:01:56"/>
    <d v="2014-02-08T05:57:27"/>
    <n v="115"/>
  </r>
  <r>
    <n v="1908"/>
    <x v="313"/>
    <x v="5"/>
    <d v="1899-12-30T12:28:00"/>
    <x v="0"/>
    <d v="2014-02-08T11:59:04"/>
    <d v="2014-02-08T13:07:25"/>
    <n v="68"/>
  </r>
  <r>
    <n v="1909"/>
    <x v="313"/>
    <x v="5"/>
    <d v="1899-12-30T14:19:00"/>
    <x v="0"/>
    <d v="2014-02-08T13:37:15"/>
    <d v="2014-02-08T15:05:48"/>
    <n v="88"/>
  </r>
  <r>
    <n v="1910"/>
    <x v="313"/>
    <x v="5"/>
    <d v="1899-12-30T17:27:00"/>
    <x v="0"/>
    <d v="2014-02-08T17:04:38"/>
    <d v="2014-02-08T18:41:15"/>
    <n v="96"/>
  </r>
  <r>
    <n v="1911"/>
    <x v="313"/>
    <x v="5"/>
    <d v="1899-12-30T21:01:00"/>
    <x v="0"/>
    <d v="2014-02-08T20:29:24"/>
    <e v="#VALUE!"/>
    <e v="#VALUE!"/>
  </r>
  <r>
    <n v="1912"/>
    <x v="313"/>
    <x v="5"/>
    <d v="1899-12-30T23:00:00"/>
    <x v="0"/>
    <d v="2014-02-08T22:14:21"/>
    <d v="2014-02-08T23:48:01"/>
    <n v="93"/>
  </r>
  <r>
    <n v="1913"/>
    <x v="314"/>
    <x v="6"/>
    <d v="1899-12-30T01:27:00"/>
    <x v="1"/>
    <d v="2014-02-09T00:25:31"/>
    <d v="2014-02-09T02:37:49"/>
    <n v="132"/>
  </r>
  <r>
    <n v="1914"/>
    <x v="314"/>
    <x v="6"/>
    <d v="1899-12-30T05:42:00"/>
    <x v="0"/>
    <d v="2014-02-09T04:56:29"/>
    <d v="2014-02-09T06:26:35"/>
    <n v="90"/>
  </r>
  <r>
    <n v="1915"/>
    <x v="314"/>
    <x v="6"/>
    <d v="1899-12-30T10:31:00"/>
    <x v="0"/>
    <d v="2014-02-09T10:08:48"/>
    <d v="2014-02-09T11:30:20"/>
    <n v="81"/>
  </r>
  <r>
    <n v="1916"/>
    <x v="315"/>
    <x v="0"/>
    <d v="1899-12-30T00:26:00"/>
    <x v="0"/>
    <d v="2014-02-10T00:01:18"/>
    <d v="2014-02-10T01:12:49"/>
    <n v="71"/>
  </r>
  <r>
    <n v="1917"/>
    <x v="315"/>
    <x v="0"/>
    <d v="1899-12-30T06:58:00"/>
    <x v="0"/>
    <d v="2014-02-10T06:21:38"/>
    <d v="2014-02-10T07:40:47"/>
    <n v="79"/>
  </r>
  <r>
    <n v="1918"/>
    <x v="315"/>
    <x v="0"/>
    <d v="1899-12-30T08:27:00"/>
    <x v="1"/>
    <d v="2014-02-10T07:34:58"/>
    <d v="2014-02-10T09:17:59"/>
    <n v="103"/>
  </r>
  <r>
    <n v="1919"/>
    <x v="315"/>
    <x v="0"/>
    <d v="1899-12-30T10:26:00"/>
    <x v="2"/>
    <d v="2014-02-10T09:40:05"/>
    <d v="2014-02-10T11:15:05"/>
    <n v="95"/>
  </r>
  <r>
    <n v="1920"/>
    <x v="315"/>
    <x v="0"/>
    <d v="1899-12-30T11:57:00"/>
    <x v="2"/>
    <d v="2014-02-10T11:02:50"/>
    <d v="2014-02-10T12:37:49"/>
    <n v="94"/>
  </r>
  <r>
    <n v="1921"/>
    <x v="315"/>
    <x v="0"/>
    <d v="1899-12-30T22:12:00"/>
    <x v="0"/>
    <d v="2014-02-10T21:49:31"/>
    <d v="2014-02-10T23:01:53"/>
    <n v="72"/>
  </r>
  <r>
    <n v="1922"/>
    <x v="315"/>
    <x v="0"/>
    <d v="1899-12-30T00:01:00"/>
    <x v="0"/>
    <d v="2014-02-10T23:13:02"/>
    <d v="2014-02-11T00:50:07"/>
    <n v="97"/>
  </r>
  <r>
    <n v="1923"/>
    <x v="316"/>
    <x v="1"/>
    <d v="1899-12-30T09:55:00"/>
    <x v="2"/>
    <d v="2014-02-11T08:52:56"/>
    <d v="2014-02-11T10:56:54"/>
    <n v="123"/>
  </r>
  <r>
    <n v="1924"/>
    <x v="316"/>
    <x v="1"/>
    <d v="1899-12-30T12:30:00"/>
    <x v="2"/>
    <d v="2014-02-11T11:26:12"/>
    <d v="2014-02-11T13:53:32"/>
    <n v="147"/>
  </r>
  <r>
    <n v="1925"/>
    <x v="316"/>
    <x v="1"/>
    <d v="1899-12-30T14:36:00"/>
    <x v="0"/>
    <d v="2014-02-11T14:00:47"/>
    <d v="2014-02-11T15:25:09"/>
    <n v="84"/>
  </r>
  <r>
    <n v="1926"/>
    <x v="316"/>
    <x v="1"/>
    <d v="1899-12-30T15:22:00"/>
    <x v="2"/>
    <d v="2014-02-11T14:39:52"/>
    <d v="2014-02-11T17:34:02"/>
    <n v="174"/>
  </r>
  <r>
    <n v="1927"/>
    <x v="316"/>
    <x v="1"/>
    <d v="1899-12-30T23:04:00"/>
    <x v="0"/>
    <d v="2014-02-11T22:28:45"/>
    <d v="2014-02-12T00:15:47"/>
    <n v="107"/>
  </r>
  <r>
    <n v="1928"/>
    <x v="317"/>
    <x v="2"/>
    <d v="1899-12-30T08:28:00"/>
    <x v="2"/>
    <d v="2014-02-12T07:50:24"/>
    <d v="2014-02-12T08:54:49"/>
    <n v="64"/>
  </r>
  <r>
    <n v="1929"/>
    <x v="317"/>
    <x v="2"/>
    <d v="1899-12-30T11:26:00"/>
    <x v="2"/>
    <d v="2014-02-12T09:31:36"/>
    <e v="#VALUE!"/>
    <e v="#VALUE!"/>
  </r>
  <r>
    <n v="1930"/>
    <x v="317"/>
    <x v="2"/>
    <d v="1899-12-30T14:45:00"/>
    <x v="2"/>
    <d v="2014-02-12T14:11:15"/>
    <d v="2014-02-12T15:35:36"/>
    <n v="84"/>
  </r>
  <r>
    <n v="1931"/>
    <x v="317"/>
    <x v="2"/>
    <d v="1899-12-30T16:07:00"/>
    <x v="2"/>
    <d v="2014-02-12T15:16:32"/>
    <d v="2014-02-12T16:53:56"/>
    <n v="97"/>
  </r>
  <r>
    <n v="1932"/>
    <x v="317"/>
    <x v="2"/>
    <d v="1899-12-30T20:30:00"/>
    <x v="0"/>
    <d v="2014-02-12T20:04:57"/>
    <d v="2014-02-12T21:09:48"/>
    <n v="64"/>
  </r>
  <r>
    <n v="1933"/>
    <x v="318"/>
    <x v="3"/>
    <d v="1899-12-30T03:02:00"/>
    <x v="0"/>
    <d v="2014-02-13T02:13:47"/>
    <d v="2014-02-13T03:47:07"/>
    <n v="93"/>
  </r>
  <r>
    <n v="1934"/>
    <x v="318"/>
    <x v="3"/>
    <d v="1899-12-30T07:10:00"/>
    <x v="0"/>
    <d v="2014-02-13T06:41:41"/>
    <d v="2014-02-13T08:39:52"/>
    <n v="118"/>
  </r>
  <r>
    <n v="1935"/>
    <x v="318"/>
    <x v="3"/>
    <d v="1899-12-30T09:01:00"/>
    <x v="0"/>
    <d v="2014-02-13T08:30:33"/>
    <e v="#VALUE!"/>
    <e v="#VALUE!"/>
  </r>
  <r>
    <n v="1936"/>
    <x v="318"/>
    <x v="3"/>
    <d v="1899-12-30T11:40:00"/>
    <x v="2"/>
    <d v="2014-02-13T10:53:55"/>
    <d v="2014-02-13T12:50:53"/>
    <n v="116"/>
  </r>
  <r>
    <n v="1937"/>
    <x v="318"/>
    <x v="3"/>
    <d v="1899-12-30T13:44:00"/>
    <x v="0"/>
    <e v="#VALUE!"/>
    <e v="#VALUE!"/>
    <e v="#VALUE!"/>
  </r>
  <r>
    <n v="1938"/>
    <x v="318"/>
    <x v="3"/>
    <d v="1899-12-30T20:33:00"/>
    <x v="0"/>
    <d v="2014-02-13T19:07:11"/>
    <d v="2014-02-13T22:27:32"/>
    <n v="200"/>
  </r>
  <r>
    <n v="1939"/>
    <x v="319"/>
    <x v="4"/>
    <d v="1899-12-30T00:41:00"/>
    <x v="2"/>
    <d v="2014-02-13T23:58:13"/>
    <d v="2014-02-14T01:28:05"/>
    <n v="89"/>
  </r>
  <r>
    <n v="1940"/>
    <x v="319"/>
    <x v="4"/>
    <d v="1899-12-30T06:05:00"/>
    <x v="0"/>
    <d v="2014-02-14T05:23:52"/>
    <d v="2014-02-14T06:39:53"/>
    <n v="76"/>
  </r>
  <r>
    <n v="1941"/>
    <x v="319"/>
    <x v="4"/>
    <d v="1899-12-30T08:13:00"/>
    <x v="2"/>
    <d v="2014-02-14T07:18:48"/>
    <d v="2014-02-14T10:38:55"/>
    <n v="200"/>
  </r>
  <r>
    <n v="1942"/>
    <x v="319"/>
    <x v="4"/>
    <d v="1899-12-30T09:48:00"/>
    <x v="2"/>
    <d v="2014-02-14T08:34:22"/>
    <d v="2014-02-14T10:37:49"/>
    <n v="123"/>
  </r>
  <r>
    <n v="1943"/>
    <x v="319"/>
    <x v="4"/>
    <d v="1899-12-30T11:37:00"/>
    <x v="2"/>
    <d v="2014-02-14T10:51:50"/>
    <d v="2014-02-14T12:05:08"/>
    <n v="73"/>
  </r>
  <r>
    <n v="1944"/>
    <x v="319"/>
    <x v="4"/>
    <d v="1899-12-30T12:53:00"/>
    <x v="0"/>
    <d v="2014-02-14T11:43:49"/>
    <e v="#VALUE!"/>
    <e v="#VALUE!"/>
  </r>
  <r>
    <n v="1945"/>
    <x v="319"/>
    <x v="4"/>
    <d v="1899-12-30T13:30:00"/>
    <x v="2"/>
    <d v="2014-02-14T12:52:57"/>
    <d v="2014-02-14T14:20:31"/>
    <n v="87"/>
  </r>
  <r>
    <n v="1946"/>
    <x v="319"/>
    <x v="4"/>
    <d v="1899-12-30T15:40:00"/>
    <x v="1"/>
    <d v="2014-02-14T15:04:18"/>
    <d v="2014-02-14T19:11:47"/>
    <n v="247"/>
  </r>
  <r>
    <n v="1947"/>
    <x v="319"/>
    <x v="4"/>
    <d v="1899-12-30T15:52:00"/>
    <x v="2"/>
    <d v="2014-02-14T15:08:20"/>
    <d v="2014-02-14T17:03:59"/>
    <n v="115"/>
  </r>
  <r>
    <n v="1948"/>
    <x v="319"/>
    <x v="4"/>
    <d v="1899-12-30T18:26:00"/>
    <x v="0"/>
    <d v="2014-02-14T18:07:05"/>
    <d v="2014-02-14T19:12:23"/>
    <n v="65"/>
  </r>
  <r>
    <n v="1949"/>
    <x v="319"/>
    <x v="4"/>
    <d v="1899-12-30T19:39:00"/>
    <x v="0"/>
    <d v="2014-02-14T19:23:21"/>
    <e v="#VALUE!"/>
    <e v="#VALUE!"/>
  </r>
  <r>
    <n v="1950"/>
    <x v="319"/>
    <x v="4"/>
    <d v="1899-12-30T22:40:00"/>
    <x v="0"/>
    <d v="2014-02-14T22:14:32"/>
    <d v="2014-02-14T23:58:04"/>
    <n v="103"/>
  </r>
  <r>
    <n v="1951"/>
    <x v="320"/>
    <x v="5"/>
    <d v="1899-12-30T01:12:00"/>
    <x v="2"/>
    <d v="2014-02-15T00:01:36"/>
    <d v="2014-02-15T01:50:23"/>
    <n v="108"/>
  </r>
  <r>
    <n v="1952"/>
    <x v="320"/>
    <x v="5"/>
    <d v="1899-12-30T03:42:00"/>
    <x v="0"/>
    <d v="2014-02-15T03:15:18"/>
    <d v="2014-02-15T04:51:33"/>
    <n v="96"/>
  </r>
  <r>
    <n v="1953"/>
    <x v="320"/>
    <x v="5"/>
    <d v="1899-12-30T16:24:00"/>
    <x v="0"/>
    <d v="2014-02-15T15:58:33"/>
    <d v="2014-02-15T17:36:15"/>
    <n v="97"/>
  </r>
  <r>
    <n v="1955"/>
    <x v="320"/>
    <x v="5"/>
    <d v="1899-12-30T20:52:00"/>
    <x v="0"/>
    <d v="2014-02-15T20:18:18"/>
    <d v="2014-02-15T22:05:47"/>
    <n v="107"/>
  </r>
  <r>
    <n v="1956"/>
    <x v="320"/>
    <x v="5"/>
    <d v="1899-12-30T22:50:00"/>
    <x v="0"/>
    <d v="2014-02-15T22:11:09"/>
    <d v="2014-02-16T00:03:52"/>
    <n v="112"/>
  </r>
  <r>
    <n v="1957"/>
    <x v="321"/>
    <x v="0"/>
    <d v="1899-12-30T03:05:00"/>
    <x v="0"/>
    <d v="2014-02-17T03:09:26"/>
    <d v="2014-02-17T04:18:25"/>
    <n v="68"/>
  </r>
  <r>
    <n v="1958"/>
    <x v="321"/>
    <x v="0"/>
    <d v="1899-12-30T06:13:00"/>
    <x v="0"/>
    <d v="2014-02-17T06:01:10"/>
    <d v="2014-02-17T07:00:12"/>
    <n v="59"/>
  </r>
  <r>
    <n v="1959"/>
    <x v="321"/>
    <x v="0"/>
    <d v="1899-12-30T14:59:00"/>
    <x v="0"/>
    <d v="2014-02-17T14:17:20"/>
    <d v="2014-02-17T15:27:15"/>
    <n v="69"/>
  </r>
  <r>
    <n v="1960"/>
    <x v="321"/>
    <x v="0"/>
    <d v="1899-12-30T21:44:00"/>
    <x v="0"/>
    <d v="2014-02-17T20:48:27"/>
    <d v="2014-02-17T22:18:09"/>
    <n v="89"/>
  </r>
  <r>
    <n v="1961"/>
    <x v="322"/>
    <x v="1"/>
    <d v="1899-12-30T00:56:00"/>
    <x v="0"/>
    <d v="2014-02-18T00:04:09"/>
    <d v="2014-02-18T01:28:00"/>
    <n v="83"/>
  </r>
  <r>
    <n v="1962"/>
    <x v="322"/>
    <x v="1"/>
    <d v="1899-12-30T11:31:00"/>
    <x v="2"/>
    <d v="2014-02-18T10:49:21"/>
    <d v="2014-02-18T13:10:58"/>
    <n v="141"/>
  </r>
  <r>
    <n v="1963"/>
    <x v="322"/>
    <x v="1"/>
    <d v="1899-12-30T18:40:00"/>
    <x v="0"/>
    <d v="2014-02-18T18:00:17"/>
    <d v="2014-02-18T19:10:00"/>
    <n v="69"/>
  </r>
  <r>
    <n v="1964"/>
    <x v="323"/>
    <x v="2"/>
    <d v="1899-12-30T03:24:00"/>
    <x v="0"/>
    <d v="2014-02-19T01:37:12"/>
    <d v="2014-02-19T04:00:07"/>
    <n v="142"/>
  </r>
  <r>
    <n v="1965"/>
    <x v="323"/>
    <x v="2"/>
    <d v="1899-12-30T08:46:00"/>
    <x v="0"/>
    <d v="2014-02-19T08:10:47"/>
    <d v="2014-02-19T09:28:42"/>
    <n v="77"/>
  </r>
  <r>
    <n v="1966"/>
    <x v="323"/>
    <x v="2"/>
    <d v="1899-12-30T10:16:00"/>
    <x v="2"/>
    <d v="2014-02-19T07:59:58"/>
    <e v="#VALUE!"/>
    <e v="#VALUE!"/>
  </r>
  <r>
    <n v="1967"/>
    <x v="323"/>
    <x v="2"/>
    <d v="1899-12-30T10:46:00"/>
    <x v="0"/>
    <d v="2014-02-19T09:58:24"/>
    <d v="2014-02-19T11:52:44"/>
    <n v="114"/>
  </r>
  <r>
    <n v="1968"/>
    <x v="323"/>
    <x v="2"/>
    <d v="1899-12-30T12:50:00"/>
    <x v="2"/>
    <d v="2014-02-19T11:46:19"/>
    <d v="2014-02-19T13:50:36"/>
    <n v="124"/>
  </r>
  <r>
    <n v="1969"/>
    <x v="323"/>
    <x v="2"/>
    <d v="1899-12-30T14:07:00"/>
    <x v="2"/>
    <d v="2014-02-19T13:23:36"/>
    <d v="2014-02-19T15:04:38"/>
    <n v="101"/>
  </r>
  <r>
    <n v="1970"/>
    <x v="323"/>
    <x v="2"/>
    <d v="1899-12-30T15:38:00"/>
    <x v="2"/>
    <d v="2014-02-19T14:36:04"/>
    <d v="2014-02-19T17:07:47"/>
    <n v="151"/>
  </r>
  <r>
    <n v="1971"/>
    <x v="323"/>
    <x v="2"/>
    <d v="1899-12-30T16:20:00"/>
    <x v="1"/>
    <d v="2014-02-19T15:51:19"/>
    <d v="2014-02-19T17:16:30"/>
    <n v="85"/>
  </r>
  <r>
    <n v="1972"/>
    <x v="323"/>
    <x v="2"/>
    <d v="1899-12-30T18:36:00"/>
    <x v="0"/>
    <d v="2014-02-19T17:55:47"/>
    <d v="2014-02-19T19:17:50"/>
    <n v="82"/>
  </r>
  <r>
    <n v="1973"/>
    <x v="324"/>
    <x v="3"/>
    <d v="1899-12-30T02:10:00"/>
    <x v="1"/>
    <d v="2014-02-20T01:33:25"/>
    <d v="2014-02-20T03:18:06"/>
    <n v="104"/>
  </r>
  <r>
    <n v="1974"/>
    <x v="324"/>
    <x v="3"/>
    <d v="1899-12-30T10:14:00"/>
    <x v="2"/>
    <d v="2014-02-20T09:36:55"/>
    <d v="2014-02-20T11:35:31"/>
    <n v="118"/>
  </r>
  <r>
    <n v="1975"/>
    <x v="324"/>
    <x v="3"/>
    <d v="1899-12-30T12:54:00"/>
    <x v="2"/>
    <d v="2014-02-20T12:07:01"/>
    <d v="2014-02-20T15:42:39"/>
    <n v="215"/>
  </r>
  <r>
    <n v="1976"/>
    <x v="324"/>
    <x v="3"/>
    <d v="1899-12-30T22:20:00"/>
    <x v="1"/>
    <d v="2014-02-20T21:40:32"/>
    <d v="2014-02-20T23:12:04"/>
    <n v="91"/>
  </r>
  <r>
    <n v="1977"/>
    <x v="325"/>
    <x v="4"/>
    <d v="1899-12-30T00:10:00"/>
    <x v="0"/>
    <d v="2014-02-21T15:56:26"/>
    <e v="#VALUE!"/>
    <e v="#VALUE!"/>
  </r>
  <r>
    <n v="1978"/>
    <x v="325"/>
    <x v="4"/>
    <d v="1899-12-30T03:59:00"/>
    <x v="0"/>
    <d v="2014-02-21T03:04:45"/>
    <d v="2014-02-21T05:05:01"/>
    <n v="120"/>
  </r>
  <r>
    <n v="1979"/>
    <x v="325"/>
    <x v="4"/>
    <d v="1899-12-30T06:45:00"/>
    <x v="0"/>
    <d v="2014-02-21T05:58:00"/>
    <e v="#VALUE!"/>
    <e v="#VALUE!"/>
  </r>
  <r>
    <n v="1980"/>
    <x v="325"/>
    <x v="4"/>
    <d v="1899-12-30T09:30:00"/>
    <x v="2"/>
    <d v="2014-02-21T08:31:07"/>
    <d v="2014-02-21T10:28:49"/>
    <n v="117"/>
  </r>
  <r>
    <n v="1981"/>
    <x v="325"/>
    <x v="4"/>
    <d v="1899-12-30T10:16:00"/>
    <x v="0"/>
    <d v="2014-02-21T09:14:21"/>
    <d v="2014-02-21T11:23:55"/>
    <n v="129"/>
  </r>
  <r>
    <n v="1982"/>
    <x v="325"/>
    <x v="4"/>
    <d v="1899-12-30T11:38:00"/>
    <x v="2"/>
    <d v="2014-02-21T10:48:04"/>
    <d v="2014-02-21T12:21:00"/>
    <n v="92"/>
  </r>
  <r>
    <n v="1983"/>
    <x v="325"/>
    <x v="4"/>
    <d v="1899-12-30T14:01:00"/>
    <x v="2"/>
    <d v="2014-02-21T13:20:18"/>
    <d v="2014-02-21T14:59:05"/>
    <n v="98"/>
  </r>
  <r>
    <n v="1984"/>
    <x v="325"/>
    <x v="4"/>
    <d v="1899-12-30T16:34:00"/>
    <x v="0"/>
    <d v="2014-02-21T15:50:16"/>
    <d v="2014-02-21T17:45:35"/>
    <n v="115"/>
  </r>
  <r>
    <n v="1985"/>
    <x v="325"/>
    <x v="4"/>
    <d v="1899-12-30T17:24:00"/>
    <x v="0"/>
    <d v="2014-02-21T17:24:45"/>
    <d v="2014-02-21T18:03:55"/>
    <n v="39"/>
  </r>
  <r>
    <n v="1986"/>
    <x v="325"/>
    <x v="4"/>
    <d v="1899-12-30T20:19:00"/>
    <x v="0"/>
    <d v="2014-02-21T19:49:47"/>
    <d v="2014-02-21T21:25:23"/>
    <n v="95"/>
  </r>
  <r>
    <n v="1987"/>
    <x v="326"/>
    <x v="5"/>
    <d v="1899-12-30T02:45:00"/>
    <x v="0"/>
    <d v="2014-02-22T02:18:18"/>
    <d v="2014-02-22T03:50:39"/>
    <n v="92"/>
  </r>
  <r>
    <n v="1988"/>
    <x v="326"/>
    <x v="5"/>
    <d v="1899-12-30T07:54:00"/>
    <x v="1"/>
    <d v="2014-02-22T07:49:28"/>
    <d v="2014-02-22T08:37:17"/>
    <n v="47"/>
  </r>
  <r>
    <n v="1989"/>
    <x v="326"/>
    <x v="5"/>
    <d v="1899-12-30T10:36:00"/>
    <x v="0"/>
    <d v="2014-02-22T10:02:01"/>
    <d v="2014-02-22T11:51:21"/>
    <n v="109"/>
  </r>
  <r>
    <n v="1990"/>
    <x v="326"/>
    <x v="5"/>
    <d v="1899-12-30T12:40:00"/>
    <x v="0"/>
    <d v="2014-02-22T11:37:55"/>
    <d v="2014-02-22T13:37:00"/>
    <n v="119"/>
  </r>
  <r>
    <n v="1991"/>
    <x v="326"/>
    <x v="5"/>
    <d v="1899-12-30T17:05:00"/>
    <x v="0"/>
    <d v="2014-02-22T16:21:01"/>
    <e v="#VALUE!"/>
    <e v="#VALUE!"/>
  </r>
  <r>
    <n v="1992"/>
    <x v="327"/>
    <x v="6"/>
    <d v="1899-12-30T01:43:00"/>
    <x v="0"/>
    <d v="2014-02-23T01:18:00"/>
    <d v="2014-02-23T02:43:34"/>
    <n v="85"/>
  </r>
  <r>
    <n v="1993"/>
    <x v="327"/>
    <x v="6"/>
    <d v="1899-12-30T11:46:00"/>
    <x v="0"/>
    <d v="2014-02-23T11:15:15"/>
    <d v="2014-02-23T12:59:03"/>
    <n v="103"/>
  </r>
  <r>
    <n v="1994"/>
    <x v="327"/>
    <x v="6"/>
    <d v="1899-12-30T21:13:00"/>
    <x v="0"/>
    <d v="2014-02-23T20:59:14"/>
    <d v="2014-02-23T22:07:55"/>
    <n v="68"/>
  </r>
  <r>
    <n v="1995"/>
    <x v="327"/>
    <x v="6"/>
    <d v="1899-12-30T22:46:00"/>
    <x v="0"/>
    <d v="2014-02-23T22:10:53"/>
    <d v="2014-02-23T23:23:46"/>
    <n v="72"/>
  </r>
  <r>
    <n v="1996"/>
    <x v="328"/>
    <x v="0"/>
    <d v="1899-12-30T02:49:00"/>
    <x v="0"/>
    <d v="2014-02-24T02:17:09"/>
    <d v="2014-02-24T03:42:06"/>
    <n v="84"/>
  </r>
  <r>
    <n v="1997"/>
    <x v="328"/>
    <x v="0"/>
    <d v="1899-12-30T08:37:00"/>
    <x v="2"/>
    <d v="2014-02-24T07:40:32"/>
    <d v="2014-02-24T09:46:50"/>
    <n v="126"/>
  </r>
  <r>
    <n v="1998"/>
    <x v="328"/>
    <x v="0"/>
    <d v="1899-12-30T10:40:00"/>
    <x v="2"/>
    <d v="2014-02-24T09:56:55"/>
    <d v="2014-02-24T11:34:44"/>
    <n v="97"/>
  </r>
  <r>
    <n v="1999"/>
    <x v="328"/>
    <x v="0"/>
    <d v="1899-12-30T12:29:00"/>
    <x v="2"/>
    <d v="2014-02-24T11:49:43"/>
    <d v="2014-02-24T13:33:14"/>
    <n v="103"/>
  </r>
  <r>
    <n v="2000"/>
    <x v="328"/>
    <x v="0"/>
    <d v="1899-12-30T14:52:00"/>
    <x v="2"/>
    <d v="2014-02-24T14:22:06"/>
    <d v="2014-02-24T16:24:24"/>
    <n v="122"/>
  </r>
  <r>
    <n v="2001"/>
    <x v="328"/>
    <x v="0"/>
    <d v="1899-12-30T15:48:00"/>
    <x v="2"/>
    <d v="2014-02-24T15:02:08"/>
    <d v="2014-02-24T16:30:08"/>
    <n v="88"/>
  </r>
  <r>
    <n v="2002"/>
    <x v="329"/>
    <x v="1"/>
    <d v="1899-12-30T08:29:00"/>
    <x v="2"/>
    <d v="2014-02-25T07:39:35"/>
    <d v="2014-02-25T08:50:43"/>
    <n v="71"/>
  </r>
  <r>
    <n v="2003"/>
    <x v="329"/>
    <x v="1"/>
    <d v="1899-12-30T10:07:00"/>
    <x v="2"/>
    <d v="2014-02-25T09:36:44"/>
    <d v="2014-02-25T10:52:42"/>
    <n v="75"/>
  </r>
  <r>
    <n v="2004"/>
    <x v="329"/>
    <x v="1"/>
    <d v="1899-12-30T13:17:00"/>
    <x v="2"/>
    <d v="2014-02-25T12:19:13"/>
    <d v="2014-02-25T14:01:04"/>
    <n v="101"/>
  </r>
  <r>
    <n v="2005"/>
    <x v="329"/>
    <x v="1"/>
    <d v="1899-12-30T13:55:00"/>
    <x v="2"/>
    <d v="2014-02-25T13:30:51"/>
    <d v="2014-02-25T14:57:49"/>
    <n v="86"/>
  </r>
  <r>
    <n v="2006"/>
    <x v="329"/>
    <x v="1"/>
    <d v="1899-12-30T19:00:00"/>
    <x v="0"/>
    <d v="2014-02-25T18:30:09"/>
    <d v="2014-02-25T20:11:28"/>
    <n v="101"/>
  </r>
  <r>
    <n v="2007"/>
    <x v="330"/>
    <x v="2"/>
    <d v="1899-12-30T00:13:00"/>
    <x v="0"/>
    <d v="2014-02-25T22:59:20"/>
    <e v="#VALUE!"/>
    <e v="#VALUE!"/>
  </r>
  <r>
    <n v="2008"/>
    <x v="330"/>
    <x v="2"/>
    <d v="1899-12-30T03:10:00"/>
    <x v="1"/>
    <d v="2014-02-26T02:20:15"/>
    <d v="2014-02-26T04:06:25"/>
    <n v="106"/>
  </r>
  <r>
    <n v="2009"/>
    <x v="330"/>
    <x v="2"/>
    <d v="1899-12-30T09:39:00"/>
    <x v="2"/>
    <d v="2014-02-26T09:06:39"/>
    <d v="2014-02-26T10:00:13"/>
    <n v="53"/>
  </r>
  <r>
    <n v="2010"/>
    <x v="330"/>
    <x v="2"/>
    <d v="1899-12-30T10:55:00"/>
    <x v="2"/>
    <d v="2014-02-26T10:23:18"/>
    <d v="2014-02-26T11:48:31"/>
    <n v="85"/>
  </r>
  <r>
    <n v="2011"/>
    <x v="330"/>
    <x v="2"/>
    <d v="1899-12-30T14:02:00"/>
    <x v="2"/>
    <d v="2014-02-26T13:13:54"/>
    <d v="2014-02-26T15:03:36"/>
    <n v="109"/>
  </r>
  <r>
    <n v="2012"/>
    <x v="330"/>
    <x v="2"/>
    <d v="1899-12-30T16:00:00"/>
    <x v="2"/>
    <d v="2014-02-26T15:18:15"/>
    <d v="2014-02-26T16:36:48"/>
    <n v="78"/>
  </r>
  <r>
    <n v="2013"/>
    <x v="330"/>
    <x v="2"/>
    <d v="1899-12-30T18:53:00"/>
    <x v="1"/>
    <d v="2014-02-26T18:00:14"/>
    <e v="#VALUE!"/>
    <e v="#VALUE!"/>
  </r>
  <r>
    <n v="2014"/>
    <x v="330"/>
    <x v="2"/>
    <d v="1899-12-30T23:26:00"/>
    <x v="0"/>
    <d v="2014-02-26T22:37:45"/>
    <e v="#VALUE!"/>
    <e v="#VALUE!"/>
  </r>
  <r>
    <n v="2015"/>
    <x v="331"/>
    <x v="3"/>
    <d v="1899-12-30T00:43:00"/>
    <x v="0"/>
    <d v="2014-02-27T00:23:47"/>
    <d v="2014-02-27T01:47:25"/>
    <n v="83"/>
  </r>
  <r>
    <n v="2016"/>
    <x v="331"/>
    <x v="3"/>
    <d v="1899-12-30T05:55:00"/>
    <x v="0"/>
    <d v="2014-02-27T03:39:51"/>
    <d v="2014-02-27T06:35:19"/>
    <n v="175"/>
  </r>
  <r>
    <n v="2017"/>
    <x v="331"/>
    <x v="3"/>
    <d v="1899-12-30T10:10:00"/>
    <x v="2"/>
    <d v="2014-02-27T09:42:49"/>
    <d v="2014-02-27T11:00:44"/>
    <n v="77"/>
  </r>
  <r>
    <n v="2018"/>
    <x v="331"/>
    <x v="3"/>
    <d v="1899-12-30T11:17:00"/>
    <x v="2"/>
    <d v="2014-02-27T09:50:37"/>
    <e v="#VALUE!"/>
    <e v="#VALUE!"/>
  </r>
  <r>
    <n v="2020"/>
    <x v="332"/>
    <x v="4"/>
    <d v="1899-12-30T10:20:00"/>
    <x v="0"/>
    <d v="2014-02-28T09:45:18"/>
    <d v="2014-02-28T11:32:37"/>
    <n v="107"/>
  </r>
  <r>
    <n v="2021"/>
    <x v="332"/>
    <x v="4"/>
    <d v="1899-12-30T12:03:00"/>
    <x v="2"/>
    <d v="2014-02-28T11:00:00"/>
    <d v="2014-02-28T12:47:26"/>
    <n v="107"/>
  </r>
  <r>
    <n v="2022"/>
    <x v="332"/>
    <x v="4"/>
    <d v="1899-12-30T13:55:00"/>
    <x v="0"/>
    <d v="2014-02-28T13:20:54"/>
    <d v="2014-02-28T14:59:35"/>
    <n v="98"/>
  </r>
  <r>
    <n v="2023"/>
    <x v="332"/>
    <x v="4"/>
    <d v="1899-12-30T15:23:00"/>
    <x v="2"/>
    <d v="2014-02-28T14:23:19"/>
    <d v="2014-02-28T15:50:51"/>
    <n v="87"/>
  </r>
  <r>
    <n v="2024"/>
    <x v="332"/>
    <x v="4"/>
    <d v="1899-12-30T15:43:00"/>
    <x v="0"/>
    <d v="2014-02-28T15:30:52"/>
    <d v="2014-02-28T18:10:29"/>
    <n v="159"/>
  </r>
  <r>
    <n v="2025"/>
    <x v="332"/>
    <x v="4"/>
    <d v="1899-12-30T21:17:00"/>
    <x v="0"/>
    <d v="2014-02-28T20:33:42"/>
    <d v="2014-02-28T22:33:03"/>
    <n v="119"/>
  </r>
  <r>
    <n v="2026"/>
    <x v="333"/>
    <x v="5"/>
    <d v="1899-12-30T01:40:00"/>
    <x v="0"/>
    <d v="2014-03-01T01:28:53"/>
    <d v="2014-03-01T02:54:56"/>
    <n v="86"/>
  </r>
  <r>
    <n v="2027"/>
    <x v="333"/>
    <x v="5"/>
    <d v="1899-12-30T04:28:00"/>
    <x v="0"/>
    <d v="2014-03-01T03:38:28"/>
    <e v="#VALUE!"/>
    <e v="#VALUE!"/>
  </r>
  <r>
    <n v="2028"/>
    <x v="333"/>
    <x v="5"/>
    <d v="1899-12-30T09:19:00"/>
    <x v="0"/>
    <d v="2014-03-01T07:47:10"/>
    <d v="2014-03-01T10:57:13"/>
    <n v="190"/>
  </r>
  <r>
    <n v="2029"/>
    <x v="333"/>
    <x v="5"/>
    <d v="1899-12-30T11:17:00"/>
    <x v="0"/>
    <d v="2014-03-01T10:38:52"/>
    <d v="2014-03-01T12:18:04"/>
    <n v="99"/>
  </r>
  <r>
    <n v="2030"/>
    <x v="333"/>
    <x v="5"/>
    <d v="1899-12-30T14:04:00"/>
    <x v="0"/>
    <d v="2014-03-01T13:20:58"/>
    <d v="2014-03-01T14:33:57"/>
    <n v="72"/>
  </r>
  <r>
    <n v="2032"/>
    <x v="333"/>
    <x v="5"/>
    <d v="1899-12-30T22:30:00"/>
    <x v="0"/>
    <d v="2014-03-01T22:04:46"/>
    <d v="2014-03-01T23:21:06"/>
    <n v="76"/>
  </r>
  <r>
    <n v="2033"/>
    <x v="334"/>
    <x v="6"/>
    <d v="1899-12-30T12:45:00"/>
    <x v="1"/>
    <d v="2014-03-02T11:28:11"/>
    <d v="2014-03-02T13:16:31"/>
    <n v="108"/>
  </r>
  <r>
    <n v="2034"/>
    <x v="334"/>
    <x v="6"/>
    <d v="1899-12-30T17:16:00"/>
    <x v="0"/>
    <d v="2014-03-02T16:38:30"/>
    <d v="2014-03-02T18:25:46"/>
    <n v="107"/>
  </r>
  <r>
    <n v="2035"/>
    <x v="334"/>
    <x v="6"/>
    <d v="1899-12-30T21:54:00"/>
    <x v="0"/>
    <d v="2014-03-02T21:25:00"/>
    <d v="2014-03-02T22:55:11"/>
    <n v="90"/>
  </r>
  <r>
    <n v="2036"/>
    <x v="335"/>
    <x v="0"/>
    <d v="1899-12-30T10:20:00"/>
    <x v="2"/>
    <d v="2014-03-03T09:22:43"/>
    <d v="2014-03-03T11:32:32"/>
    <n v="129"/>
  </r>
  <r>
    <n v="2037"/>
    <x v="335"/>
    <x v="0"/>
    <d v="1899-12-30T12:03:00"/>
    <x v="2"/>
    <d v="2014-03-03T11:34:19"/>
    <d v="2014-03-03T13:28:00"/>
    <n v="113"/>
  </r>
  <r>
    <n v="2038"/>
    <x v="335"/>
    <x v="0"/>
    <d v="1899-12-30T12:31:00"/>
    <x v="2"/>
    <d v="2014-03-03T11:23:43"/>
    <d v="2014-03-03T13:06:35"/>
    <n v="102"/>
  </r>
  <r>
    <n v="2039"/>
    <x v="335"/>
    <x v="0"/>
    <d v="1899-12-30T15:31:00"/>
    <x v="0"/>
    <d v="2014-03-03T14:49:29"/>
    <d v="2014-03-03T17:22:24"/>
    <n v="152"/>
  </r>
  <r>
    <n v="2040"/>
    <x v="336"/>
    <x v="1"/>
    <d v="1899-12-30T05:18:00"/>
    <x v="0"/>
    <d v="2014-03-04T04:46:35"/>
    <e v="#VALUE!"/>
    <e v="#VALUE!"/>
  </r>
  <r>
    <n v="2041"/>
    <x v="336"/>
    <x v="1"/>
    <d v="1899-12-30T10:13:00"/>
    <x v="2"/>
    <d v="2014-03-04T09:23:27"/>
    <d v="2014-03-04T11:07:30"/>
    <n v="104"/>
  </r>
  <r>
    <n v="2042"/>
    <x v="336"/>
    <x v="1"/>
    <d v="1899-12-30T11:02:00"/>
    <x v="2"/>
    <d v="2014-03-04T09:00:45"/>
    <e v="#VALUE!"/>
    <e v="#VALUE!"/>
  </r>
  <r>
    <n v="2043"/>
    <x v="336"/>
    <x v="1"/>
    <d v="1899-12-30T12:37:00"/>
    <x v="2"/>
    <d v="2014-03-04T11:51:38"/>
    <e v="#VALUE!"/>
    <e v="#VALUE!"/>
  </r>
  <r>
    <n v="2044"/>
    <x v="336"/>
    <x v="1"/>
    <d v="1899-12-30T16:27:00"/>
    <x v="2"/>
    <d v="2014-03-04T15:19:01"/>
    <d v="2014-03-04T17:08:28"/>
    <n v="109"/>
  </r>
  <r>
    <n v="2045"/>
    <x v="337"/>
    <x v="2"/>
    <d v="1899-12-30T03:45:00"/>
    <x v="0"/>
    <d v="2014-03-05T02:44:39"/>
    <d v="2014-03-05T04:51:37"/>
    <n v="126"/>
  </r>
  <r>
    <n v="2046"/>
    <x v="337"/>
    <x v="2"/>
    <d v="1899-12-30T09:54:00"/>
    <x v="2"/>
    <d v="2014-03-05T09:29:12"/>
    <d v="2014-03-05T11:18:41"/>
    <n v="109"/>
  </r>
  <r>
    <n v="2047"/>
    <x v="337"/>
    <x v="2"/>
    <d v="1899-12-30T11:54:00"/>
    <x v="2"/>
    <d v="2014-03-05T11:29:53"/>
    <d v="2014-03-05T12:21:29"/>
    <n v="51"/>
  </r>
  <r>
    <n v="2048"/>
    <x v="337"/>
    <x v="2"/>
    <d v="1899-12-30T13:54:00"/>
    <x v="2"/>
    <d v="2014-03-05T13:18:40"/>
    <d v="2014-03-05T14:59:12"/>
    <n v="100"/>
  </r>
  <r>
    <n v="2049"/>
    <x v="337"/>
    <x v="2"/>
    <d v="1899-12-30T14:45:00"/>
    <x v="0"/>
    <d v="2014-03-05T13:59:21"/>
    <d v="2014-03-05T15:38:16"/>
    <n v="98"/>
  </r>
  <r>
    <n v="2050"/>
    <x v="337"/>
    <x v="2"/>
    <d v="1899-12-30T16:07:00"/>
    <x v="2"/>
    <d v="2014-03-05T15:19:00"/>
    <e v="#VALUE!"/>
    <e v="#VALUE!"/>
  </r>
  <r>
    <n v="2051"/>
    <x v="337"/>
    <x v="2"/>
    <d v="1899-12-30T17:23:00"/>
    <x v="1"/>
    <d v="2014-03-05T16:45:17"/>
    <d v="2014-03-05T18:25:43"/>
    <n v="100"/>
  </r>
  <r>
    <n v="2052"/>
    <x v="337"/>
    <x v="2"/>
    <d v="1899-12-30T20:14:00"/>
    <x v="2"/>
    <d v="2014-03-05T18:57:19"/>
    <d v="2014-03-05T20:39:21"/>
    <n v="102"/>
  </r>
  <r>
    <n v="2053"/>
    <x v="338"/>
    <x v="3"/>
    <d v="1899-12-30T02:30:00"/>
    <x v="0"/>
    <d v="2014-03-06T01:30:37"/>
    <e v="#VALUE!"/>
    <e v="#VALUE!"/>
  </r>
  <r>
    <n v="2054"/>
    <x v="338"/>
    <x v="3"/>
    <d v="1899-12-30T09:53:00"/>
    <x v="2"/>
    <d v="2014-03-06T09:11:55"/>
    <d v="2014-03-06T11:16:35"/>
    <n v="124"/>
  </r>
  <r>
    <n v="2055"/>
    <x v="338"/>
    <x v="3"/>
    <d v="1899-12-30T13:22:00"/>
    <x v="2"/>
    <d v="2014-03-06T12:02:35"/>
    <d v="2014-03-06T14:23:37"/>
    <n v="141"/>
  </r>
  <r>
    <n v="2056"/>
    <x v="338"/>
    <x v="3"/>
    <d v="1899-12-30T16:46:00"/>
    <x v="0"/>
    <d v="2014-03-06T16:08:19"/>
    <d v="2014-03-06T17:55:11"/>
    <n v="106"/>
  </r>
  <r>
    <n v="2057"/>
    <x v="338"/>
    <x v="3"/>
    <d v="1899-12-30T17:54:00"/>
    <x v="0"/>
    <d v="2014-03-06T17:22:29"/>
    <d v="2014-03-06T18:54:04"/>
    <n v="91"/>
  </r>
  <r>
    <n v="2058"/>
    <x v="338"/>
    <x v="3"/>
    <d v="1899-12-30T21:25:00"/>
    <x v="0"/>
    <d v="2014-03-06T20:49:32"/>
    <d v="2014-03-06T23:36:34"/>
    <n v="167"/>
  </r>
  <r>
    <n v="2059"/>
    <x v="339"/>
    <x v="4"/>
    <d v="1899-12-30T01:51:00"/>
    <x v="0"/>
    <e v="#VALUE!"/>
    <e v="#VALUE!"/>
    <e v="#VALUE!"/>
  </r>
  <r>
    <n v="2060"/>
    <x v="339"/>
    <x v="4"/>
    <d v="1899-12-30T06:12:00"/>
    <x v="0"/>
    <d v="2014-03-07T05:54:46"/>
    <d v="2014-03-07T07:30:25"/>
    <n v="95"/>
  </r>
  <r>
    <n v="2061"/>
    <x v="339"/>
    <x v="4"/>
    <d v="1899-12-30T08:02:00"/>
    <x v="1"/>
    <d v="2014-03-07T07:02:37"/>
    <d v="2014-03-07T08:50:55"/>
    <n v="108"/>
  </r>
  <r>
    <n v="2062"/>
    <x v="339"/>
    <x v="4"/>
    <d v="1899-12-30T09:33:00"/>
    <x v="2"/>
    <d v="2014-03-07T08:47:25"/>
    <d v="2014-03-07T10:02:13"/>
    <n v="74"/>
  </r>
  <r>
    <n v="2063"/>
    <x v="339"/>
    <x v="4"/>
    <d v="1899-12-30T11:07:00"/>
    <x v="1"/>
    <d v="2014-03-07T10:30:53"/>
    <d v="2014-03-07T12:04:49"/>
    <n v="93"/>
  </r>
  <r>
    <n v="2064"/>
    <x v="339"/>
    <x v="4"/>
    <d v="1899-12-30T11:39:00"/>
    <x v="2"/>
    <d v="2014-03-07T10:38:24"/>
    <d v="2014-03-07T12:31:32"/>
    <n v="113"/>
  </r>
  <r>
    <n v="2065"/>
    <x v="339"/>
    <x v="4"/>
    <d v="1899-12-30T13:29:00"/>
    <x v="2"/>
    <d v="2014-03-07T12:55:30"/>
    <d v="2014-03-07T14:18:30"/>
    <n v="83"/>
  </r>
  <r>
    <n v="2066"/>
    <x v="339"/>
    <x v="4"/>
    <d v="1899-12-30T15:41:00"/>
    <x v="2"/>
    <d v="2014-03-07T15:05:47"/>
    <d v="2014-03-07T16:25:29"/>
    <n v="79"/>
  </r>
  <r>
    <n v="2067"/>
    <x v="339"/>
    <x v="4"/>
    <d v="1899-12-30T20:56:00"/>
    <x v="2"/>
    <d v="2014-03-07T20:10:17"/>
    <d v="2014-03-07T21:47:04"/>
    <n v="96"/>
  </r>
  <r>
    <n v="2068"/>
    <x v="340"/>
    <x v="5"/>
    <d v="1899-12-30T07:20:00"/>
    <x v="1"/>
    <d v="2014-03-08T06:37:51"/>
    <d v="2014-03-08T08:08:46"/>
    <n v="90"/>
  </r>
  <r>
    <n v="2069"/>
    <x v="340"/>
    <x v="5"/>
    <d v="1899-12-30T10:30:00"/>
    <x v="0"/>
    <d v="2014-03-08T09:19:06"/>
    <d v="2014-03-08T11:37:43"/>
    <n v="138"/>
  </r>
  <r>
    <n v="2070"/>
    <x v="340"/>
    <x v="5"/>
    <d v="1899-12-30T16:17:00"/>
    <x v="0"/>
    <d v="2014-03-08T15:08:15"/>
    <d v="2014-03-08T16:58:00"/>
    <n v="109"/>
  </r>
  <r>
    <n v="2071"/>
    <x v="340"/>
    <x v="5"/>
    <d v="1899-12-30T19:58:00"/>
    <x v="0"/>
    <d v="2014-03-08T19:25:54"/>
    <d v="2014-03-08T20:35:51"/>
    <n v="69"/>
  </r>
  <r>
    <n v="2072"/>
    <x v="340"/>
    <x v="5"/>
    <d v="1899-12-30T20:54:00"/>
    <x v="0"/>
    <d v="2014-03-08T20:33:08"/>
    <d v="2014-03-08T22:39:48"/>
    <n v="126"/>
  </r>
  <r>
    <n v="2073"/>
    <x v="341"/>
    <x v="6"/>
    <d v="1899-12-30T05:32:00"/>
    <x v="0"/>
    <d v="2014-03-09T04:08:51"/>
    <d v="2014-03-09T05:27:32"/>
    <n v="78"/>
  </r>
  <r>
    <n v="2074"/>
    <x v="341"/>
    <x v="6"/>
    <d v="1899-12-30T13:28:00"/>
    <x v="0"/>
    <d v="2014-03-09T11:47:34"/>
    <e v="#VALUE!"/>
    <e v="#VALUE!"/>
  </r>
  <r>
    <n v="2075"/>
    <x v="341"/>
    <x v="6"/>
    <d v="1899-12-30T18:23:00"/>
    <x v="0"/>
    <d v="2014-03-09T18:22:10"/>
    <d v="2014-03-09T18:57:00"/>
    <n v="34"/>
  </r>
  <r>
    <n v="2076"/>
    <x v="341"/>
    <x v="6"/>
    <d v="1899-12-30T21:34:00"/>
    <x v="0"/>
    <d v="2014-03-09T20:48:21"/>
    <d v="2014-03-09T22:31:15"/>
    <n v="102"/>
  </r>
  <r>
    <n v="2077"/>
    <x v="341"/>
    <x v="6"/>
    <d v="1899-12-30T23:39:00"/>
    <x v="1"/>
    <d v="2014-03-09T22:39:49"/>
    <d v="2014-03-10T00:54:42"/>
    <n v="134"/>
  </r>
  <r>
    <n v="2078"/>
    <x v="342"/>
    <x v="0"/>
    <d v="1899-12-30T08:49:00"/>
    <x v="0"/>
    <d v="2014-03-10T07:18:56"/>
    <d v="2014-03-10T08:55:57"/>
    <n v="97"/>
  </r>
  <r>
    <n v="2079"/>
    <x v="342"/>
    <x v="0"/>
    <d v="1899-12-30T11:26:00"/>
    <x v="2"/>
    <d v="2014-03-10T10:50:09"/>
    <d v="2014-03-10T12:26:11"/>
    <n v="96"/>
  </r>
  <r>
    <n v="2080"/>
    <x v="342"/>
    <x v="0"/>
    <d v="1899-12-30T13:29:00"/>
    <x v="2"/>
    <d v="2014-03-10T12:46:23"/>
    <d v="2014-03-10T14:06:21"/>
    <n v="79"/>
  </r>
  <r>
    <n v="2081"/>
    <x v="342"/>
    <x v="0"/>
    <d v="1899-12-30T13:22:00"/>
    <x v="1"/>
    <d v="2014-03-10T13:06:05"/>
    <e v="#VALUE!"/>
    <e v="#VALUE!"/>
  </r>
  <r>
    <n v="2082"/>
    <x v="342"/>
    <x v="0"/>
    <d v="1899-12-30T15:02:00"/>
    <x v="2"/>
    <d v="2014-03-10T14:34:41"/>
    <d v="2014-03-10T16:03:37"/>
    <n v="88"/>
  </r>
  <r>
    <n v="2083"/>
    <x v="342"/>
    <x v="0"/>
    <d v="1899-12-30T21:50:00"/>
    <x v="0"/>
    <d v="2014-03-10T21:02:53"/>
    <d v="2014-03-10T22:41:01"/>
    <n v="98"/>
  </r>
  <r>
    <n v="2084"/>
    <x v="343"/>
    <x v="1"/>
    <d v="1899-12-30T05:21:00"/>
    <x v="0"/>
    <d v="2014-03-11T04:27:17"/>
    <d v="2014-03-11T06:58:13"/>
    <n v="150"/>
  </r>
  <r>
    <n v="2085"/>
    <x v="343"/>
    <x v="1"/>
    <d v="1899-12-30T09:32:00"/>
    <x v="2"/>
    <d v="2014-03-11T08:49:39"/>
    <d v="2014-03-11T10:29:58"/>
    <n v="100"/>
  </r>
  <r>
    <n v="2086"/>
    <x v="343"/>
    <x v="1"/>
    <d v="1899-12-30T11:54:00"/>
    <x v="2"/>
    <d v="2014-03-11T11:16:52"/>
    <d v="2014-03-11T12:22:52"/>
    <n v="66"/>
  </r>
  <r>
    <n v="2087"/>
    <x v="343"/>
    <x v="1"/>
    <d v="1899-12-30T12:45:00"/>
    <x v="0"/>
    <d v="2014-03-11T10:46:44"/>
    <e v="#VALUE!"/>
    <e v="#VALUE!"/>
  </r>
  <r>
    <n v="2088"/>
    <x v="343"/>
    <x v="1"/>
    <d v="1899-12-30T20:07:00"/>
    <x v="0"/>
    <d v="2014-03-11T19:09:36"/>
    <d v="2014-03-11T20:50:04"/>
    <n v="100"/>
  </r>
  <r>
    <n v="2089"/>
    <x v="343"/>
    <x v="1"/>
    <d v="1899-12-30T22:17:00"/>
    <x v="0"/>
    <d v="2014-03-11T21:31:49"/>
    <d v="2014-03-11T23:01:56"/>
    <n v="90"/>
  </r>
  <r>
    <n v="2090"/>
    <x v="343"/>
    <x v="1"/>
    <d v="1899-12-30T00:00:00"/>
    <x v="0"/>
    <d v="2014-03-11T23:14:44"/>
    <d v="2014-03-12T00:48:22"/>
    <n v="93"/>
  </r>
  <r>
    <n v="2091"/>
    <x v="344"/>
    <x v="2"/>
    <d v="1899-12-30T02:23:00"/>
    <x v="1"/>
    <d v="2014-03-12T01:32:39"/>
    <d v="2014-03-12T03:05:53"/>
    <n v="93"/>
  </r>
  <r>
    <n v="2092"/>
    <x v="344"/>
    <x v="2"/>
    <d v="1899-12-30T04:26:00"/>
    <x v="1"/>
    <d v="2014-03-12T03:43:06"/>
    <d v="2014-03-12T05:27:30"/>
    <n v="104"/>
  </r>
  <r>
    <n v="2093"/>
    <x v="344"/>
    <x v="2"/>
    <d v="1899-12-30T08:32:00"/>
    <x v="2"/>
    <d v="2014-03-12T07:26:10"/>
    <d v="2014-03-12T09:32:18"/>
    <n v="126"/>
  </r>
  <r>
    <n v="2094"/>
    <x v="344"/>
    <x v="2"/>
    <d v="1899-12-30T10:40:00"/>
    <x v="2"/>
    <d v="2014-03-12T09:45:36"/>
    <d v="2014-03-12T11:19:40"/>
    <n v="94"/>
  </r>
  <r>
    <n v="2096"/>
    <x v="344"/>
    <x v="2"/>
    <d v="1899-12-30T12:04:00"/>
    <x v="2"/>
    <d v="2014-03-12T11:19:54"/>
    <d v="2014-03-12T12:39:39"/>
    <n v="79"/>
  </r>
  <r>
    <n v="2097"/>
    <x v="344"/>
    <x v="2"/>
    <d v="1899-12-30T14:19:00"/>
    <x v="2"/>
    <d v="2014-03-12T13:32:25"/>
    <e v="#VALUE!"/>
    <e v="#VALUE!"/>
  </r>
  <r>
    <n v="2098"/>
    <x v="344"/>
    <x v="2"/>
    <d v="1899-12-30T15:57:00"/>
    <x v="2"/>
    <d v="2014-03-12T15:04:47"/>
    <d v="2014-03-12T16:40:45"/>
    <n v="95"/>
  </r>
  <r>
    <n v="2099"/>
    <x v="344"/>
    <x v="2"/>
    <d v="1899-12-30T21:35:00"/>
    <x v="0"/>
    <d v="2014-03-12T20:56:53"/>
    <d v="2014-03-12T22:46:21"/>
    <n v="109"/>
  </r>
  <r>
    <n v="2100"/>
    <x v="344"/>
    <x v="2"/>
    <d v="1899-12-30T23:54:00"/>
    <x v="0"/>
    <d v="2014-03-12T23:30:22"/>
    <d v="2014-03-13T01:08:37"/>
    <n v="98"/>
  </r>
  <r>
    <n v="2101"/>
    <x v="345"/>
    <x v="3"/>
    <d v="1899-12-30T01:53:00"/>
    <x v="0"/>
    <d v="2014-03-13T01:19:53"/>
    <e v="#VALUE!"/>
    <e v="#VALUE!"/>
  </r>
  <r>
    <n v="2102"/>
    <x v="345"/>
    <x v="3"/>
    <d v="1899-12-30T02:56:00"/>
    <x v="0"/>
    <d v="2014-03-13T02:15:15"/>
    <d v="2014-03-13T04:19:02"/>
    <n v="123"/>
  </r>
  <r>
    <n v="2103"/>
    <x v="345"/>
    <x v="3"/>
    <d v="1899-12-30T06:25:00"/>
    <x v="0"/>
    <d v="2014-03-13T05:36:05"/>
    <d v="2014-03-13T07:28:15"/>
    <n v="112"/>
  </r>
  <r>
    <n v="2104"/>
    <x v="345"/>
    <x v="3"/>
    <d v="1899-12-30T11:42:00"/>
    <x v="1"/>
    <d v="2014-03-13T10:58:25"/>
    <d v="2014-03-13T12:49:43"/>
    <n v="111"/>
  </r>
  <r>
    <n v="2105"/>
    <x v="345"/>
    <x v="3"/>
    <d v="1899-12-30T14:25:00"/>
    <x v="0"/>
    <d v="2014-03-13T13:46:11"/>
    <d v="2014-03-13T15:05:30"/>
    <n v="79"/>
  </r>
  <r>
    <n v="2106"/>
    <x v="345"/>
    <x v="3"/>
    <d v="1899-12-30T20:17:00"/>
    <x v="0"/>
    <d v="2014-03-13T19:22:04"/>
    <d v="2014-03-13T22:20:15"/>
    <n v="178"/>
  </r>
  <r>
    <n v="2107"/>
    <x v="339"/>
    <x v="4"/>
    <d v="1899-12-30T14:18:00"/>
    <x v="2"/>
    <d v="2014-03-14T13:40:17"/>
    <d v="2014-03-14T15:11:16"/>
    <n v="90"/>
  </r>
  <r>
    <n v="2108"/>
    <x v="346"/>
    <x v="4"/>
    <d v="1899-12-30T09:49:00"/>
    <x v="2"/>
    <d v="2014-03-14T08:51:12"/>
    <d v="2014-03-14T10:39:57"/>
    <n v="108"/>
  </r>
  <r>
    <n v="2109"/>
    <x v="346"/>
    <x v="4"/>
    <d v="1899-12-30T11:09:00"/>
    <x v="2"/>
    <e v="#VALUE!"/>
    <d v="2014-03-14T12:15:33"/>
    <e v="#VALUE!"/>
  </r>
  <r>
    <n v="2110"/>
    <x v="346"/>
    <x v="4"/>
    <d v="1899-12-30T12:11:00"/>
    <x v="2"/>
    <d v="2014-03-14T11:00:27"/>
    <d v="2014-03-14T12:38:42"/>
    <n v="98"/>
  </r>
  <r>
    <n v="2111"/>
    <x v="346"/>
    <x v="4"/>
    <d v="1899-12-30T16:28:00"/>
    <x v="2"/>
    <d v="2014-03-14T14:28:51"/>
    <d v="2014-03-14T16:23:57"/>
    <n v="115"/>
  </r>
  <r>
    <n v="2112"/>
    <x v="346"/>
    <x v="4"/>
    <d v="1899-12-30T21:54:00"/>
    <x v="0"/>
    <d v="2014-03-14T21:09:56"/>
    <d v="2014-03-14T22:23:42"/>
    <n v="73"/>
  </r>
  <r>
    <n v="2113"/>
    <x v="347"/>
    <x v="5"/>
    <d v="1899-12-30T06:02:00"/>
    <x v="0"/>
    <d v="2014-03-15T05:47:19"/>
    <d v="2014-03-15T06:47:59"/>
    <n v="60"/>
  </r>
  <r>
    <n v="2114"/>
    <x v="347"/>
    <x v="5"/>
    <d v="1899-12-30T07:27:00"/>
    <x v="0"/>
    <d v="2014-03-15T06:51:05"/>
    <d v="2014-03-15T08:19:56"/>
    <n v="88"/>
  </r>
  <r>
    <n v="2115"/>
    <x v="347"/>
    <x v="5"/>
    <d v="1899-12-30T14:14:00"/>
    <x v="0"/>
    <d v="2014-03-15T13:32:39"/>
    <d v="2014-03-15T15:29:16"/>
    <n v="116"/>
  </r>
  <r>
    <n v="2116"/>
    <x v="348"/>
    <x v="6"/>
    <d v="1899-12-30T04:11:00"/>
    <x v="0"/>
    <d v="2014-03-16T03:49:15"/>
    <d v="2014-03-16T05:03:20"/>
    <n v="74"/>
  </r>
  <r>
    <n v="2117"/>
    <x v="348"/>
    <x v="6"/>
    <d v="1899-12-30T08:32:00"/>
    <x v="1"/>
    <d v="2014-03-16T07:41:29"/>
    <d v="2014-03-16T10:22:45"/>
    <n v="161"/>
  </r>
  <r>
    <n v="2118"/>
    <x v="348"/>
    <x v="6"/>
    <d v="1899-12-30T10:26:00"/>
    <x v="0"/>
    <d v="2014-03-16T09:44:50"/>
    <d v="2014-03-16T11:20:27"/>
    <n v="95"/>
  </r>
  <r>
    <n v="2119"/>
    <x v="349"/>
    <x v="0"/>
    <d v="1899-12-30T03:08:00"/>
    <x v="0"/>
    <d v="2014-03-17T02:48:22"/>
    <d v="2014-03-17T04:20:24"/>
    <n v="92"/>
  </r>
  <r>
    <n v="2120"/>
    <x v="349"/>
    <x v="0"/>
    <d v="1899-12-30T10:01:00"/>
    <x v="2"/>
    <d v="2014-03-17T09:16:02"/>
    <d v="2014-03-17T10:35:37"/>
    <n v="79"/>
  </r>
  <r>
    <n v="2121"/>
    <x v="349"/>
    <x v="0"/>
    <d v="1899-12-30T10:27:00"/>
    <x v="2"/>
    <d v="2014-03-17T09:31:15"/>
    <d v="2014-03-17T11:30:14"/>
    <n v="118"/>
  </r>
  <r>
    <n v="2122"/>
    <x v="349"/>
    <x v="0"/>
    <d v="1899-12-30T11:59:00"/>
    <x v="2"/>
    <d v="2014-03-17T11:04:56"/>
    <d v="2014-03-17T12:11:26"/>
    <n v="66"/>
  </r>
  <r>
    <n v="2123"/>
    <x v="349"/>
    <x v="0"/>
    <d v="1899-12-30T14:48:00"/>
    <x v="2"/>
    <d v="2014-03-17T13:21:45"/>
    <d v="2014-03-17T15:07:54"/>
    <n v="106"/>
  </r>
  <r>
    <n v="2124"/>
    <x v="349"/>
    <x v="0"/>
    <d v="1899-12-30T16:43:00"/>
    <x v="2"/>
    <d v="2014-03-17T15:47:34"/>
    <d v="2014-03-17T17:56:25"/>
    <n v="128"/>
  </r>
  <r>
    <n v="2125"/>
    <x v="349"/>
    <x v="0"/>
    <d v="1899-12-30T19:23:00"/>
    <x v="0"/>
    <d v="2014-03-17T18:38:51"/>
    <e v="#VALUE!"/>
    <e v="#VALUE!"/>
  </r>
  <r>
    <n v="2126"/>
    <x v="349"/>
    <x v="0"/>
    <d v="1899-12-30T22:25:00"/>
    <x v="0"/>
    <d v="2014-03-17T22:21:39"/>
    <d v="2014-03-17T23:17:54"/>
    <n v="56"/>
  </r>
  <r>
    <n v="2127"/>
    <x v="350"/>
    <x v="1"/>
    <d v="1899-12-30T08:16:00"/>
    <x v="2"/>
    <d v="2014-03-18T07:28:51"/>
    <d v="2014-03-18T09:25:49"/>
    <n v="116"/>
  </r>
  <r>
    <n v="2128"/>
    <x v="350"/>
    <x v="1"/>
    <d v="1899-12-30T09:36:00"/>
    <x v="0"/>
    <d v="2014-03-18T09:01:38"/>
    <d v="2014-03-18T10:38:13"/>
    <n v="96"/>
  </r>
  <r>
    <n v="2129"/>
    <x v="350"/>
    <x v="1"/>
    <d v="1899-12-30T10:08:00"/>
    <x v="2"/>
    <d v="2014-03-18T09:14:56"/>
    <d v="2014-03-18T10:58:31"/>
    <n v="103"/>
  </r>
  <r>
    <n v="2130"/>
    <x v="350"/>
    <x v="1"/>
    <d v="1899-12-30T12:12:00"/>
    <x v="2"/>
    <d v="2014-03-18T11:23:37"/>
    <d v="2014-03-18T12:46:47"/>
    <n v="83"/>
  </r>
  <r>
    <n v="2131"/>
    <x v="350"/>
    <x v="1"/>
    <d v="1899-12-30T14:23:00"/>
    <x v="2"/>
    <d v="2014-03-18T13:15:16"/>
    <d v="2014-03-18T15:10:44"/>
    <n v="115"/>
  </r>
  <r>
    <n v="2132"/>
    <x v="350"/>
    <x v="1"/>
    <d v="1899-12-30T16:36:00"/>
    <x v="2"/>
    <d v="2014-03-18T15:39:45"/>
    <d v="2014-03-18T17:27:40"/>
    <n v="107"/>
  </r>
  <r>
    <n v="2133"/>
    <x v="350"/>
    <x v="1"/>
    <d v="1899-12-30T19:01:00"/>
    <x v="0"/>
    <d v="2014-03-18T18:49:10"/>
    <d v="2014-03-18T19:41:53"/>
    <n v="52"/>
  </r>
  <r>
    <n v="2134"/>
    <x v="350"/>
    <x v="1"/>
    <d v="1899-12-30T23:01:00"/>
    <x v="0"/>
    <d v="2014-03-18T22:14:15"/>
    <d v="2014-03-18T23:30:07"/>
    <n v="75"/>
  </r>
  <r>
    <n v="2135"/>
    <x v="351"/>
    <x v="2"/>
    <d v="1899-12-30T01:58:00"/>
    <x v="1"/>
    <d v="2014-03-19T01:08:51"/>
    <d v="2014-03-19T02:21:10"/>
    <n v="72"/>
  </r>
  <r>
    <n v="2136"/>
    <x v="351"/>
    <x v="2"/>
    <d v="1899-12-30T07:32:00"/>
    <x v="1"/>
    <d v="2014-03-19T06:30:31"/>
    <d v="2014-03-19T08:13:47"/>
    <n v="103"/>
  </r>
  <r>
    <n v="2137"/>
    <x v="351"/>
    <x v="2"/>
    <d v="1899-12-30T08:51:00"/>
    <x v="2"/>
    <d v="2014-03-19T07:36:35"/>
    <d v="2014-03-19T09:14:33"/>
    <n v="97"/>
  </r>
  <r>
    <n v="2138"/>
    <x v="351"/>
    <x v="2"/>
    <d v="1899-12-30T09:55:00"/>
    <x v="2"/>
    <d v="2014-03-19T08:47:15"/>
    <d v="2014-03-19T10:56:37"/>
    <n v="129"/>
  </r>
  <r>
    <n v="2139"/>
    <x v="351"/>
    <x v="2"/>
    <d v="1899-12-30T10:43:00"/>
    <x v="2"/>
    <d v="2014-03-19T09:47:35"/>
    <d v="2014-03-19T11:18:58"/>
    <n v="91"/>
  </r>
  <r>
    <n v="2140"/>
    <x v="351"/>
    <x v="2"/>
    <d v="1899-12-30T12:31:00"/>
    <x v="2"/>
    <d v="2014-03-19T11:23:53"/>
    <d v="2014-03-19T13:22:48"/>
    <n v="118"/>
  </r>
  <r>
    <n v="2141"/>
    <x v="351"/>
    <x v="2"/>
    <d v="1899-12-30T14:10:00"/>
    <x v="0"/>
    <d v="2014-03-19T13:47:03"/>
    <e v="#VALUE!"/>
    <e v="#VALUE!"/>
  </r>
  <r>
    <n v="2142"/>
    <x v="351"/>
    <x v="2"/>
    <d v="1899-12-30T14:35:00"/>
    <x v="2"/>
    <d v="2014-03-19T13:56:26"/>
    <d v="2014-03-19T15:29:36"/>
    <n v="93"/>
  </r>
  <r>
    <n v="2143"/>
    <x v="351"/>
    <x v="2"/>
    <d v="1899-12-30T16:30:00"/>
    <x v="0"/>
    <d v="2014-03-19T15:58:13"/>
    <d v="2014-03-19T17:19:22"/>
    <n v="81"/>
  </r>
  <r>
    <n v="2144"/>
    <x v="351"/>
    <x v="2"/>
    <d v="1899-12-30T20:05:00"/>
    <x v="0"/>
    <d v="2014-03-19T19:18:37"/>
    <d v="2014-03-19T21:22:22"/>
    <n v="123"/>
  </r>
  <r>
    <n v="2145"/>
    <x v="351"/>
    <x v="2"/>
    <d v="1899-12-30T22:48:00"/>
    <x v="0"/>
    <d v="2014-03-19T21:15:19"/>
    <d v="2014-03-19T23:47:00"/>
    <n v="151"/>
  </r>
  <r>
    <n v="2146"/>
    <x v="352"/>
    <x v="3"/>
    <d v="1899-12-30T02:41:00"/>
    <x v="0"/>
    <d v="2014-03-20T02:21:31"/>
    <d v="2014-03-20T03:24:44"/>
    <n v="63"/>
  </r>
  <r>
    <n v="2147"/>
    <x v="352"/>
    <x v="3"/>
    <d v="1899-12-30T04:28:00"/>
    <x v="0"/>
    <d v="2014-03-20T03:33:53"/>
    <d v="2014-03-20T05:22:03"/>
    <n v="108"/>
  </r>
  <r>
    <n v="2148"/>
    <x v="352"/>
    <x v="3"/>
    <d v="1899-12-30T12:49:00"/>
    <x v="2"/>
    <d v="2014-03-20T11:57:52"/>
    <d v="2014-03-20T13:35:30"/>
    <n v="97"/>
  </r>
  <r>
    <n v="2150"/>
    <x v="352"/>
    <x v="3"/>
    <d v="1899-12-30T21:20:00"/>
    <x v="2"/>
    <d v="2014-03-20T20:33:59"/>
    <e v="#VALUE!"/>
    <e v="#VALUE!"/>
  </r>
  <r>
    <n v="2151"/>
    <x v="353"/>
    <x v="4"/>
    <d v="1899-12-30T11:10:00"/>
    <x v="0"/>
    <d v="2014-03-21T11:06:07"/>
    <d v="2014-03-21T12:31:26"/>
    <n v="85"/>
  </r>
  <r>
    <n v="2152"/>
    <x v="353"/>
    <x v="4"/>
    <d v="1899-12-30T11:30:00"/>
    <x v="2"/>
    <d v="2014-03-21T10:46:42"/>
    <d v="2014-03-21T12:14:21"/>
    <n v="87"/>
  </r>
  <r>
    <n v="2153"/>
    <x v="353"/>
    <x v="4"/>
    <d v="1899-12-30T13:42:00"/>
    <x v="2"/>
    <d v="2014-03-21T12:56:15"/>
    <d v="2014-03-21T14:31:46"/>
    <n v="95"/>
  </r>
  <r>
    <n v="2154"/>
    <x v="353"/>
    <x v="4"/>
    <d v="1899-12-30T17:11:00"/>
    <x v="0"/>
    <d v="2014-03-21T16:31:39"/>
    <d v="2014-03-21T19:21:09"/>
    <n v="169"/>
  </r>
  <r>
    <n v="2155"/>
    <x v="353"/>
    <x v="4"/>
    <d v="1899-12-30T21:25:00"/>
    <x v="0"/>
    <d v="2014-03-21T20:30:05"/>
    <d v="2014-03-21T22:22:46"/>
    <n v="112"/>
  </r>
  <r>
    <n v="2156"/>
    <x v="354"/>
    <x v="5"/>
    <d v="1899-12-30T06:08:00"/>
    <x v="0"/>
    <d v="2014-03-22T05:40:08"/>
    <d v="2014-03-22T06:54:50"/>
    <n v="74"/>
  </r>
  <r>
    <n v="2157"/>
    <x v="354"/>
    <x v="5"/>
    <d v="1899-12-30T16:59:00"/>
    <x v="0"/>
    <d v="2014-03-22T16:05:26"/>
    <d v="2014-03-22T17:39:11"/>
    <n v="93"/>
  </r>
  <r>
    <n v="2158"/>
    <x v="354"/>
    <x v="5"/>
    <d v="1899-12-30T21:21:00"/>
    <x v="0"/>
    <d v="2014-03-22T20:31:19"/>
    <d v="2014-03-22T22:32:50"/>
    <n v="121"/>
  </r>
  <r>
    <n v="2159"/>
    <x v="355"/>
    <x v="6"/>
    <d v="1899-12-30T06:04:00"/>
    <x v="0"/>
    <d v="2014-03-23T05:34:13"/>
    <d v="2014-03-23T07:13:18"/>
    <n v="99"/>
  </r>
  <r>
    <n v="2160"/>
    <x v="355"/>
    <x v="6"/>
    <d v="1899-12-30T08:53:00"/>
    <x v="0"/>
    <d v="2014-03-23T07:34:13"/>
    <d v="2014-03-23T09:45:03"/>
    <n v="130"/>
  </r>
  <r>
    <n v="2161"/>
    <x v="355"/>
    <x v="6"/>
    <d v="1899-12-30T11:37:00"/>
    <x v="0"/>
    <d v="2014-03-23T11:23:54"/>
    <d v="2014-03-23T12:41:34"/>
    <n v="77"/>
  </r>
  <r>
    <n v="2162"/>
    <x v="355"/>
    <x v="6"/>
    <d v="1899-12-30T15:15:00"/>
    <x v="0"/>
    <d v="2014-03-23T14:34:44"/>
    <d v="2014-03-23T16:24:45"/>
    <n v="110"/>
  </r>
  <r>
    <n v="2163"/>
    <x v="356"/>
    <x v="0"/>
    <d v="1899-12-30T05:58:00"/>
    <x v="0"/>
    <d v="2014-03-24T05:28:31"/>
    <d v="2014-03-24T06:46:47"/>
    <n v="78"/>
  </r>
  <r>
    <n v="2164"/>
    <x v="356"/>
    <x v="0"/>
    <d v="1899-12-30T08:11:00"/>
    <x v="2"/>
    <d v="2014-03-24T07:44:31"/>
    <d v="2014-03-24T09:02:01"/>
    <n v="77"/>
  </r>
  <r>
    <n v="2165"/>
    <x v="356"/>
    <x v="0"/>
    <d v="1899-12-30T10:34:00"/>
    <x v="2"/>
    <d v="2014-03-24T09:23:10"/>
    <d v="2014-03-24T11:37:52"/>
    <n v="134"/>
  </r>
  <r>
    <n v="2166"/>
    <x v="356"/>
    <x v="0"/>
    <d v="1899-12-30T12:34:00"/>
    <x v="2"/>
    <d v="2014-03-24T11:30:58"/>
    <d v="2014-03-24T13:43:38"/>
    <n v="132"/>
  </r>
  <r>
    <n v="2167"/>
    <x v="356"/>
    <x v="0"/>
    <d v="1899-12-30T15:11:00"/>
    <x v="2"/>
    <d v="2014-03-24T14:32:14"/>
    <d v="2014-03-24T15:43:51"/>
    <n v="71"/>
  </r>
  <r>
    <n v="2168"/>
    <x v="357"/>
    <x v="1"/>
    <d v="1899-12-30T04:18:00"/>
    <x v="0"/>
    <d v="2014-03-25T03:44:39"/>
    <d v="2014-03-25T05:24:47"/>
    <n v="100"/>
  </r>
  <r>
    <n v="2169"/>
    <x v="357"/>
    <x v="1"/>
    <d v="1899-12-30T08:41:00"/>
    <x v="2"/>
    <d v="2014-03-25T07:26:55"/>
    <d v="2014-03-25T09:52:07"/>
    <n v="145"/>
  </r>
  <r>
    <n v="2170"/>
    <x v="357"/>
    <x v="1"/>
    <d v="1899-12-30T11:27:00"/>
    <x v="2"/>
    <d v="2014-03-25T10:09:27"/>
    <e v="#VALUE!"/>
    <e v="#VALUE!"/>
  </r>
  <r>
    <n v="2171"/>
    <x v="357"/>
    <x v="1"/>
    <d v="1899-12-30T12:40:00"/>
    <x v="0"/>
    <d v="2014-03-25T11:52:46"/>
    <d v="2014-03-25T13:14:18"/>
    <n v="81"/>
  </r>
  <r>
    <n v="2172"/>
    <x v="357"/>
    <x v="1"/>
    <d v="1899-12-30T15:48:00"/>
    <x v="2"/>
    <d v="2014-03-25T14:56:54"/>
    <d v="2014-03-25T16:49:45"/>
    <n v="112"/>
  </r>
  <r>
    <n v="2173"/>
    <x v="357"/>
    <x v="1"/>
    <d v="1899-12-30T19:38:00"/>
    <x v="0"/>
    <d v="2014-03-25T18:40:31"/>
    <d v="2014-03-25T20:16:53"/>
    <n v="96"/>
  </r>
  <r>
    <n v="2174"/>
    <x v="357"/>
    <x v="1"/>
    <d v="1899-12-30T22:04:00"/>
    <x v="0"/>
    <e v="#VALUE!"/>
    <e v="#VALUE!"/>
    <e v="#VALUE!"/>
  </r>
  <r>
    <n v="2175"/>
    <x v="358"/>
    <x v="2"/>
    <d v="1899-12-30T03:49:00"/>
    <x v="0"/>
    <d v="2014-03-26T03:14:24"/>
    <d v="2014-03-26T04:40:07"/>
    <n v="85"/>
  </r>
  <r>
    <n v="2176"/>
    <x v="358"/>
    <x v="2"/>
    <d v="1899-12-30T08:22:00"/>
    <x v="2"/>
    <d v="2014-03-26T07:54:52"/>
    <d v="2014-03-26T08:57:23"/>
    <n v="62"/>
  </r>
  <r>
    <n v="2177"/>
    <x v="358"/>
    <x v="2"/>
    <d v="1899-12-30T10:11:00"/>
    <x v="2"/>
    <d v="2014-03-26T09:31:39"/>
    <d v="2014-03-26T12:12:56"/>
    <n v="161"/>
  </r>
  <r>
    <n v="2178"/>
    <x v="358"/>
    <x v="2"/>
    <d v="1899-12-30T10:08:00"/>
    <x v="2"/>
    <d v="2014-03-26T09:04:11"/>
    <d v="2014-03-26T12:11:27"/>
    <n v="187"/>
  </r>
  <r>
    <n v="2179"/>
    <x v="358"/>
    <x v="2"/>
    <d v="1899-12-30T12:55:00"/>
    <x v="2"/>
    <d v="2014-03-26T12:08:22"/>
    <d v="2014-03-26T13:40:41"/>
    <n v="92"/>
  </r>
  <r>
    <n v="2180"/>
    <x v="358"/>
    <x v="2"/>
    <d v="1899-12-30T14:25:00"/>
    <x v="0"/>
    <d v="2014-03-26T13:38:55"/>
    <e v="#VALUE!"/>
    <e v="#VALUE!"/>
  </r>
  <r>
    <n v="2181"/>
    <x v="358"/>
    <x v="2"/>
    <d v="1899-12-30T14:50:00"/>
    <x v="2"/>
    <d v="2014-03-26T14:01:41"/>
    <d v="2014-03-26T16:10:05"/>
    <n v="128"/>
  </r>
  <r>
    <n v="2182"/>
    <x v="358"/>
    <x v="2"/>
    <d v="1899-12-30T16:50:00"/>
    <x v="2"/>
    <d v="2014-03-26T15:55:14"/>
    <d v="2014-03-26T17:10:21"/>
    <n v="75"/>
  </r>
  <r>
    <n v="2183"/>
    <x v="358"/>
    <x v="2"/>
    <d v="1899-12-30T16:58:00"/>
    <x v="0"/>
    <d v="2014-03-26T16:06:15"/>
    <d v="2014-03-26T17:44:05"/>
    <n v="97"/>
  </r>
  <r>
    <n v="2184"/>
    <x v="358"/>
    <x v="2"/>
    <d v="1899-12-30T19:58:00"/>
    <x v="0"/>
    <d v="2014-03-26T18:22:25"/>
    <d v="2014-03-26T19:45:10"/>
    <n v="82"/>
  </r>
  <r>
    <n v="2185"/>
    <x v="358"/>
    <x v="2"/>
    <d v="1899-12-30T22:10:00"/>
    <x v="1"/>
    <d v="2014-03-26T21:34:46"/>
    <d v="2014-03-26T22:32:19"/>
    <n v="57"/>
  </r>
  <r>
    <n v="2186"/>
    <x v="359"/>
    <x v="3"/>
    <d v="1899-12-30T11:03:00"/>
    <x v="2"/>
    <d v="2014-03-27T10:34:16"/>
    <d v="2014-03-27T12:03:05"/>
    <n v="88"/>
  </r>
  <r>
    <n v="2187"/>
    <x v="359"/>
    <x v="3"/>
    <d v="1899-12-30T18:48:00"/>
    <x v="0"/>
    <d v="2014-03-27T18:16:51"/>
    <d v="2014-03-27T19:50:43"/>
    <n v="93"/>
  </r>
  <r>
    <n v="2188"/>
    <x v="360"/>
    <x v="4"/>
    <d v="1899-12-30T10:03:00"/>
    <x v="2"/>
    <d v="2014-03-28T08:46:31"/>
    <d v="2014-03-28T10:44:30"/>
    <n v="117"/>
  </r>
  <r>
    <n v="2189"/>
    <x v="360"/>
    <x v="4"/>
    <d v="1899-12-30T12:07:00"/>
    <x v="2"/>
    <d v="2014-03-28T11:24:18"/>
    <d v="2014-03-28T12:52:29"/>
    <n v="88"/>
  </r>
  <r>
    <n v="2190"/>
    <x v="360"/>
    <x v="4"/>
    <d v="1899-12-30T12:12:00"/>
    <x v="2"/>
    <d v="2014-03-28T11:27:50"/>
    <d v="2014-03-28T12:49:40"/>
    <n v="81"/>
  </r>
  <r>
    <n v="2191"/>
    <x v="360"/>
    <x v="4"/>
    <d v="1899-12-30T14:21:00"/>
    <x v="2"/>
    <d v="2014-03-28T13:41:02"/>
    <d v="2014-03-28T15:08:38"/>
    <n v="87"/>
  </r>
  <r>
    <n v="2192"/>
    <x v="360"/>
    <x v="4"/>
    <d v="1899-12-30T21:10:00"/>
    <x v="0"/>
    <d v="2014-03-28T20:38:25"/>
    <d v="2014-03-28T22:15:29"/>
    <n v="97"/>
  </r>
  <r>
    <n v="2193"/>
    <x v="361"/>
    <x v="5"/>
    <d v="1899-12-30T01:58:00"/>
    <x v="0"/>
    <d v="2014-03-29T01:08:45"/>
    <d v="2014-03-29T03:25:36"/>
    <n v="136"/>
  </r>
  <r>
    <n v="2194"/>
    <x v="361"/>
    <x v="5"/>
    <d v="1899-12-30T04:14:00"/>
    <x v="0"/>
    <d v="2014-03-29T03:37:32"/>
    <d v="2014-03-29T05:13:11"/>
    <n v="95"/>
  </r>
  <r>
    <n v="2195"/>
    <x v="361"/>
    <x v="5"/>
    <d v="1899-12-30T05:57:00"/>
    <x v="0"/>
    <d v="2014-03-29T05:21:24"/>
    <d v="2014-03-29T07:32:57"/>
    <n v="131"/>
  </r>
  <r>
    <n v="2196"/>
    <x v="361"/>
    <x v="5"/>
    <d v="1899-12-30T10:30:00"/>
    <x v="1"/>
    <d v="2014-03-29T09:57:41"/>
    <d v="2014-03-29T11:30:25"/>
    <n v="92"/>
  </r>
  <r>
    <n v="2197"/>
    <x v="361"/>
    <x v="5"/>
    <d v="1899-12-30T17:19:00"/>
    <x v="0"/>
    <d v="2014-03-29T16:51:20"/>
    <d v="2014-03-29T17:49:58"/>
    <n v="58"/>
  </r>
  <r>
    <n v="2198"/>
    <x v="362"/>
    <x v="6"/>
    <d v="1899-12-30T02:26:00"/>
    <x v="0"/>
    <d v="2014-03-30T01:16:57"/>
    <d v="2014-03-30T03:04:37"/>
    <n v="107"/>
  </r>
  <r>
    <n v="2199"/>
    <x v="362"/>
    <x v="6"/>
    <d v="1899-12-30T04:15:00"/>
    <x v="0"/>
    <d v="2014-03-30T03:45:08"/>
    <d v="2014-03-30T05:02:16"/>
    <n v="77"/>
  </r>
  <r>
    <n v="2200"/>
    <x v="362"/>
    <x v="6"/>
    <d v="1899-12-30T05:51:00"/>
    <x v="0"/>
    <d v="2014-03-30T05:19:49"/>
    <d v="2014-03-30T06:55:51"/>
    <n v="96"/>
  </r>
  <r>
    <n v="2201"/>
    <x v="362"/>
    <x v="6"/>
    <d v="1899-12-30T07:49:00"/>
    <x v="0"/>
    <d v="2014-03-30T07:29:30"/>
    <d v="2014-03-30T08:30:52"/>
    <n v="61"/>
  </r>
  <r>
    <n v="2202"/>
    <x v="362"/>
    <x v="6"/>
    <d v="1899-12-30T10:11:00"/>
    <x v="0"/>
    <d v="2014-03-30T09:29:32"/>
    <d v="2014-03-30T11:47:56"/>
    <n v="138"/>
  </r>
  <r>
    <n v="2203"/>
    <x v="362"/>
    <x v="6"/>
    <d v="1899-12-30T13:47:00"/>
    <x v="0"/>
    <d v="2014-03-30T13:12:13"/>
    <d v="2014-03-30T14:56:17"/>
    <n v="104"/>
  </r>
  <r>
    <n v="2205"/>
    <x v="363"/>
    <x v="0"/>
    <d v="1899-12-30T02:29:00"/>
    <x v="0"/>
    <d v="2014-03-31T02:04:10"/>
    <d v="2014-03-31T04:00:43"/>
    <n v="116"/>
  </r>
  <r>
    <n v="2206"/>
    <x v="363"/>
    <x v="0"/>
    <d v="1899-12-30T08:28:00"/>
    <x v="2"/>
    <d v="2014-03-31T07:52:50"/>
    <d v="2014-03-31T09:17:44"/>
    <n v="84"/>
  </r>
  <r>
    <n v="2207"/>
    <x v="363"/>
    <x v="0"/>
    <d v="1899-12-30T10:41:00"/>
    <x v="2"/>
    <d v="2014-03-31T09:35:10"/>
    <d v="2014-03-31T11:15:38"/>
    <n v="100"/>
  </r>
  <r>
    <n v="2209"/>
    <x v="363"/>
    <x v="0"/>
    <d v="1899-12-30T16:16:00"/>
    <x v="2"/>
    <d v="2014-03-31T15:12:38"/>
    <d v="2014-03-31T16:36:36"/>
    <n v="83"/>
  </r>
  <r>
    <n v="2210"/>
    <x v="363"/>
    <x v="0"/>
    <d v="1899-12-30T19:14:00"/>
    <x v="0"/>
    <d v="2014-03-31T18:32:30"/>
    <d v="2014-03-31T20:02:26"/>
    <n v="8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9">
  <r>
    <x v="0"/>
    <s v="2013-04-01"/>
    <x v="0"/>
    <d v="1899-12-30T01:21:00"/>
    <x v="0"/>
    <d v="2013-04-01T00:46:35"/>
    <d v="2013-04-01T03:51:24"/>
    <n v="184"/>
    <x v="0"/>
    <x v="0"/>
    <x v="0"/>
  </r>
  <r>
    <x v="1"/>
    <s v="2013-04-01"/>
    <x v="0"/>
    <d v="1899-12-30T11:23:00"/>
    <x v="1"/>
    <d v="2013-04-01T10:36:51"/>
    <d v="2013-04-01T12:01:41"/>
    <n v="84"/>
    <x v="0"/>
    <x v="1"/>
    <x v="0"/>
  </r>
  <r>
    <x v="2"/>
    <s v="2013-04-01"/>
    <x v="0"/>
    <d v="1899-12-30T12:33:00"/>
    <x v="0"/>
    <d v="2013-04-01T11:47:01"/>
    <d v="2013-04-01T13:05:30"/>
    <n v="78"/>
    <x v="0"/>
    <x v="1"/>
    <x v="0"/>
  </r>
  <r>
    <x v="3"/>
    <s v="2013-04-01"/>
    <x v="0"/>
    <d v="1899-12-30T16:37:00"/>
    <x v="0"/>
    <d v="2013-04-01T16:20:29"/>
    <d v="2013-04-01T17:30:20"/>
    <n v="69"/>
    <x v="0"/>
    <x v="1"/>
    <x v="0"/>
  </r>
  <r>
    <x v="4"/>
    <s v="2013-04-02"/>
    <x v="1"/>
    <d v="1899-12-30T08:28:00"/>
    <x v="2"/>
    <d v="2013-04-02T07:53:40"/>
    <d v="2013-04-02T09:19:08"/>
    <n v="85"/>
    <x v="0"/>
    <x v="1"/>
    <x v="0"/>
  </r>
  <r>
    <x v="5"/>
    <s v="2013-04-02"/>
    <x v="1"/>
    <d v="1899-12-30T10:09:00"/>
    <x v="2"/>
    <d v="2013-04-02T09:29:11"/>
    <d v="2013-04-02T11:04:52"/>
    <n v="95"/>
    <x v="0"/>
    <x v="1"/>
    <x v="0"/>
  </r>
  <r>
    <x v="6"/>
    <s v="2013-04-02"/>
    <x v="1"/>
    <d v="1899-12-30T12:14:00"/>
    <x v="2"/>
    <d v="2013-04-02T11:28:57"/>
    <d v="2013-04-02T12:42:12"/>
    <n v="73"/>
    <x v="0"/>
    <x v="1"/>
    <x v="0"/>
  </r>
  <r>
    <x v="7"/>
    <s v="2013-04-02"/>
    <x v="1"/>
    <d v="1899-12-30T14:14:00"/>
    <x v="2"/>
    <d v="2013-04-02T13:20:58"/>
    <d v="2013-04-02T15:21:32"/>
    <n v="120"/>
    <x v="0"/>
    <x v="1"/>
    <x v="0"/>
  </r>
  <r>
    <x v="8"/>
    <s v="2013-04-02"/>
    <x v="1"/>
    <d v="1899-12-30T16:18:00"/>
    <x v="2"/>
    <d v="2013-04-02T15:41:04"/>
    <d v="2013-04-02T17:15:49"/>
    <n v="94"/>
    <x v="0"/>
    <x v="1"/>
    <x v="0"/>
  </r>
  <r>
    <x v="9"/>
    <s v="2013-04-02"/>
    <x v="1"/>
    <d v="1899-12-30T21:09:00"/>
    <x v="0"/>
    <d v="2013-04-02T20:35:55"/>
    <d v="2013-04-02T21:57:54"/>
    <n v="81"/>
    <x v="0"/>
    <x v="1"/>
    <x v="0"/>
  </r>
  <r>
    <x v="10"/>
    <s v="2013-04-03"/>
    <x v="2"/>
    <d v="1899-12-30T04:20:00"/>
    <x v="0"/>
    <d v="2013-04-03T04:03:05"/>
    <d v="2013-04-03T05:17:54"/>
    <n v="74"/>
    <x v="0"/>
    <x v="0"/>
    <x v="0"/>
  </r>
  <r>
    <x v="11"/>
    <s v="2013-04-03"/>
    <x v="2"/>
    <d v="1899-12-30T07:10:00"/>
    <x v="0"/>
    <d v="2013-04-03T06:45:38"/>
    <d v="2013-04-03T08:02:38"/>
    <n v="77"/>
    <x v="0"/>
    <x v="1"/>
    <x v="0"/>
  </r>
  <r>
    <x v="12"/>
    <s v="2013-04-03"/>
    <x v="2"/>
    <d v="1899-12-30T08:11:00"/>
    <x v="2"/>
    <d v="2013-04-03T07:43:20"/>
    <d v="2013-04-03T08:37:07"/>
    <n v="53"/>
    <x v="0"/>
    <x v="1"/>
    <x v="0"/>
  </r>
  <r>
    <x v="13"/>
    <s v="2013-04-03"/>
    <x v="2"/>
    <d v="1899-12-30T10:18:00"/>
    <x v="2"/>
    <d v="2013-04-03T09:35:58"/>
    <d v="2013-04-03T10:51:01"/>
    <n v="75"/>
    <x v="0"/>
    <x v="1"/>
    <x v="0"/>
  </r>
  <r>
    <x v="14"/>
    <s v="2013-04-03"/>
    <x v="2"/>
    <d v="1899-12-30T12:01:00"/>
    <x v="2"/>
    <d v="2013-04-03T10:38:44"/>
    <d v="2013-04-03T12:40:52"/>
    <n v="122"/>
    <x v="0"/>
    <x v="1"/>
    <x v="0"/>
  </r>
  <r>
    <x v="15"/>
    <s v="2013-04-03"/>
    <x v="2"/>
    <d v="1899-12-30T12:22:00"/>
    <x v="2"/>
    <d v="2013-04-03T11:35:48"/>
    <d v="2013-04-03T12:39:22"/>
    <n v="63"/>
    <x v="0"/>
    <x v="1"/>
    <x v="0"/>
  </r>
  <r>
    <x v="16"/>
    <s v="2013-04-03"/>
    <x v="2"/>
    <d v="1899-12-30T14:09:00"/>
    <x v="2"/>
    <d v="2013-04-03T13:37:42"/>
    <d v="2013-04-03T15:11:43"/>
    <n v="94"/>
    <x v="0"/>
    <x v="1"/>
    <x v="0"/>
  </r>
  <r>
    <x v="17"/>
    <s v="2013-04-03"/>
    <x v="2"/>
    <d v="1899-12-30T16:44:00"/>
    <x v="2"/>
    <d v="2013-04-03T15:39:29"/>
    <d v="2013-04-03T17:21:23"/>
    <n v="101"/>
    <x v="0"/>
    <x v="1"/>
    <x v="0"/>
  </r>
  <r>
    <x v="18"/>
    <s v="2013-04-03"/>
    <x v="2"/>
    <d v="1899-12-30T20:34:00"/>
    <x v="0"/>
    <d v="2013-04-03T19:46:19"/>
    <e v="#VALUE!"/>
    <e v="#VALUE!"/>
    <x v="0"/>
    <x v="1"/>
    <x v="0"/>
  </r>
  <r>
    <x v="19"/>
    <s v="2013-04-04"/>
    <x v="3"/>
    <d v="1899-12-30T00:34:00"/>
    <x v="0"/>
    <d v="2013-04-03T23:56:15"/>
    <e v="#VALUE!"/>
    <e v="#VALUE!"/>
    <x v="0"/>
    <x v="0"/>
    <x v="0"/>
  </r>
  <r>
    <x v="20"/>
    <s v="2013-04-04"/>
    <x v="3"/>
    <d v="1899-12-30T04:25:00"/>
    <x v="0"/>
    <d v="2013-04-04T03:53:51"/>
    <d v="2013-04-04T05:20:30"/>
    <n v="86"/>
    <x v="0"/>
    <x v="0"/>
    <x v="0"/>
  </r>
  <r>
    <x v="21"/>
    <s v="2013-04-04"/>
    <x v="3"/>
    <d v="1899-12-30T09:33:00"/>
    <x v="2"/>
    <d v="2013-04-04T09:07:58"/>
    <d v="2013-04-04T10:36:48"/>
    <n v="88"/>
    <x v="0"/>
    <x v="1"/>
    <x v="0"/>
  </r>
  <r>
    <x v="22"/>
    <s v="2013-04-04"/>
    <x v="3"/>
    <d v="1899-12-30T13:49:00"/>
    <x v="2"/>
    <d v="2013-04-04T13:09:33"/>
    <d v="2013-04-04T14:25:57"/>
    <n v="76"/>
    <x v="0"/>
    <x v="1"/>
    <x v="0"/>
  </r>
  <r>
    <x v="23"/>
    <s v="2013-04-04"/>
    <x v="3"/>
    <d v="1899-12-30T16:12:00"/>
    <x v="0"/>
    <d v="2013-04-04T15:34:33"/>
    <d v="2013-04-04T16:47:59"/>
    <n v="73"/>
    <x v="0"/>
    <x v="1"/>
    <x v="0"/>
  </r>
  <r>
    <x v="24"/>
    <s v="2013-04-04"/>
    <x v="3"/>
    <d v="1899-12-30T23:45:00"/>
    <x v="1"/>
    <d v="2013-04-04T22:57:29"/>
    <d v="2013-04-05T00:23:25"/>
    <n v="85"/>
    <x v="0"/>
    <x v="1"/>
    <x v="0"/>
  </r>
  <r>
    <x v="25"/>
    <s v="2013-04-05"/>
    <x v="4"/>
    <d v="1899-12-30T03:25:00"/>
    <x v="2"/>
    <d v="2013-04-05T02:52:00"/>
    <d v="2013-04-05T04:51:05"/>
    <n v="119"/>
    <x v="0"/>
    <x v="0"/>
    <x v="0"/>
  </r>
  <r>
    <x v="26"/>
    <s v="2013-04-05"/>
    <x v="4"/>
    <d v="1899-12-30T09:31:00"/>
    <x v="2"/>
    <d v="2013-04-05T08:52:54"/>
    <d v="2013-04-05T11:11:59"/>
    <n v="139"/>
    <x v="0"/>
    <x v="1"/>
    <x v="0"/>
  </r>
  <r>
    <x v="27"/>
    <s v="2013-04-05"/>
    <x v="4"/>
    <d v="1899-12-30T10:37:00"/>
    <x v="2"/>
    <d v="2013-04-05T09:50:16"/>
    <d v="2013-04-05T11:11:06"/>
    <n v="80"/>
    <x v="0"/>
    <x v="1"/>
    <x v="0"/>
  </r>
  <r>
    <x v="28"/>
    <s v="2013-04-05"/>
    <x v="4"/>
    <d v="1899-12-30T12:16:00"/>
    <x v="0"/>
    <d v="2013-04-05T11:17:27"/>
    <d v="2013-04-05T12:59:26"/>
    <n v="101"/>
    <x v="0"/>
    <x v="1"/>
    <x v="0"/>
  </r>
  <r>
    <x v="29"/>
    <s v="2013-04-05"/>
    <x v="4"/>
    <d v="1899-12-30T12:54:00"/>
    <x v="2"/>
    <d v="2013-04-05T12:29:34"/>
    <d v="2013-04-05T13:59:08"/>
    <n v="89"/>
    <x v="0"/>
    <x v="1"/>
    <x v="0"/>
  </r>
  <r>
    <x v="30"/>
    <s v="2013-04-05"/>
    <x v="4"/>
    <d v="1899-12-30T18:56:00"/>
    <x v="0"/>
    <d v="2013-04-05T18:40:14"/>
    <d v="2013-04-05T19:34:19"/>
    <n v="54"/>
    <x v="0"/>
    <x v="1"/>
    <x v="0"/>
  </r>
  <r>
    <x v="31"/>
    <s v="2013-04-06"/>
    <x v="5"/>
    <d v="1899-12-30T06:24:00"/>
    <x v="0"/>
    <d v="2013-04-06T05:20:02"/>
    <d v="2013-04-06T07:12:57"/>
    <n v="112"/>
    <x v="0"/>
    <x v="1"/>
    <x v="1"/>
  </r>
  <r>
    <x v="32"/>
    <s v="2013-04-06"/>
    <x v="5"/>
    <d v="1899-12-30T06:58:00"/>
    <x v="0"/>
    <d v="2013-04-06T06:51:26"/>
    <d v="2013-04-06T07:33:55"/>
    <n v="42"/>
    <x v="0"/>
    <x v="1"/>
    <x v="1"/>
  </r>
  <r>
    <x v="33"/>
    <s v="2013-04-07"/>
    <x v="6"/>
    <d v="1899-12-30T19:54:00"/>
    <x v="0"/>
    <d v="2013-04-07T19:09:02"/>
    <d v="2013-04-07T20:46:25"/>
    <n v="97"/>
    <x v="0"/>
    <x v="1"/>
    <x v="1"/>
  </r>
  <r>
    <x v="34"/>
    <s v="2013-04-07"/>
    <x v="6"/>
    <d v="1899-12-30T21:41:00"/>
    <x v="0"/>
    <d v="2013-04-07T20:47:30"/>
    <d v="2013-04-07T22:20:13"/>
    <n v="92"/>
    <x v="0"/>
    <x v="1"/>
    <x v="1"/>
  </r>
  <r>
    <x v="35"/>
    <s v="2013-04-07"/>
    <x v="6"/>
    <d v="1899-12-30T23:57:00"/>
    <x v="0"/>
    <d v="2013-04-07T23:12:23"/>
    <d v="2013-04-08T00:55:26"/>
    <n v="103"/>
    <x v="0"/>
    <x v="1"/>
    <x v="1"/>
  </r>
  <r>
    <x v="36"/>
    <s v="2013-04-08"/>
    <x v="0"/>
    <d v="1899-12-30T08:09:00"/>
    <x v="2"/>
    <d v="2013-04-08T07:32:36"/>
    <d v="2013-04-08T08:56:52"/>
    <n v="84"/>
    <x v="0"/>
    <x v="1"/>
    <x v="0"/>
  </r>
  <r>
    <x v="37"/>
    <s v="2013-04-08"/>
    <x v="0"/>
    <d v="1899-12-30T10:10:00"/>
    <x v="2"/>
    <d v="2013-04-08T09:13:02"/>
    <d v="2013-04-08T10:27:23"/>
    <n v="74"/>
    <x v="0"/>
    <x v="1"/>
    <x v="0"/>
  </r>
  <r>
    <x v="38"/>
    <s v="2013-04-08"/>
    <x v="0"/>
    <d v="1899-12-30T10:02:00"/>
    <x v="2"/>
    <d v="2013-04-08T09:31:22"/>
    <d v="2013-04-08T10:56:10"/>
    <n v="84"/>
    <x v="0"/>
    <x v="1"/>
    <x v="0"/>
  </r>
  <r>
    <x v="39"/>
    <s v="2013-04-08"/>
    <x v="0"/>
    <d v="1899-12-30T12:17:00"/>
    <x v="2"/>
    <d v="2013-04-08T11:56:50"/>
    <d v="2013-04-08T12:51:11"/>
    <n v="54"/>
    <x v="0"/>
    <x v="1"/>
    <x v="0"/>
  </r>
  <r>
    <x v="40"/>
    <s v="2013-04-08"/>
    <x v="0"/>
    <d v="1899-12-30T14:24:00"/>
    <x v="0"/>
    <d v="2013-04-08T13:32:50"/>
    <d v="2013-04-08T15:06:11"/>
    <n v="93"/>
    <x v="0"/>
    <x v="1"/>
    <x v="0"/>
  </r>
  <r>
    <x v="41"/>
    <s v="2013-04-08"/>
    <x v="0"/>
    <d v="1899-12-30T14:25:00"/>
    <x v="2"/>
    <d v="2013-04-08T13:39:45"/>
    <d v="2013-04-08T14:46:07"/>
    <n v="66"/>
    <x v="0"/>
    <x v="1"/>
    <x v="0"/>
  </r>
  <r>
    <x v="42"/>
    <s v="2013-04-08"/>
    <x v="0"/>
    <d v="1899-12-30T15:32:00"/>
    <x v="2"/>
    <d v="2013-04-08T15:36:52"/>
    <d v="2013-04-08T17:05:30"/>
    <n v="88"/>
    <x v="0"/>
    <x v="1"/>
    <x v="0"/>
  </r>
  <r>
    <x v="43"/>
    <s v="2013-04-09"/>
    <x v="1"/>
    <d v="1899-12-30T09:55:00"/>
    <x v="2"/>
    <d v="2013-04-09T08:54:04"/>
    <e v="#VALUE!"/>
    <e v="#VALUE!"/>
    <x v="0"/>
    <x v="1"/>
    <x v="0"/>
  </r>
  <r>
    <x v="44"/>
    <s v="2013-04-09"/>
    <x v="1"/>
    <d v="1899-12-30T10:23:00"/>
    <x v="0"/>
    <d v="2013-04-09T09:43:41"/>
    <d v="2013-04-09T10:51:48"/>
    <n v="68"/>
    <x v="0"/>
    <x v="1"/>
    <x v="0"/>
  </r>
  <r>
    <x v="45"/>
    <s v="2013-04-09"/>
    <x v="1"/>
    <d v="1899-12-30T12:54:00"/>
    <x v="1"/>
    <d v="2013-04-09T12:00:08"/>
    <d v="2013-04-09T13:14:13"/>
    <n v="74"/>
    <x v="0"/>
    <x v="1"/>
    <x v="0"/>
  </r>
  <r>
    <x v="46"/>
    <s v="2013-04-09"/>
    <x v="1"/>
    <d v="1899-12-30T14:18:00"/>
    <x v="0"/>
    <d v="2013-04-09T13:42:49"/>
    <e v="#VALUE!"/>
    <e v="#VALUE!"/>
    <x v="0"/>
    <x v="1"/>
    <x v="0"/>
  </r>
  <r>
    <x v="47"/>
    <s v="2013-04-09"/>
    <x v="1"/>
    <d v="1899-12-30T16:22:00"/>
    <x v="2"/>
    <d v="2013-04-09T15:18:28"/>
    <d v="2013-04-09T17:40:25"/>
    <n v="141"/>
    <x v="0"/>
    <x v="1"/>
    <x v="0"/>
  </r>
  <r>
    <x v="48"/>
    <s v="2013-04-10"/>
    <x v="2"/>
    <d v="1899-12-30T09:50:00"/>
    <x v="2"/>
    <d v="2013-04-10T09:08:46"/>
    <d v="2013-04-10T10:32:09"/>
    <n v="83"/>
    <x v="0"/>
    <x v="1"/>
    <x v="0"/>
  </r>
  <r>
    <x v="49"/>
    <s v="2013-04-10"/>
    <x v="2"/>
    <d v="1899-12-30T10:31:00"/>
    <x v="2"/>
    <d v="2013-04-10T09:28:51"/>
    <d v="2013-04-10T11:09:09"/>
    <n v="100"/>
    <x v="0"/>
    <x v="1"/>
    <x v="0"/>
  </r>
  <r>
    <x v="50"/>
    <s v="2013-04-10"/>
    <x v="2"/>
    <d v="1899-12-30T12:01:00"/>
    <x v="2"/>
    <d v="2013-04-10T11:31:44"/>
    <d v="2013-04-10T13:04:19"/>
    <n v="92"/>
    <x v="0"/>
    <x v="1"/>
    <x v="0"/>
  </r>
  <r>
    <x v="51"/>
    <s v="2013-04-10"/>
    <x v="2"/>
    <d v="1899-12-30T14:22:00"/>
    <x v="2"/>
    <d v="2013-04-10T13:30:25"/>
    <d v="2013-04-10T14:50:30"/>
    <n v="80"/>
    <x v="0"/>
    <x v="1"/>
    <x v="0"/>
  </r>
  <r>
    <x v="52"/>
    <s v="2013-04-10"/>
    <x v="2"/>
    <d v="1899-12-30T16:16:00"/>
    <x v="2"/>
    <d v="2013-04-10T15:47:48"/>
    <d v="2013-04-10T17:44:19"/>
    <n v="116"/>
    <x v="0"/>
    <x v="1"/>
    <x v="0"/>
  </r>
  <r>
    <x v="53"/>
    <s v="2013-04-10"/>
    <x v="2"/>
    <d v="1899-12-30T16:37:00"/>
    <x v="0"/>
    <d v="2013-04-10T16:05:25"/>
    <d v="2013-04-10T17:02:50"/>
    <n v="57"/>
    <x v="0"/>
    <x v="1"/>
    <x v="0"/>
  </r>
  <r>
    <x v="54"/>
    <s v="2013-04-10"/>
    <x v="2"/>
    <d v="1899-12-30T18:09:00"/>
    <x v="0"/>
    <d v="2013-04-10T17:31:21"/>
    <d v="2013-04-10T19:08:39"/>
    <n v="97"/>
    <x v="0"/>
    <x v="1"/>
    <x v="0"/>
  </r>
  <r>
    <x v="55"/>
    <s v="2013-04-11"/>
    <x v="3"/>
    <d v="1899-12-30T08:40:00"/>
    <x v="0"/>
    <d v="2013-04-11T07:57:15"/>
    <d v="2013-04-11T09:18:17"/>
    <n v="81"/>
    <x v="0"/>
    <x v="1"/>
    <x v="0"/>
  </r>
  <r>
    <x v="56"/>
    <s v="2013-04-11"/>
    <x v="3"/>
    <d v="1899-12-30T11:16:00"/>
    <x v="2"/>
    <d v="2013-04-11T10:09:32"/>
    <d v="2013-04-11T11:50:35"/>
    <n v="101"/>
    <x v="0"/>
    <x v="1"/>
    <x v="0"/>
  </r>
  <r>
    <x v="57"/>
    <s v="2013-04-12"/>
    <x v="4"/>
    <d v="1899-12-30T08:12:00"/>
    <x v="0"/>
    <d v="2013-04-12T07:31:30"/>
    <d v="2013-04-12T08:51:20"/>
    <n v="79"/>
    <x v="0"/>
    <x v="1"/>
    <x v="0"/>
  </r>
  <r>
    <x v="58"/>
    <s v="2013-04-12"/>
    <x v="4"/>
    <d v="1899-12-30T09:39:00"/>
    <x v="2"/>
    <d v="2013-04-12T08:49:57"/>
    <d v="2013-04-12T10:16:39"/>
    <n v="86"/>
    <x v="0"/>
    <x v="1"/>
    <x v="0"/>
  </r>
  <r>
    <x v="59"/>
    <s v="2013-04-12"/>
    <x v="4"/>
    <d v="1899-12-30T10:19:00"/>
    <x v="2"/>
    <d v="2013-04-12T09:27:20"/>
    <d v="2013-04-12T10:59:14"/>
    <n v="91"/>
    <x v="0"/>
    <x v="1"/>
    <x v="0"/>
  </r>
  <r>
    <x v="60"/>
    <s v="2013-04-12"/>
    <x v="4"/>
    <d v="1899-12-30T11:18:00"/>
    <x v="2"/>
    <d v="2013-04-12T10:35:53"/>
    <d v="2013-04-12T11:56:18"/>
    <n v="80"/>
    <x v="0"/>
    <x v="1"/>
    <x v="0"/>
  </r>
  <r>
    <x v="61"/>
    <s v="2013-04-12"/>
    <x v="4"/>
    <d v="1899-12-30T12:06:00"/>
    <x v="2"/>
    <d v="2013-04-12T11:23:25"/>
    <d v="2013-04-12T12:53:11"/>
    <n v="89"/>
    <x v="0"/>
    <x v="1"/>
    <x v="0"/>
  </r>
  <r>
    <x v="62"/>
    <s v="2013-04-12"/>
    <x v="4"/>
    <d v="1899-12-30T13:31:00"/>
    <x v="2"/>
    <d v="2013-04-12T12:50:06"/>
    <d v="2013-04-12T13:56:46"/>
    <n v="66"/>
    <x v="0"/>
    <x v="1"/>
    <x v="0"/>
  </r>
  <r>
    <x v="63"/>
    <s v="2013-04-12"/>
    <x v="4"/>
    <d v="1899-12-30T15:48:00"/>
    <x v="2"/>
    <d v="2013-04-12T14:36:43"/>
    <d v="2013-04-12T16:35:22"/>
    <n v="118"/>
    <x v="0"/>
    <x v="1"/>
    <x v="0"/>
  </r>
  <r>
    <x v="64"/>
    <s v="2013-04-12"/>
    <x v="4"/>
    <d v="1899-12-30T17:08:00"/>
    <x v="0"/>
    <d v="2013-04-12T16:33:59"/>
    <e v="#VALUE!"/>
    <e v="#VALUE!"/>
    <x v="0"/>
    <x v="1"/>
    <x v="0"/>
  </r>
  <r>
    <x v="65"/>
    <s v="2013-04-12"/>
    <x v="4"/>
    <d v="1899-12-30T22:09:00"/>
    <x v="0"/>
    <d v="2013-04-12T21:50:47"/>
    <d v="2013-04-12T23:13:52"/>
    <n v="83"/>
    <x v="0"/>
    <x v="1"/>
    <x v="0"/>
  </r>
  <r>
    <x v="66"/>
    <s v="2013-04-13"/>
    <x v="5"/>
    <d v="1899-12-30T02:41:00"/>
    <x v="0"/>
    <d v="2013-04-13T02:10:27"/>
    <d v="2013-04-13T03:28:48"/>
    <n v="78"/>
    <x v="0"/>
    <x v="0"/>
    <x v="1"/>
  </r>
  <r>
    <x v="67"/>
    <s v="2013-04-14"/>
    <x v="6"/>
    <d v="1899-12-30T10:29:00"/>
    <x v="0"/>
    <d v="2013-04-14T10:09:29"/>
    <d v="2013-04-14T11:10:47"/>
    <n v="61"/>
    <x v="0"/>
    <x v="1"/>
    <x v="1"/>
  </r>
  <r>
    <x v="68"/>
    <s v="2013-04-14"/>
    <x v="6"/>
    <d v="1899-12-30T12:18:00"/>
    <x v="0"/>
    <d v="2013-04-14T12:01:34"/>
    <e v="#VALUE!"/>
    <e v="#VALUE!"/>
    <x v="0"/>
    <x v="1"/>
    <x v="1"/>
  </r>
  <r>
    <x v="69"/>
    <s v="2013-04-15"/>
    <x v="0"/>
    <d v="1899-12-30T06:50:00"/>
    <x v="0"/>
    <d v="2013-04-15T06:19:56"/>
    <d v="2013-04-15T08:51:31"/>
    <n v="151"/>
    <x v="0"/>
    <x v="1"/>
    <x v="0"/>
  </r>
  <r>
    <x v="70"/>
    <s v="2013-04-15"/>
    <x v="0"/>
    <d v="1899-12-30T08:23:00"/>
    <x v="2"/>
    <d v="2013-04-15T07:48:34"/>
    <d v="2013-04-15T09:15:49"/>
    <n v="87"/>
    <x v="0"/>
    <x v="1"/>
    <x v="0"/>
  </r>
  <r>
    <x v="71"/>
    <s v="2013-04-15"/>
    <x v="0"/>
    <d v="1899-12-30T10:37:00"/>
    <x v="2"/>
    <d v="2013-04-15T09:40:07"/>
    <d v="2013-04-15T11:25:52"/>
    <n v="105"/>
    <x v="0"/>
    <x v="1"/>
    <x v="0"/>
  </r>
  <r>
    <x v="72"/>
    <s v="2013-04-15"/>
    <x v="0"/>
    <d v="1899-12-30T12:22:00"/>
    <x v="2"/>
    <d v="2013-04-15T11:33:42"/>
    <d v="2013-04-15T12:44:31"/>
    <n v="70"/>
    <x v="0"/>
    <x v="1"/>
    <x v="0"/>
  </r>
  <r>
    <x v="73"/>
    <s v="2013-04-15"/>
    <x v="0"/>
    <d v="1899-12-30T14:12:00"/>
    <x v="2"/>
    <d v="2013-04-15T13:43:27"/>
    <d v="2013-04-15T14:57:04"/>
    <n v="73"/>
    <x v="0"/>
    <x v="1"/>
    <x v="0"/>
  </r>
  <r>
    <x v="74"/>
    <s v="2013-04-15"/>
    <x v="0"/>
    <d v="1899-12-30T16:36:00"/>
    <x v="2"/>
    <d v="2013-04-15T15:39:13"/>
    <d v="2013-04-15T17:48:57"/>
    <n v="129"/>
    <x v="0"/>
    <x v="1"/>
    <x v="0"/>
  </r>
  <r>
    <x v="75"/>
    <s v="2013-04-16"/>
    <x v="1"/>
    <d v="1899-12-30T01:09:00"/>
    <x v="0"/>
    <d v="2013-04-16T00:25:44"/>
    <d v="2013-04-16T01:57:19"/>
    <n v="91"/>
    <x v="0"/>
    <x v="0"/>
    <x v="0"/>
  </r>
  <r>
    <x v="76"/>
    <s v="2013-04-16"/>
    <x v="1"/>
    <d v="1899-12-30T08:30:00"/>
    <x v="2"/>
    <d v="2013-04-16T07:54:09"/>
    <d v="2013-04-16T09:11:43"/>
    <n v="77"/>
    <x v="0"/>
    <x v="1"/>
    <x v="0"/>
  </r>
  <r>
    <x v="77"/>
    <s v="2013-04-16"/>
    <x v="1"/>
    <d v="1899-12-30T10:05:00"/>
    <x v="2"/>
    <d v="2013-04-16T09:39:45"/>
    <d v="2013-04-16T11:07:59"/>
    <n v="88"/>
    <x v="0"/>
    <x v="1"/>
    <x v="0"/>
  </r>
  <r>
    <x v="78"/>
    <s v="2013-04-16"/>
    <x v="1"/>
    <d v="1899-12-30T10:31:00"/>
    <x v="2"/>
    <d v="2013-04-16T09:44:40"/>
    <d v="2013-04-16T11:13:50"/>
    <n v="89"/>
    <x v="0"/>
    <x v="1"/>
    <x v="0"/>
  </r>
  <r>
    <x v="79"/>
    <s v="2013-04-16"/>
    <x v="1"/>
    <d v="1899-12-30T12:06:00"/>
    <x v="2"/>
    <d v="2013-04-16T11:24:44"/>
    <d v="2013-04-16T12:42:31"/>
    <n v="77"/>
    <x v="0"/>
    <x v="1"/>
    <x v="0"/>
  </r>
  <r>
    <x v="80"/>
    <s v="2013-04-16"/>
    <x v="1"/>
    <d v="1899-12-30T13:31:00"/>
    <x v="1"/>
    <d v="2013-04-16T13:00:32"/>
    <d v="2013-04-16T14:22:55"/>
    <n v="82"/>
    <x v="0"/>
    <x v="1"/>
    <x v="0"/>
  </r>
  <r>
    <x v="81"/>
    <s v="2013-04-16"/>
    <x v="1"/>
    <d v="1899-12-30T20:15:00"/>
    <x v="0"/>
    <d v="2013-04-16T18:33:44"/>
    <e v="#VALUE!"/>
    <e v="#VALUE!"/>
    <x v="0"/>
    <x v="1"/>
    <x v="0"/>
  </r>
  <r>
    <x v="82"/>
    <s v="2013-04-16"/>
    <x v="1"/>
    <d v="1899-12-30T21:51:00"/>
    <x v="0"/>
    <d v="2013-04-16T21:13:03"/>
    <d v="2013-04-16T22:42:48"/>
    <n v="89"/>
    <x v="0"/>
    <x v="1"/>
    <x v="0"/>
  </r>
  <r>
    <x v="83"/>
    <s v="2013-04-17"/>
    <x v="2"/>
    <d v="1899-12-30T08:28:00"/>
    <x v="2"/>
    <d v="2013-04-17T07:41:14"/>
    <d v="2013-04-17T08:58:59"/>
    <n v="77"/>
    <x v="0"/>
    <x v="1"/>
    <x v="0"/>
  </r>
  <r>
    <x v="84"/>
    <s v="2013-04-17"/>
    <x v="2"/>
    <d v="1899-12-30T10:03:00"/>
    <x v="2"/>
    <d v="2013-04-17T09:26:58"/>
    <d v="2013-04-17T11:04:23"/>
    <n v="97"/>
    <x v="0"/>
    <x v="1"/>
    <x v="0"/>
  </r>
  <r>
    <x v="85"/>
    <s v="2013-04-17"/>
    <x v="2"/>
    <d v="1899-12-30T10:15:00"/>
    <x v="2"/>
    <d v="2013-04-17T09:29:00"/>
    <d v="2013-04-17T10:41:59"/>
    <n v="72"/>
    <x v="0"/>
    <x v="1"/>
    <x v="0"/>
  </r>
  <r>
    <x v="86"/>
    <s v="2013-04-17"/>
    <x v="2"/>
    <d v="1899-12-30T12:20:00"/>
    <x v="2"/>
    <d v="2013-04-17T11:24:52"/>
    <d v="2013-04-17T13:08:56"/>
    <n v="104"/>
    <x v="0"/>
    <x v="1"/>
    <x v="0"/>
  </r>
  <r>
    <x v="87"/>
    <s v="2013-04-17"/>
    <x v="2"/>
    <d v="1899-12-30T15:38:00"/>
    <x v="2"/>
    <d v="2013-04-17T14:45:27"/>
    <d v="2013-04-17T16:06:44"/>
    <n v="81"/>
    <x v="0"/>
    <x v="1"/>
    <x v="0"/>
  </r>
  <r>
    <x v="88"/>
    <s v="2013-04-17"/>
    <x v="2"/>
    <d v="1899-12-30T21:13:00"/>
    <x v="0"/>
    <d v="2013-04-17T20:25:18"/>
    <d v="2013-04-17T22:08:41"/>
    <n v="103"/>
    <x v="0"/>
    <x v="1"/>
    <x v="0"/>
  </r>
  <r>
    <x v="89"/>
    <s v="2013-04-17"/>
    <x v="2"/>
    <d v="1899-12-30T23:03:00"/>
    <x v="0"/>
    <d v="2013-04-17T22:14:24"/>
    <e v="#VALUE!"/>
    <e v="#VALUE!"/>
    <x v="0"/>
    <x v="1"/>
    <x v="0"/>
  </r>
  <r>
    <x v="90"/>
    <s v="2013-04-18"/>
    <x v="3"/>
    <d v="1899-12-30T10:56:00"/>
    <x v="0"/>
    <d v="2013-04-18T08:47:21"/>
    <e v="#VALUE!"/>
    <e v="#VALUE!"/>
    <x v="0"/>
    <x v="1"/>
    <x v="0"/>
  </r>
  <r>
    <x v="91"/>
    <s v="2013-04-18"/>
    <x v="3"/>
    <d v="1899-12-30T12:34:00"/>
    <x v="2"/>
    <d v="2013-04-18T11:50:51"/>
    <d v="2013-04-18T13:51:33"/>
    <n v="120"/>
    <x v="0"/>
    <x v="1"/>
    <x v="0"/>
  </r>
  <r>
    <x v="92"/>
    <s v="2013-04-18"/>
    <x v="3"/>
    <d v="1899-12-30T15:22:00"/>
    <x v="2"/>
    <d v="2013-04-18T14:33:30"/>
    <d v="2013-04-18T16:12:46"/>
    <n v="99"/>
    <x v="0"/>
    <x v="1"/>
    <x v="0"/>
  </r>
  <r>
    <x v="93"/>
    <s v="2013-04-19"/>
    <x v="4"/>
    <d v="1899-12-30T09:05:00"/>
    <x v="0"/>
    <d v="2013-04-19T08:22:48"/>
    <d v="2013-04-19T09:46:12"/>
    <n v="83"/>
    <x v="0"/>
    <x v="1"/>
    <x v="0"/>
  </r>
  <r>
    <x v="94"/>
    <s v="2013-04-19"/>
    <x v="4"/>
    <d v="1899-12-30T09:33:00"/>
    <x v="2"/>
    <d v="2013-04-19T08:45:49"/>
    <d v="2013-04-19T10:22:04"/>
    <n v="96"/>
    <x v="0"/>
    <x v="1"/>
    <x v="0"/>
  </r>
  <r>
    <x v="95"/>
    <s v="2013-04-19"/>
    <x v="4"/>
    <d v="1899-12-30T13:22:00"/>
    <x v="2"/>
    <d v="2013-04-19T13:01:34"/>
    <d v="2013-04-19T13:47:33"/>
    <n v="45"/>
    <x v="0"/>
    <x v="1"/>
    <x v="0"/>
  </r>
  <r>
    <x v="96"/>
    <s v="2013-04-19"/>
    <x v="4"/>
    <d v="1899-12-30T14:17:00"/>
    <x v="0"/>
    <d v="2013-04-19T13:41:03"/>
    <d v="2013-04-19T14:54:47"/>
    <n v="73"/>
    <x v="0"/>
    <x v="1"/>
    <x v="0"/>
  </r>
  <r>
    <x v="97"/>
    <s v="2013-04-19"/>
    <x v="4"/>
    <d v="1899-12-30T15:40:00"/>
    <x v="2"/>
    <d v="2013-04-19T14:37:43"/>
    <d v="2013-04-19T16:45:23"/>
    <n v="127"/>
    <x v="0"/>
    <x v="1"/>
    <x v="0"/>
  </r>
  <r>
    <x v="98"/>
    <s v="2013-04-19"/>
    <x v="4"/>
    <d v="1899-12-30T17:24:00"/>
    <x v="0"/>
    <d v="2013-04-19T16:51:08"/>
    <d v="2013-04-19T18:16:29"/>
    <n v="85"/>
    <x v="0"/>
    <x v="1"/>
    <x v="0"/>
  </r>
  <r>
    <x v="99"/>
    <s v="2013-04-20"/>
    <x v="5"/>
    <d v="1899-12-30T02:15:00"/>
    <x v="0"/>
    <d v="2013-04-20T01:24:19"/>
    <e v="#VALUE!"/>
    <e v="#VALUE!"/>
    <x v="0"/>
    <x v="0"/>
    <x v="1"/>
  </r>
  <r>
    <x v="100"/>
    <s v="2013-04-20"/>
    <x v="5"/>
    <d v="1899-12-30T04:23:00"/>
    <x v="0"/>
    <d v="2013-04-20T03:33:18"/>
    <d v="2013-04-20T05:36:50"/>
    <n v="123"/>
    <x v="0"/>
    <x v="0"/>
    <x v="1"/>
  </r>
  <r>
    <x v="101"/>
    <s v="2013-04-20"/>
    <x v="5"/>
    <d v="1899-12-30T05:05:00"/>
    <x v="0"/>
    <d v="2013-04-20T05:00:00"/>
    <d v="2013-04-20T06:19:21"/>
    <n v="79"/>
    <x v="0"/>
    <x v="0"/>
    <x v="1"/>
  </r>
  <r>
    <x v="102"/>
    <s v="2013-04-20"/>
    <x v="5"/>
    <d v="1899-12-30T14:23:00"/>
    <x v="1"/>
    <d v="2013-04-20T13:16:49"/>
    <d v="2013-04-20T15:28:45"/>
    <n v="131"/>
    <x v="0"/>
    <x v="1"/>
    <x v="1"/>
  </r>
  <r>
    <x v="103"/>
    <s v="2013-04-20"/>
    <x v="5"/>
    <d v="1899-12-30T16:52:00"/>
    <x v="0"/>
    <d v="2013-04-20T16:14:40"/>
    <d v="2013-04-20T17:38:16"/>
    <n v="83"/>
    <x v="0"/>
    <x v="1"/>
    <x v="1"/>
  </r>
  <r>
    <x v="104"/>
    <s v="2013-04-20"/>
    <x v="5"/>
    <d v="1899-12-30T21:20:00"/>
    <x v="0"/>
    <d v="2013-04-20T20:44:16"/>
    <d v="2013-04-20T22:27:18"/>
    <n v="103"/>
    <x v="0"/>
    <x v="1"/>
    <x v="1"/>
  </r>
  <r>
    <x v="105"/>
    <s v="2013-04-20"/>
    <x v="5"/>
    <d v="1899-12-30T23:05:00"/>
    <x v="0"/>
    <d v="2013-04-20T22:43:15"/>
    <d v="2013-04-20T23:46:20"/>
    <n v="63"/>
    <x v="0"/>
    <x v="1"/>
    <x v="1"/>
  </r>
  <r>
    <x v="106"/>
    <s v="2013-04-21"/>
    <x v="6"/>
    <d v="1899-12-30T00:36:00"/>
    <x v="0"/>
    <d v="2013-04-21T00:19:39"/>
    <d v="2013-04-21T01:20:17"/>
    <n v="60"/>
    <x v="0"/>
    <x v="0"/>
    <x v="1"/>
  </r>
  <r>
    <x v="107"/>
    <s v="2013-04-21"/>
    <x v="6"/>
    <d v="1899-12-30T00:27:00"/>
    <x v="0"/>
    <d v="2013-04-21T00:20:33"/>
    <d v="2013-04-21T02:24:45"/>
    <n v="124"/>
    <x v="0"/>
    <x v="0"/>
    <x v="1"/>
  </r>
  <r>
    <x v="108"/>
    <s v="2013-04-21"/>
    <x v="6"/>
    <d v="1899-12-30T02:23:00"/>
    <x v="0"/>
    <d v="2013-04-21T01:58:10"/>
    <d v="2013-04-21T03:03:44"/>
    <n v="65"/>
    <x v="0"/>
    <x v="0"/>
    <x v="1"/>
  </r>
  <r>
    <x v="109"/>
    <s v="2013-04-21"/>
    <x v="6"/>
    <d v="1899-12-30T03:49:00"/>
    <x v="0"/>
    <d v="2013-04-21T03:11:40"/>
    <d v="2013-04-21T05:05:02"/>
    <n v="113"/>
    <x v="0"/>
    <x v="0"/>
    <x v="1"/>
  </r>
  <r>
    <x v="110"/>
    <s v="2013-04-21"/>
    <x v="6"/>
    <d v="1899-12-30T08:53:00"/>
    <x v="1"/>
    <d v="2013-04-21T08:10:14"/>
    <d v="2013-04-21T09:40:55"/>
    <n v="90"/>
    <x v="0"/>
    <x v="1"/>
    <x v="1"/>
  </r>
  <r>
    <x v="111"/>
    <s v="2013-04-22"/>
    <x v="0"/>
    <d v="1899-12-30T08:19:00"/>
    <x v="2"/>
    <d v="2013-04-22T07:50:41"/>
    <d v="2013-04-22T08:48:54"/>
    <n v="58"/>
    <x v="0"/>
    <x v="1"/>
    <x v="0"/>
  </r>
  <r>
    <x v="112"/>
    <s v="2013-04-22"/>
    <x v="0"/>
    <d v="1899-12-30T10:04:00"/>
    <x v="2"/>
    <d v="2013-04-22T09:26:12"/>
    <d v="2013-04-22T10:48:59"/>
    <n v="82"/>
    <x v="0"/>
    <x v="1"/>
    <x v="0"/>
  </r>
  <r>
    <x v="113"/>
    <s v="2013-04-22"/>
    <x v="0"/>
    <d v="1899-12-30T10:09:00"/>
    <x v="2"/>
    <d v="2013-04-22T09:42:11"/>
    <d v="2013-04-22T10:44:31"/>
    <n v="62"/>
    <x v="0"/>
    <x v="1"/>
    <x v="0"/>
  </r>
  <r>
    <x v="114"/>
    <s v="2013-04-22"/>
    <x v="0"/>
    <d v="1899-12-30T12:14:00"/>
    <x v="2"/>
    <d v="2013-04-22T11:34:40"/>
    <d v="2013-04-22T12:57:53"/>
    <n v="83"/>
    <x v="0"/>
    <x v="1"/>
    <x v="0"/>
  </r>
  <r>
    <x v="115"/>
    <s v="2013-04-22"/>
    <x v="0"/>
    <d v="1899-12-30T16:42:00"/>
    <x v="0"/>
    <d v="2013-04-22T16:22:15"/>
    <d v="2013-04-22T17:36:51"/>
    <n v="74"/>
    <x v="0"/>
    <x v="1"/>
    <x v="0"/>
  </r>
  <r>
    <x v="116"/>
    <s v="2013-04-23"/>
    <x v="1"/>
    <d v="1899-12-30T04:47:00"/>
    <x v="0"/>
    <d v="2013-04-23T04:17:16"/>
    <d v="2013-04-23T05:48:46"/>
    <n v="91"/>
    <x v="0"/>
    <x v="0"/>
    <x v="0"/>
  </r>
  <r>
    <x v="117"/>
    <s v="2013-04-23"/>
    <x v="1"/>
    <d v="1899-12-30T09:21:00"/>
    <x v="0"/>
    <d v="2013-04-23T09:00:16"/>
    <d v="2013-04-23T10:26:30"/>
    <n v="86"/>
    <x v="0"/>
    <x v="1"/>
    <x v="0"/>
  </r>
  <r>
    <x v="118"/>
    <s v="2013-04-23"/>
    <x v="1"/>
    <d v="1899-12-30T10:39:00"/>
    <x v="2"/>
    <d v="2013-04-23T09:56:20"/>
    <d v="2013-04-23T11:19:00"/>
    <n v="82"/>
    <x v="0"/>
    <x v="1"/>
    <x v="0"/>
  </r>
  <r>
    <x v="119"/>
    <s v="2013-04-23"/>
    <x v="1"/>
    <d v="1899-12-30T15:14:00"/>
    <x v="1"/>
    <d v="2013-04-23T14:18:01"/>
    <d v="2013-04-23T16:11:25"/>
    <n v="113"/>
    <x v="0"/>
    <x v="1"/>
    <x v="0"/>
  </r>
  <r>
    <x v="120"/>
    <s v="2013-04-24"/>
    <x v="2"/>
    <d v="1899-12-30T04:33:00"/>
    <x v="0"/>
    <d v="2013-04-24T03:58:47"/>
    <d v="2013-04-24T05:16:29"/>
    <n v="77"/>
    <x v="0"/>
    <x v="0"/>
    <x v="0"/>
  </r>
  <r>
    <x v="121"/>
    <s v="2013-04-24"/>
    <x v="2"/>
    <d v="1899-12-30T08:24:00"/>
    <x v="2"/>
    <d v="2013-04-24T07:38:30"/>
    <d v="2013-04-24T08:54:50"/>
    <n v="76"/>
    <x v="0"/>
    <x v="1"/>
    <x v="0"/>
  </r>
  <r>
    <x v="122"/>
    <s v="2013-04-24"/>
    <x v="2"/>
    <d v="1899-12-30T09:11:00"/>
    <x v="0"/>
    <d v="2013-04-24T08:25:58"/>
    <d v="2013-04-24T10:03:57"/>
    <n v="97"/>
    <x v="0"/>
    <x v="1"/>
    <x v="0"/>
  </r>
  <r>
    <x v="123"/>
    <s v="2013-04-24"/>
    <x v="2"/>
    <d v="1899-12-30T10:13:00"/>
    <x v="2"/>
    <d v="2013-04-24T09:18:21"/>
    <d v="2013-04-24T11:07:30"/>
    <n v="109"/>
    <x v="0"/>
    <x v="1"/>
    <x v="0"/>
  </r>
  <r>
    <x v="124"/>
    <s v="2013-04-24"/>
    <x v="2"/>
    <d v="1899-12-30T12:00:00"/>
    <x v="0"/>
    <d v="2013-04-24T11:18:21"/>
    <d v="2013-04-24T13:02:30"/>
    <n v="104"/>
    <x v="0"/>
    <x v="1"/>
    <x v="0"/>
  </r>
  <r>
    <x v="125"/>
    <s v="2013-04-24"/>
    <x v="2"/>
    <d v="1899-12-30T12:10:00"/>
    <x v="2"/>
    <d v="2013-04-24T11:37:38"/>
    <d v="2013-04-24T12:44:57"/>
    <n v="67"/>
    <x v="0"/>
    <x v="1"/>
    <x v="0"/>
  </r>
  <r>
    <x v="126"/>
    <s v="2013-04-24"/>
    <x v="2"/>
    <d v="1899-12-30T14:06:00"/>
    <x v="2"/>
    <d v="2013-04-24T13:31:07"/>
    <d v="2013-04-24T14:36:32"/>
    <n v="65"/>
    <x v="0"/>
    <x v="1"/>
    <x v="0"/>
  </r>
  <r>
    <x v="127"/>
    <s v="2013-04-24"/>
    <x v="2"/>
    <d v="1899-12-30T15:15:00"/>
    <x v="0"/>
    <d v="2013-04-24T14:29:34"/>
    <d v="2013-04-24T16:01:38"/>
    <n v="92"/>
    <x v="0"/>
    <x v="1"/>
    <x v="0"/>
  </r>
  <r>
    <x v="128"/>
    <s v="2013-04-24"/>
    <x v="2"/>
    <d v="1899-12-30T15:49:00"/>
    <x v="2"/>
    <d v="2013-04-24T15:13:28"/>
    <d v="2013-04-24T16:06:46"/>
    <n v="53"/>
    <x v="0"/>
    <x v="1"/>
    <x v="0"/>
  </r>
  <r>
    <x v="129"/>
    <s v="2013-04-24"/>
    <x v="2"/>
    <d v="1899-12-30T18:38:00"/>
    <x v="0"/>
    <d v="2013-04-24T18:38:03"/>
    <d v="2013-04-24T21:50:50"/>
    <n v="192"/>
    <x v="0"/>
    <x v="1"/>
    <x v="0"/>
  </r>
  <r>
    <x v="130"/>
    <s v="2013-04-24"/>
    <x v="2"/>
    <d v="1899-12-30T18:43:00"/>
    <x v="2"/>
    <d v="2013-04-24T18:01:52"/>
    <d v="2013-04-24T19:47:10"/>
    <n v="105"/>
    <x v="0"/>
    <x v="1"/>
    <x v="0"/>
  </r>
  <r>
    <x v="131"/>
    <s v="2013-04-25"/>
    <x v="3"/>
    <d v="1899-12-30T00:48:00"/>
    <x v="0"/>
    <d v="2013-04-24T23:57:03"/>
    <d v="2013-04-25T01:15:45"/>
    <n v="78"/>
    <x v="0"/>
    <x v="0"/>
    <x v="0"/>
  </r>
  <r>
    <x v="132"/>
    <s v="2013-04-25"/>
    <x v="3"/>
    <d v="1899-12-30T09:51:00"/>
    <x v="0"/>
    <d v="2013-04-25T09:06:04"/>
    <d v="2013-04-25T10:31:55"/>
    <n v="85"/>
    <x v="0"/>
    <x v="1"/>
    <x v="0"/>
  </r>
  <r>
    <x v="133"/>
    <s v="2013-04-25"/>
    <x v="3"/>
    <d v="1899-12-30T14:57:00"/>
    <x v="0"/>
    <d v="2013-04-25T14:20:12"/>
    <d v="2013-04-25T15:52:21"/>
    <n v="92"/>
    <x v="0"/>
    <x v="1"/>
    <x v="0"/>
  </r>
  <r>
    <x v="134"/>
    <s v="2013-04-25"/>
    <x v="3"/>
    <d v="1899-12-30T17:17:00"/>
    <x v="0"/>
    <d v="2013-04-25T16:28:19"/>
    <d v="2013-04-25T18:17:18"/>
    <n v="108"/>
    <x v="0"/>
    <x v="1"/>
    <x v="0"/>
  </r>
  <r>
    <x v="135"/>
    <s v="2013-04-26"/>
    <x v="4"/>
    <d v="1899-12-30T01:02:00"/>
    <x v="1"/>
    <d v="2013-04-26T00:22:01"/>
    <d v="2013-04-26T01:40:06"/>
    <n v="78"/>
    <x v="0"/>
    <x v="0"/>
    <x v="0"/>
  </r>
  <r>
    <x v="136"/>
    <s v="2013-04-26"/>
    <x v="4"/>
    <d v="1899-12-30T11:21:00"/>
    <x v="2"/>
    <d v="2013-04-26T10:48:39"/>
    <d v="2013-04-26T11:55:43"/>
    <n v="67"/>
    <x v="0"/>
    <x v="1"/>
    <x v="0"/>
  </r>
  <r>
    <x v="137"/>
    <s v="2013-04-26"/>
    <x v="4"/>
    <d v="1899-12-30T13:05:00"/>
    <x v="2"/>
    <d v="2013-04-26T12:30:35"/>
    <d v="2013-04-26T13:33:33"/>
    <n v="62"/>
    <x v="0"/>
    <x v="1"/>
    <x v="0"/>
  </r>
  <r>
    <x v="138"/>
    <s v="2013-04-26"/>
    <x v="4"/>
    <d v="1899-12-30T15:17:00"/>
    <x v="0"/>
    <d v="2013-04-26T14:41:36"/>
    <d v="2013-04-26T15:40:50"/>
    <n v="59"/>
    <x v="0"/>
    <x v="1"/>
    <x v="0"/>
  </r>
  <r>
    <x v="139"/>
    <s v="2013-04-26"/>
    <x v="4"/>
    <d v="1899-12-30T17:05:00"/>
    <x v="0"/>
    <d v="2013-04-26T16:42:40"/>
    <d v="2013-04-26T17:34:55"/>
    <n v="52"/>
    <x v="0"/>
    <x v="1"/>
    <x v="0"/>
  </r>
  <r>
    <x v="140"/>
    <s v="2013-04-26"/>
    <x v="4"/>
    <d v="1899-12-30T19:06:00"/>
    <x v="0"/>
    <d v="2013-04-26T18:18:19"/>
    <e v="#VALUE!"/>
    <e v="#VALUE!"/>
    <x v="0"/>
    <x v="1"/>
    <x v="0"/>
  </r>
  <r>
    <x v="141"/>
    <s v="2013-04-26"/>
    <x v="4"/>
    <d v="1899-12-30T23:24:00"/>
    <x v="0"/>
    <d v="2013-04-26T22:51:20"/>
    <d v="2013-04-27T01:45:28"/>
    <n v="174"/>
    <x v="0"/>
    <x v="1"/>
    <x v="0"/>
  </r>
  <r>
    <x v="142"/>
    <s v="2013-04-27"/>
    <x v="5"/>
    <d v="1899-12-30T05:59:00"/>
    <x v="0"/>
    <d v="2013-04-27T05:47:52"/>
    <d v="2013-04-27T07:02:00"/>
    <n v="74"/>
    <x v="0"/>
    <x v="0"/>
    <x v="1"/>
  </r>
  <r>
    <x v="143"/>
    <s v="2013-04-27"/>
    <x v="5"/>
    <d v="1899-12-30T14:50:00"/>
    <x v="1"/>
    <d v="2013-04-27T14:00:51"/>
    <d v="2013-04-27T15:21:26"/>
    <n v="80"/>
    <x v="0"/>
    <x v="1"/>
    <x v="1"/>
  </r>
  <r>
    <x v="144"/>
    <s v="2013-04-27"/>
    <x v="5"/>
    <d v="1899-12-30T16:24:00"/>
    <x v="0"/>
    <d v="2013-04-27T15:52:25"/>
    <d v="2013-04-27T16:51:35"/>
    <n v="59"/>
    <x v="0"/>
    <x v="1"/>
    <x v="1"/>
  </r>
  <r>
    <x v="145"/>
    <s v="2013-04-28"/>
    <x v="6"/>
    <d v="1899-12-30T03:52:00"/>
    <x v="0"/>
    <d v="2013-04-28T03:08:08"/>
    <d v="2013-04-28T04:57:20"/>
    <n v="109"/>
    <x v="0"/>
    <x v="0"/>
    <x v="1"/>
  </r>
  <r>
    <x v="146"/>
    <s v="2013-04-29"/>
    <x v="0"/>
    <d v="1899-12-30T08:37:00"/>
    <x v="2"/>
    <d v="2013-04-29T07:38:41"/>
    <d v="2013-04-29T09:11:01"/>
    <n v="92"/>
    <x v="0"/>
    <x v="1"/>
    <x v="0"/>
  </r>
  <r>
    <x v="147"/>
    <s v="2013-04-29"/>
    <x v="0"/>
    <d v="1899-12-30T10:21:00"/>
    <x v="2"/>
    <d v="2013-04-29T09:46:38"/>
    <d v="2013-04-29T11:22:07"/>
    <n v="95"/>
    <x v="0"/>
    <x v="1"/>
    <x v="0"/>
  </r>
  <r>
    <x v="148"/>
    <s v="2013-04-29"/>
    <x v="0"/>
    <d v="1899-12-30T11:13:00"/>
    <x v="0"/>
    <d v="2013-04-29T10:00:31"/>
    <d v="2013-04-29T12:02:19"/>
    <n v="121"/>
    <x v="0"/>
    <x v="1"/>
    <x v="0"/>
  </r>
  <r>
    <x v="149"/>
    <s v="2013-04-29"/>
    <x v="0"/>
    <d v="1899-12-30T12:17:00"/>
    <x v="2"/>
    <d v="2013-04-29T11:28:33"/>
    <d v="2013-04-29T13:17:57"/>
    <n v="109"/>
    <x v="0"/>
    <x v="1"/>
    <x v="0"/>
  </r>
  <r>
    <x v="150"/>
    <s v="2013-04-29"/>
    <x v="0"/>
    <d v="1899-12-30T14:48:00"/>
    <x v="0"/>
    <d v="2013-04-29T13:59:35"/>
    <d v="2013-04-29T15:09:33"/>
    <n v="69"/>
    <x v="0"/>
    <x v="1"/>
    <x v="0"/>
  </r>
  <r>
    <x v="151"/>
    <s v="2013-04-29"/>
    <x v="0"/>
    <d v="1899-12-30T14:44:00"/>
    <x v="2"/>
    <d v="2013-04-29T14:05:53"/>
    <d v="2013-04-29T15:24:14"/>
    <n v="78"/>
    <x v="0"/>
    <x v="1"/>
    <x v="0"/>
  </r>
  <r>
    <x v="152"/>
    <s v="2013-04-29"/>
    <x v="0"/>
    <d v="1899-12-30T16:05:00"/>
    <x v="2"/>
    <d v="2013-04-29T15:30:00"/>
    <d v="2013-04-29T17:06:12"/>
    <n v="96"/>
    <x v="0"/>
    <x v="1"/>
    <x v="0"/>
  </r>
  <r>
    <x v="153"/>
    <s v="2013-04-29"/>
    <x v="0"/>
    <d v="1899-12-30T16:35:00"/>
    <x v="2"/>
    <d v="2013-04-29T15:55:13"/>
    <d v="2013-04-29T17:34:40"/>
    <n v="99"/>
    <x v="0"/>
    <x v="1"/>
    <x v="0"/>
  </r>
  <r>
    <x v="154"/>
    <s v="2013-04-29"/>
    <x v="0"/>
    <d v="1899-12-30T23:09:00"/>
    <x v="0"/>
    <d v="2013-04-29T22:25:40"/>
    <e v="#VALUE!"/>
    <e v="#VALUE!"/>
    <x v="0"/>
    <x v="1"/>
    <x v="0"/>
  </r>
  <r>
    <x v="155"/>
    <s v="2013-04-30"/>
    <x v="1"/>
    <d v="1899-12-30T05:30:00"/>
    <x v="0"/>
    <d v="2013-04-30T05:18:49"/>
    <d v="2013-04-30T06:19:54"/>
    <n v="61"/>
    <x v="0"/>
    <x v="0"/>
    <x v="0"/>
  </r>
  <r>
    <x v="156"/>
    <s v="2013-04-30"/>
    <x v="1"/>
    <d v="1899-12-30T08:29:00"/>
    <x v="2"/>
    <d v="2013-04-30T07:54:05"/>
    <d v="2013-04-30T09:10:40"/>
    <n v="76"/>
    <x v="0"/>
    <x v="1"/>
    <x v="0"/>
  </r>
  <r>
    <x v="157"/>
    <s v="2013-04-30"/>
    <x v="1"/>
    <d v="1899-12-30T09:55:00"/>
    <x v="0"/>
    <d v="2013-04-30T08:40:01"/>
    <e v="#VALUE!"/>
    <e v="#VALUE!"/>
    <x v="0"/>
    <x v="1"/>
    <x v="0"/>
  </r>
  <r>
    <x v="158"/>
    <s v="2013-04-30"/>
    <x v="1"/>
    <d v="1899-12-30T10:48:00"/>
    <x v="2"/>
    <d v="2013-04-30T09:54:31"/>
    <d v="2013-04-30T11:26:07"/>
    <n v="91"/>
    <x v="0"/>
    <x v="1"/>
    <x v="0"/>
  </r>
  <r>
    <x v="159"/>
    <s v="2013-04-30"/>
    <x v="1"/>
    <d v="1899-12-30T14:40:00"/>
    <x v="2"/>
    <d v="2013-04-30T14:01:59"/>
    <d v="2013-04-30T15:15:32"/>
    <n v="73"/>
    <x v="0"/>
    <x v="1"/>
    <x v="0"/>
  </r>
  <r>
    <x v="160"/>
    <s v="2013-04-30"/>
    <x v="1"/>
    <d v="1899-12-30T17:14:00"/>
    <x v="0"/>
    <d v="2013-04-30T17:09:27"/>
    <d v="2013-04-30T17:59:41"/>
    <n v="50"/>
    <x v="0"/>
    <x v="1"/>
    <x v="0"/>
  </r>
  <r>
    <x v="161"/>
    <s v="2013-05-01"/>
    <x v="2"/>
    <d v="1899-12-30T00:36:00"/>
    <x v="0"/>
    <d v="2013-05-01T00:01:42"/>
    <d v="2013-05-01T01:30:30"/>
    <n v="88"/>
    <x v="1"/>
    <x v="0"/>
    <x v="0"/>
  </r>
  <r>
    <x v="162"/>
    <s v="2013-05-01"/>
    <x v="2"/>
    <d v="1899-12-30T08:18:00"/>
    <x v="2"/>
    <d v="2013-05-01T07:49:16"/>
    <d v="2013-05-01T09:09:22"/>
    <n v="80"/>
    <x v="1"/>
    <x v="1"/>
    <x v="0"/>
  </r>
  <r>
    <x v="163"/>
    <s v="2013-05-01"/>
    <x v="2"/>
    <d v="1899-12-30T11:26:00"/>
    <x v="2"/>
    <d v="2013-05-01T11:00:58"/>
    <d v="2013-05-01T12:09:16"/>
    <n v="68"/>
    <x v="1"/>
    <x v="1"/>
    <x v="0"/>
  </r>
  <r>
    <x v="164"/>
    <s v="2013-05-01"/>
    <x v="2"/>
    <d v="1899-12-30T12:09:00"/>
    <x v="0"/>
    <d v="2013-05-01T11:48:56"/>
    <d v="2013-05-01T13:13:23"/>
    <n v="84"/>
    <x v="1"/>
    <x v="1"/>
    <x v="0"/>
  </r>
  <r>
    <x v="165"/>
    <s v="2013-05-01"/>
    <x v="2"/>
    <d v="1899-12-30T13:55:00"/>
    <x v="2"/>
    <d v="2013-05-01T13:00:58"/>
    <d v="2013-05-01T15:07:30"/>
    <n v="126"/>
    <x v="1"/>
    <x v="1"/>
    <x v="0"/>
  </r>
  <r>
    <x v="166"/>
    <s v="2013-05-01"/>
    <x v="2"/>
    <d v="1899-12-30T15:14:00"/>
    <x v="2"/>
    <d v="2013-05-01T14:32:06"/>
    <d v="2013-05-01T15:58:17"/>
    <n v="86"/>
    <x v="1"/>
    <x v="1"/>
    <x v="0"/>
  </r>
  <r>
    <x v="167"/>
    <s v="2013-05-01"/>
    <x v="2"/>
    <d v="1899-12-30T16:30:00"/>
    <x v="0"/>
    <d v="2013-05-01T15:54:42"/>
    <d v="2013-05-01T17:36:48"/>
    <n v="102"/>
    <x v="1"/>
    <x v="1"/>
    <x v="0"/>
  </r>
  <r>
    <x v="168"/>
    <s v="2013-05-01"/>
    <x v="2"/>
    <d v="1899-12-30T17:10:00"/>
    <x v="2"/>
    <d v="2013-05-01T16:29:08"/>
    <d v="2013-05-01T17:47:29"/>
    <n v="78"/>
    <x v="1"/>
    <x v="1"/>
    <x v="0"/>
  </r>
  <r>
    <x v="169"/>
    <s v="2013-05-01"/>
    <x v="2"/>
    <d v="1899-12-30T20:30:00"/>
    <x v="1"/>
    <d v="2013-05-01T19:39:26"/>
    <d v="2013-05-01T21:22:08"/>
    <n v="102"/>
    <x v="1"/>
    <x v="1"/>
    <x v="0"/>
  </r>
  <r>
    <x v="170"/>
    <s v="2013-05-01"/>
    <x v="2"/>
    <d v="1899-12-30T21:32:00"/>
    <x v="0"/>
    <d v="2013-05-01T20:47:49"/>
    <d v="2013-05-01T22:36:31"/>
    <n v="108"/>
    <x v="1"/>
    <x v="1"/>
    <x v="0"/>
  </r>
  <r>
    <x v="171"/>
    <s v="2013-05-02"/>
    <x v="3"/>
    <d v="1899-12-30T03:36:00"/>
    <x v="0"/>
    <d v="2013-05-02T02:56:47"/>
    <d v="2013-05-02T04:43:55"/>
    <n v="107"/>
    <x v="1"/>
    <x v="0"/>
    <x v="0"/>
  </r>
  <r>
    <x v="172"/>
    <s v="2013-05-02"/>
    <x v="3"/>
    <d v="1899-12-30T07:30:00"/>
    <x v="0"/>
    <d v="2013-05-02T07:03:54"/>
    <d v="2013-05-02T08:11:44"/>
    <n v="67"/>
    <x v="1"/>
    <x v="1"/>
    <x v="0"/>
  </r>
  <r>
    <x v="173"/>
    <s v="2013-05-02"/>
    <x v="3"/>
    <d v="1899-12-30T10:28:00"/>
    <x v="2"/>
    <d v="2013-05-02T08:09:36"/>
    <e v="#VALUE!"/>
    <e v="#VALUE!"/>
    <x v="1"/>
    <x v="1"/>
    <x v="0"/>
  </r>
  <r>
    <x v="174"/>
    <s v="2013-05-02"/>
    <x v="3"/>
    <d v="1899-12-30T22:09:00"/>
    <x v="0"/>
    <d v="2013-05-02T21:29:33"/>
    <e v="#VALUE!"/>
    <e v="#VALUE!"/>
    <x v="1"/>
    <x v="1"/>
    <x v="0"/>
  </r>
  <r>
    <x v="175"/>
    <s v="2013-05-03"/>
    <x v="4"/>
    <d v="1899-12-30T00:49:00"/>
    <x v="0"/>
    <d v="2013-05-03T00:13:58"/>
    <d v="2013-05-03T01:42:50"/>
    <n v="88"/>
    <x v="1"/>
    <x v="0"/>
    <x v="0"/>
  </r>
  <r>
    <x v="176"/>
    <s v="2013-05-03"/>
    <x v="4"/>
    <d v="1899-12-30T02:14:00"/>
    <x v="1"/>
    <d v="2013-05-03T01:48:31"/>
    <d v="2013-05-03T03:07:05"/>
    <n v="78"/>
    <x v="1"/>
    <x v="0"/>
    <x v="0"/>
  </r>
  <r>
    <x v="177"/>
    <s v="2013-05-03"/>
    <x v="4"/>
    <d v="1899-12-30T04:10:00"/>
    <x v="1"/>
    <d v="2013-05-03T03:30:03"/>
    <d v="2013-05-03T05:38:30"/>
    <n v="128"/>
    <x v="1"/>
    <x v="0"/>
    <x v="0"/>
  </r>
  <r>
    <x v="178"/>
    <s v="2013-05-03"/>
    <x v="4"/>
    <d v="1899-12-30T10:36:00"/>
    <x v="2"/>
    <d v="2013-05-03T10:00:04"/>
    <d v="2013-05-03T11:08:28"/>
    <n v="68"/>
    <x v="1"/>
    <x v="1"/>
    <x v="0"/>
  </r>
  <r>
    <x v="179"/>
    <s v="2013-05-03"/>
    <x v="4"/>
    <d v="1899-12-30T18:04:00"/>
    <x v="0"/>
    <d v="2013-05-03T17:37:20"/>
    <d v="2013-05-03T18:56:46"/>
    <n v="79"/>
    <x v="1"/>
    <x v="1"/>
    <x v="0"/>
  </r>
  <r>
    <x v="180"/>
    <s v="2013-05-04"/>
    <x v="5"/>
    <d v="1899-12-30T07:45:00"/>
    <x v="1"/>
    <d v="2013-05-04T07:24:42"/>
    <d v="2013-05-04T08:30:00"/>
    <n v="65"/>
    <x v="1"/>
    <x v="1"/>
    <x v="1"/>
  </r>
  <r>
    <x v="181"/>
    <s v="2013-05-04"/>
    <x v="5"/>
    <d v="1899-12-30T11:11:00"/>
    <x v="1"/>
    <d v="2013-05-04T09:47:27"/>
    <d v="2013-05-04T12:17:22"/>
    <n v="149"/>
    <x v="1"/>
    <x v="1"/>
    <x v="1"/>
  </r>
  <r>
    <x v="182"/>
    <s v="2013-05-04"/>
    <x v="5"/>
    <d v="1899-12-30T19:45:00"/>
    <x v="0"/>
    <d v="2013-05-04T19:12:01"/>
    <d v="2013-05-04T20:30:17"/>
    <n v="78"/>
    <x v="1"/>
    <x v="1"/>
    <x v="1"/>
  </r>
  <r>
    <x v="183"/>
    <s v="2013-05-04"/>
    <x v="5"/>
    <d v="1899-12-30T23:13:00"/>
    <x v="0"/>
    <d v="2013-05-04T23:00:45"/>
    <d v="2013-05-05T00:36:32"/>
    <n v="95"/>
    <x v="1"/>
    <x v="1"/>
    <x v="1"/>
  </r>
  <r>
    <x v="184"/>
    <s v="2013-05-05"/>
    <x v="6"/>
    <d v="1899-12-30T12:07:00"/>
    <x v="0"/>
    <d v="2013-05-05T11:35:47"/>
    <d v="2013-05-05T13:00:17"/>
    <n v="84"/>
    <x v="1"/>
    <x v="1"/>
    <x v="1"/>
  </r>
  <r>
    <x v="185"/>
    <s v="2013-05-06"/>
    <x v="0"/>
    <d v="1899-12-30T08:32:00"/>
    <x v="2"/>
    <d v="2013-05-06T07:43:03"/>
    <d v="2013-05-06T09:09:45"/>
    <n v="86"/>
    <x v="1"/>
    <x v="1"/>
    <x v="0"/>
  </r>
  <r>
    <x v="186"/>
    <s v="2013-05-06"/>
    <x v="0"/>
    <d v="1899-12-30T10:22:00"/>
    <x v="2"/>
    <d v="2013-05-06T09:42:11"/>
    <d v="2013-05-06T10:55:29"/>
    <n v="73"/>
    <x v="1"/>
    <x v="1"/>
    <x v="0"/>
  </r>
  <r>
    <x v="187"/>
    <s v="2013-05-06"/>
    <x v="0"/>
    <d v="1899-12-30T12:16:00"/>
    <x v="2"/>
    <d v="2013-05-06T11:23:44"/>
    <d v="2013-05-06T13:16:10"/>
    <n v="112"/>
    <x v="1"/>
    <x v="1"/>
    <x v="0"/>
  </r>
  <r>
    <x v="188"/>
    <s v="2013-05-06"/>
    <x v="0"/>
    <d v="1899-12-30T14:06:00"/>
    <x v="2"/>
    <d v="2013-05-06T13:35:45"/>
    <d v="2013-05-06T14:25:35"/>
    <n v="49"/>
    <x v="1"/>
    <x v="1"/>
    <x v="0"/>
  </r>
  <r>
    <x v="189"/>
    <s v="2013-05-06"/>
    <x v="0"/>
    <d v="1899-12-30T14:08:00"/>
    <x v="2"/>
    <d v="2013-05-06T13:34:14"/>
    <d v="2013-05-06T14:42:25"/>
    <n v="68"/>
    <x v="1"/>
    <x v="1"/>
    <x v="0"/>
  </r>
  <r>
    <x v="190"/>
    <s v="2013-05-06"/>
    <x v="0"/>
    <d v="1899-12-30T20:49:00"/>
    <x v="0"/>
    <d v="2013-05-06T19:51:26"/>
    <d v="2013-05-06T21:44:19"/>
    <n v="112"/>
    <x v="1"/>
    <x v="1"/>
    <x v="0"/>
  </r>
  <r>
    <x v="191"/>
    <s v="2013-05-07"/>
    <x v="1"/>
    <d v="1899-12-30T08:50:00"/>
    <x v="2"/>
    <d v="2013-05-07T07:39:47"/>
    <d v="2013-05-07T09:29:21"/>
    <n v="109"/>
    <x v="1"/>
    <x v="1"/>
    <x v="0"/>
  </r>
  <r>
    <x v="192"/>
    <s v="2013-05-07"/>
    <x v="1"/>
    <d v="1899-12-30T10:13:00"/>
    <x v="2"/>
    <d v="2013-05-07T09:12:13"/>
    <d v="2013-05-07T12:10:50"/>
    <n v="178"/>
    <x v="1"/>
    <x v="1"/>
    <x v="0"/>
  </r>
  <r>
    <x v="193"/>
    <s v="2013-05-07"/>
    <x v="1"/>
    <d v="1899-12-30T10:58:00"/>
    <x v="2"/>
    <d v="2013-05-07T09:48:01"/>
    <d v="2013-05-07T12:04:33"/>
    <n v="136"/>
    <x v="1"/>
    <x v="1"/>
    <x v="0"/>
  </r>
  <r>
    <x v="194"/>
    <s v="2013-05-07"/>
    <x v="1"/>
    <d v="1899-12-30T12:13:00"/>
    <x v="0"/>
    <e v="#VALUE!"/>
    <e v="#VALUE!"/>
    <e v="#VALUE!"/>
    <x v="1"/>
    <x v="1"/>
    <x v="0"/>
  </r>
  <r>
    <x v="195"/>
    <s v="2013-05-07"/>
    <x v="1"/>
    <d v="1899-12-30T12:51:00"/>
    <x v="2"/>
    <d v="2013-05-07T12:09:51"/>
    <d v="2013-05-07T13:55:31"/>
    <n v="105"/>
    <x v="1"/>
    <x v="1"/>
    <x v="0"/>
  </r>
  <r>
    <x v="196"/>
    <s v="2013-05-07"/>
    <x v="1"/>
    <d v="1899-12-30T15:40:00"/>
    <x v="2"/>
    <e v="#VALUE!"/>
    <d v="2013-05-07T16:44:23"/>
    <e v="#VALUE!"/>
    <x v="1"/>
    <x v="1"/>
    <x v="0"/>
  </r>
  <r>
    <x v="197"/>
    <s v="2013-05-07"/>
    <x v="1"/>
    <d v="1899-12-30T16:29:00"/>
    <x v="2"/>
    <d v="2013-05-07T15:40:52"/>
    <d v="2013-05-07T17:35:58"/>
    <n v="115"/>
    <x v="1"/>
    <x v="1"/>
    <x v="0"/>
  </r>
  <r>
    <x v="198"/>
    <s v="2013-05-07"/>
    <x v="1"/>
    <d v="1899-12-30T17:47:00"/>
    <x v="2"/>
    <d v="2013-05-07T17:03:43"/>
    <d v="2013-05-07T18:20:34"/>
    <n v="76"/>
    <x v="1"/>
    <x v="1"/>
    <x v="0"/>
  </r>
  <r>
    <x v="199"/>
    <s v="2013-05-07"/>
    <x v="1"/>
    <d v="1899-12-30T19:12:00"/>
    <x v="0"/>
    <d v="2013-05-07T18:34:11"/>
    <d v="2013-05-07T20:11:04"/>
    <n v="96"/>
    <x v="1"/>
    <x v="1"/>
    <x v="0"/>
  </r>
  <r>
    <x v="200"/>
    <s v="2013-05-08"/>
    <x v="2"/>
    <d v="1899-12-30T04:21:00"/>
    <x v="0"/>
    <d v="2013-05-08T03:43:06"/>
    <d v="2013-05-08T05:25:33"/>
    <n v="102"/>
    <x v="1"/>
    <x v="0"/>
    <x v="0"/>
  </r>
  <r>
    <x v="201"/>
    <s v="2013-05-08"/>
    <x v="2"/>
    <d v="1899-12-30T08:22:00"/>
    <x v="2"/>
    <d v="2013-05-08T07:40:13"/>
    <d v="2013-05-08T09:00:55"/>
    <n v="80"/>
    <x v="1"/>
    <x v="1"/>
    <x v="0"/>
  </r>
  <r>
    <x v="202"/>
    <s v="2013-05-08"/>
    <x v="2"/>
    <d v="1899-12-30T10:00:00"/>
    <x v="1"/>
    <d v="2013-05-08T08:59:19"/>
    <e v="#VALUE!"/>
    <e v="#VALUE!"/>
    <x v="1"/>
    <x v="1"/>
    <x v="0"/>
  </r>
  <r>
    <x v="203"/>
    <s v="2013-05-08"/>
    <x v="2"/>
    <d v="1899-12-30T10:38:00"/>
    <x v="2"/>
    <d v="2013-05-08T10:06:24"/>
    <d v="2013-05-08T11:54:46"/>
    <n v="108"/>
    <x v="1"/>
    <x v="1"/>
    <x v="0"/>
  </r>
  <r>
    <x v="204"/>
    <s v="2013-05-08"/>
    <x v="2"/>
    <d v="1899-12-30T12:17:00"/>
    <x v="2"/>
    <d v="2013-05-08T11:31:11"/>
    <d v="2013-05-08T13:28:08"/>
    <n v="116"/>
    <x v="1"/>
    <x v="1"/>
    <x v="0"/>
  </r>
  <r>
    <x v="205"/>
    <s v="2013-05-08"/>
    <x v="2"/>
    <d v="1899-12-30T12:45:00"/>
    <x v="2"/>
    <d v="2013-05-08T12:16:07"/>
    <d v="2013-05-08T13:13:57"/>
    <n v="57"/>
    <x v="1"/>
    <x v="1"/>
    <x v="0"/>
  </r>
  <r>
    <x v="206"/>
    <s v="2013-05-08"/>
    <x v="2"/>
    <d v="1899-12-30T14:26:00"/>
    <x v="2"/>
    <d v="2013-05-08T14:03:00"/>
    <d v="2013-05-08T14:50:27"/>
    <n v="47"/>
    <x v="1"/>
    <x v="1"/>
    <x v="0"/>
  </r>
  <r>
    <x v="207"/>
    <s v="2013-05-08"/>
    <x v="2"/>
    <d v="1899-12-30T16:12:00"/>
    <x v="2"/>
    <d v="2013-05-08T15:45:23"/>
    <d v="2013-05-08T16:53:07"/>
    <n v="67"/>
    <x v="1"/>
    <x v="1"/>
    <x v="0"/>
  </r>
  <r>
    <x v="208"/>
    <s v="2013-05-08"/>
    <x v="2"/>
    <d v="1899-12-30T17:52:00"/>
    <x v="0"/>
    <d v="2013-05-08T17:37:08"/>
    <e v="#VALUE!"/>
    <e v="#VALUE!"/>
    <x v="1"/>
    <x v="1"/>
    <x v="0"/>
  </r>
  <r>
    <x v="209"/>
    <s v="2013-05-08"/>
    <x v="2"/>
    <d v="1899-12-30T20:08:00"/>
    <x v="0"/>
    <d v="2013-05-08T19:30:42"/>
    <d v="2013-05-08T20:53:11"/>
    <n v="82"/>
    <x v="1"/>
    <x v="1"/>
    <x v="0"/>
  </r>
  <r>
    <x v="210"/>
    <s v="2013-05-09"/>
    <x v="3"/>
    <d v="1899-12-30T10:11:00"/>
    <x v="2"/>
    <d v="2013-05-09T09:48:34"/>
    <d v="2013-05-09T10:55:56"/>
    <n v="67"/>
    <x v="1"/>
    <x v="1"/>
    <x v="0"/>
  </r>
  <r>
    <x v="211"/>
    <s v="2013-05-09"/>
    <x v="3"/>
    <d v="1899-12-30T12:07:00"/>
    <x v="0"/>
    <d v="2013-05-09T11:43:02"/>
    <d v="2013-05-09T12:48:51"/>
    <n v="65"/>
    <x v="1"/>
    <x v="1"/>
    <x v="0"/>
  </r>
  <r>
    <x v="212"/>
    <s v="2013-05-09"/>
    <x v="3"/>
    <d v="1899-12-30T13:56:00"/>
    <x v="0"/>
    <d v="2013-05-09T13:23:12"/>
    <d v="2013-05-09T14:56:21"/>
    <n v="93"/>
    <x v="1"/>
    <x v="1"/>
    <x v="0"/>
  </r>
  <r>
    <x v="213"/>
    <s v="2013-05-09"/>
    <x v="3"/>
    <d v="1899-12-30T17:09:00"/>
    <x v="0"/>
    <d v="2013-05-09T17:06:21"/>
    <d v="2013-05-09T18:02:19"/>
    <n v="55"/>
    <x v="1"/>
    <x v="1"/>
    <x v="0"/>
  </r>
  <r>
    <x v="214"/>
    <s v="2013-05-10"/>
    <x v="4"/>
    <d v="1899-12-30T06:29:00"/>
    <x v="0"/>
    <d v="2013-05-10T06:08:55"/>
    <d v="2013-05-10T07:10:13"/>
    <n v="61"/>
    <x v="1"/>
    <x v="1"/>
    <x v="0"/>
  </r>
  <r>
    <x v="215"/>
    <s v="2013-05-10"/>
    <x v="4"/>
    <d v="1899-12-30T08:36:00"/>
    <x v="0"/>
    <d v="2013-05-10T08:11:34"/>
    <d v="2013-05-10T09:22:26"/>
    <n v="70"/>
    <x v="1"/>
    <x v="1"/>
    <x v="0"/>
  </r>
  <r>
    <x v="216"/>
    <s v="2013-05-10"/>
    <x v="4"/>
    <d v="1899-12-30T10:10:00"/>
    <x v="0"/>
    <d v="2013-05-10T09:45:45"/>
    <d v="2013-05-10T10:39:23"/>
    <n v="53"/>
    <x v="1"/>
    <x v="1"/>
    <x v="0"/>
  </r>
  <r>
    <x v="217"/>
    <s v="2013-05-10"/>
    <x v="4"/>
    <d v="1899-12-30T11:36:00"/>
    <x v="2"/>
    <d v="2013-05-10T11:14:10"/>
    <d v="2013-05-10T12:00:31"/>
    <n v="46"/>
    <x v="1"/>
    <x v="1"/>
    <x v="0"/>
  </r>
  <r>
    <x v="218"/>
    <s v="2013-05-10"/>
    <x v="4"/>
    <d v="1899-12-30T18:33:00"/>
    <x v="1"/>
    <d v="2013-05-10T17:49:50"/>
    <d v="2013-05-10T19:14:00"/>
    <n v="84"/>
    <x v="1"/>
    <x v="1"/>
    <x v="0"/>
  </r>
  <r>
    <x v="219"/>
    <s v="2013-05-10"/>
    <x v="4"/>
    <d v="1899-12-30T20:37:00"/>
    <x v="0"/>
    <d v="2013-05-10T19:31:29"/>
    <d v="2013-05-10T21:32:24"/>
    <n v="120"/>
    <x v="1"/>
    <x v="1"/>
    <x v="0"/>
  </r>
  <r>
    <x v="220"/>
    <s v="2013-05-11"/>
    <x v="5"/>
    <d v="1899-12-30T02:40:00"/>
    <x v="1"/>
    <d v="2013-05-11T02:01:33"/>
    <d v="2013-05-11T03:28:10"/>
    <n v="86"/>
    <x v="1"/>
    <x v="0"/>
    <x v="1"/>
  </r>
  <r>
    <x v="221"/>
    <s v="2013-05-11"/>
    <x v="5"/>
    <d v="1899-12-30T11:05:00"/>
    <x v="0"/>
    <d v="2013-05-11T10:46:58"/>
    <d v="2013-05-11T12:16:41"/>
    <n v="89"/>
    <x v="1"/>
    <x v="1"/>
    <x v="1"/>
  </r>
  <r>
    <x v="222"/>
    <s v="2013-05-11"/>
    <x v="5"/>
    <d v="1899-12-30T21:53:00"/>
    <x v="0"/>
    <d v="2013-05-11T21:03:47"/>
    <e v="#VALUE!"/>
    <e v="#VALUE!"/>
    <x v="1"/>
    <x v="1"/>
    <x v="1"/>
  </r>
  <r>
    <x v="223"/>
    <s v="2013-05-12"/>
    <x v="6"/>
    <d v="1899-12-30T04:35:00"/>
    <x v="0"/>
    <d v="2013-05-12T03:54:40"/>
    <d v="2013-05-12T05:50:22"/>
    <n v="115"/>
    <x v="1"/>
    <x v="0"/>
    <x v="1"/>
  </r>
  <r>
    <x v="224"/>
    <s v="2013-05-12"/>
    <x v="6"/>
    <d v="1899-12-30T11:14:00"/>
    <x v="0"/>
    <d v="2013-05-12T10:48:35"/>
    <d v="2013-05-12T11:47:31"/>
    <n v="58"/>
    <x v="1"/>
    <x v="1"/>
    <x v="1"/>
  </r>
  <r>
    <x v="225"/>
    <s v="2013-05-12"/>
    <x v="6"/>
    <d v="1899-12-30T18:58:00"/>
    <x v="0"/>
    <d v="2013-05-12T18:51:09"/>
    <d v="2013-05-12T19:56:42"/>
    <n v="65"/>
    <x v="1"/>
    <x v="1"/>
    <x v="1"/>
  </r>
  <r>
    <x v="226"/>
    <s v="2013-05-13"/>
    <x v="0"/>
    <d v="1899-12-30T06:30:00"/>
    <x v="0"/>
    <d v="2013-05-13T06:04:50"/>
    <d v="2013-05-13T07:21:44"/>
    <n v="76"/>
    <x v="1"/>
    <x v="1"/>
    <x v="0"/>
  </r>
  <r>
    <x v="227"/>
    <s v="2013-05-13"/>
    <x v="0"/>
    <d v="1899-12-30T08:10:00"/>
    <x v="2"/>
    <d v="2013-05-13T07:46:43"/>
    <d v="2013-05-13T08:37:25"/>
    <n v="50"/>
    <x v="1"/>
    <x v="1"/>
    <x v="0"/>
  </r>
  <r>
    <x v="228"/>
    <s v="2013-05-13"/>
    <x v="0"/>
    <d v="1899-12-30T09:56:00"/>
    <x v="2"/>
    <d v="2013-05-13T09:10:38"/>
    <d v="2013-05-13T10:47:06"/>
    <n v="96"/>
    <x v="1"/>
    <x v="1"/>
    <x v="0"/>
  </r>
  <r>
    <x v="229"/>
    <s v="2013-05-13"/>
    <x v="0"/>
    <d v="1899-12-30T12:32:00"/>
    <x v="2"/>
    <d v="2013-05-13T11:36:50"/>
    <d v="2013-05-13T13:41:52"/>
    <n v="125"/>
    <x v="1"/>
    <x v="1"/>
    <x v="0"/>
  </r>
  <r>
    <x v="230"/>
    <s v="2013-05-13"/>
    <x v="0"/>
    <d v="1899-12-30T14:59:00"/>
    <x v="2"/>
    <d v="2013-05-13T14:19:34"/>
    <d v="2013-05-13T15:36:11"/>
    <n v="76"/>
    <x v="1"/>
    <x v="1"/>
    <x v="0"/>
  </r>
  <r>
    <x v="231"/>
    <s v="2013-05-13"/>
    <x v="0"/>
    <d v="1899-12-30T16:19:00"/>
    <x v="1"/>
    <d v="2013-05-13T15:48:18"/>
    <d v="2013-05-13T17:36:37"/>
    <n v="108"/>
    <x v="1"/>
    <x v="1"/>
    <x v="0"/>
  </r>
  <r>
    <x v="232"/>
    <s v="2013-05-14"/>
    <x v="1"/>
    <d v="1899-12-30T08:19:00"/>
    <x v="2"/>
    <d v="2013-05-14T07:39:24"/>
    <d v="2013-05-14T09:02:55"/>
    <n v="83"/>
    <x v="1"/>
    <x v="1"/>
    <x v="0"/>
  </r>
  <r>
    <x v="233"/>
    <s v="2013-05-14"/>
    <x v="1"/>
    <d v="1899-12-30T10:17:00"/>
    <x v="2"/>
    <d v="2013-05-14T09:23:24"/>
    <d v="2013-05-14T11:17:16"/>
    <n v="113"/>
    <x v="1"/>
    <x v="1"/>
    <x v="0"/>
  </r>
  <r>
    <x v="234"/>
    <s v="2013-05-14"/>
    <x v="1"/>
    <d v="1899-12-30T12:13:00"/>
    <x v="2"/>
    <d v="2013-05-14T11:08:47"/>
    <d v="2013-05-14T13:14:02"/>
    <n v="125"/>
    <x v="1"/>
    <x v="1"/>
    <x v="0"/>
  </r>
  <r>
    <x v="235"/>
    <s v="2013-05-14"/>
    <x v="1"/>
    <d v="1899-12-30T12:43:00"/>
    <x v="2"/>
    <d v="2013-05-14T11:19:49"/>
    <d v="2013-05-14T13:37:03"/>
    <n v="137"/>
    <x v="1"/>
    <x v="1"/>
    <x v="0"/>
  </r>
  <r>
    <x v="236"/>
    <s v="2013-05-14"/>
    <x v="1"/>
    <d v="1899-12-30T14:17:00"/>
    <x v="2"/>
    <d v="2013-05-14T13:10:32"/>
    <e v="#VALUE!"/>
    <e v="#VALUE!"/>
    <x v="1"/>
    <x v="1"/>
    <x v="0"/>
  </r>
  <r>
    <x v="237"/>
    <s v="2013-05-14"/>
    <x v="1"/>
    <d v="1899-12-30T14:33:00"/>
    <x v="2"/>
    <d v="2013-05-14T13:51:18"/>
    <d v="2013-05-14T15:09:41"/>
    <n v="78"/>
    <x v="1"/>
    <x v="1"/>
    <x v="0"/>
  </r>
  <r>
    <x v="238"/>
    <s v="2013-05-14"/>
    <x v="1"/>
    <d v="1899-12-30T15:55:00"/>
    <x v="0"/>
    <d v="2013-05-14T15:15:05"/>
    <d v="2013-05-14T16:51:20"/>
    <n v="96"/>
    <x v="1"/>
    <x v="1"/>
    <x v="0"/>
  </r>
  <r>
    <x v="239"/>
    <s v="2013-05-14"/>
    <x v="1"/>
    <d v="1899-12-30T16:17:00"/>
    <x v="2"/>
    <d v="2013-05-14T15:44:55"/>
    <d v="2013-05-14T17:17:15"/>
    <n v="92"/>
    <x v="1"/>
    <x v="1"/>
    <x v="0"/>
  </r>
  <r>
    <x v="240"/>
    <s v="2013-05-15"/>
    <x v="2"/>
    <d v="1899-12-30T08:04:00"/>
    <x v="1"/>
    <d v="2013-05-15T06:24:56"/>
    <d v="2013-05-15T08:56:00"/>
    <n v="151"/>
    <x v="1"/>
    <x v="1"/>
    <x v="0"/>
  </r>
  <r>
    <x v="241"/>
    <s v="2013-05-15"/>
    <x v="2"/>
    <d v="1899-12-30T10:05:00"/>
    <x v="2"/>
    <d v="2013-05-15T09:33:48"/>
    <d v="2013-05-15T11:10:17"/>
    <n v="96"/>
    <x v="1"/>
    <x v="1"/>
    <x v="0"/>
  </r>
  <r>
    <x v="242"/>
    <s v="2013-05-15"/>
    <x v="2"/>
    <d v="1899-12-30T10:15:00"/>
    <x v="2"/>
    <d v="2013-05-15T09:10:06"/>
    <d v="2013-05-15T11:23:33"/>
    <n v="133"/>
    <x v="1"/>
    <x v="1"/>
    <x v="0"/>
  </r>
  <r>
    <x v="243"/>
    <s v="2013-05-15"/>
    <x v="2"/>
    <d v="1899-12-30T12:21:00"/>
    <x v="2"/>
    <d v="2013-05-15T11:38:39"/>
    <d v="2013-05-15T13:05:34"/>
    <n v="86"/>
    <x v="1"/>
    <x v="1"/>
    <x v="0"/>
  </r>
  <r>
    <x v="244"/>
    <s v="2013-05-15"/>
    <x v="2"/>
    <d v="1899-12-30T12:15:00"/>
    <x v="2"/>
    <d v="2013-05-15T11:37:34"/>
    <d v="2013-05-15T12:57:29"/>
    <n v="79"/>
    <x v="1"/>
    <x v="1"/>
    <x v="0"/>
  </r>
  <r>
    <x v="245"/>
    <s v="2013-05-15"/>
    <x v="2"/>
    <d v="1899-12-30T14:18:00"/>
    <x v="2"/>
    <d v="2013-05-15T13:54:50"/>
    <d v="2013-05-15T14:56:02"/>
    <n v="61"/>
    <x v="1"/>
    <x v="1"/>
    <x v="0"/>
  </r>
  <r>
    <x v="246"/>
    <s v="2013-05-15"/>
    <x v="2"/>
    <d v="1899-12-30T15:49:00"/>
    <x v="2"/>
    <d v="2013-05-15T15:21:06"/>
    <d v="2013-05-15T16:32:23"/>
    <n v="71"/>
    <x v="1"/>
    <x v="1"/>
    <x v="0"/>
  </r>
  <r>
    <x v="247"/>
    <s v="2013-05-16"/>
    <x v="3"/>
    <d v="1899-12-30T00:47:00"/>
    <x v="0"/>
    <d v="2013-05-16T00:09:27"/>
    <d v="2013-05-16T01:25:59"/>
    <n v="76"/>
    <x v="1"/>
    <x v="0"/>
    <x v="0"/>
  </r>
  <r>
    <x v="248"/>
    <s v="2013-05-16"/>
    <x v="3"/>
    <d v="1899-12-30T12:36:00"/>
    <x v="2"/>
    <d v="2013-05-16T12:18:03"/>
    <d v="2013-05-16T13:23:46"/>
    <n v="65"/>
    <x v="1"/>
    <x v="1"/>
    <x v="0"/>
  </r>
  <r>
    <x v="249"/>
    <s v="2013-05-16"/>
    <x v="3"/>
    <d v="1899-12-30T18:46:00"/>
    <x v="0"/>
    <d v="2013-05-16T18:33:58"/>
    <d v="2013-05-16T20:23:36"/>
    <n v="109"/>
    <x v="1"/>
    <x v="1"/>
    <x v="0"/>
  </r>
  <r>
    <x v="250"/>
    <s v="2013-05-16"/>
    <x v="3"/>
    <d v="1899-12-30T21:38:00"/>
    <x v="0"/>
    <d v="2013-05-16T21:06:33"/>
    <d v="2013-05-16T22:13:07"/>
    <n v="66"/>
    <x v="1"/>
    <x v="1"/>
    <x v="0"/>
  </r>
  <r>
    <x v="251"/>
    <s v="2013-05-16"/>
    <x v="3"/>
    <d v="1899-12-30T23:28:00"/>
    <x v="0"/>
    <d v="2013-05-16T22:57:38"/>
    <d v="2013-05-17T00:18:29"/>
    <n v="80"/>
    <x v="1"/>
    <x v="1"/>
    <x v="0"/>
  </r>
  <r>
    <x v="252"/>
    <s v="2013-05-17"/>
    <x v="4"/>
    <d v="1899-12-30T04:47:00"/>
    <x v="0"/>
    <d v="2013-05-17T04:32:52"/>
    <d v="2013-05-17T05:18:24"/>
    <n v="45"/>
    <x v="1"/>
    <x v="0"/>
    <x v="0"/>
  </r>
  <r>
    <x v="253"/>
    <s v="2013-05-17"/>
    <x v="4"/>
    <d v="1899-12-30T05:30:00"/>
    <x v="0"/>
    <d v="2013-05-17T05:02:23"/>
    <d v="2013-05-17T05:53:16"/>
    <n v="50"/>
    <x v="1"/>
    <x v="0"/>
    <x v="0"/>
  </r>
  <r>
    <x v="254"/>
    <s v="2013-05-17"/>
    <x v="4"/>
    <d v="1899-12-30T07:06:00"/>
    <x v="1"/>
    <d v="2013-05-17T06:16:45"/>
    <d v="2013-05-17T08:30:18"/>
    <n v="133"/>
    <x v="1"/>
    <x v="1"/>
    <x v="0"/>
  </r>
  <r>
    <x v="255"/>
    <s v="2013-05-17"/>
    <x v="4"/>
    <d v="1899-12-30T08:33:00"/>
    <x v="2"/>
    <d v="2013-05-17T09:11:05"/>
    <d v="2013-05-17T10:47:54"/>
    <n v="96"/>
    <x v="1"/>
    <x v="1"/>
    <x v="0"/>
  </r>
  <r>
    <x v="256"/>
    <s v="2013-05-17"/>
    <x v="4"/>
    <d v="1899-12-30T10:26:00"/>
    <x v="2"/>
    <d v="2013-05-17T09:44:32"/>
    <d v="2013-05-17T11:54:36"/>
    <n v="130"/>
    <x v="1"/>
    <x v="1"/>
    <x v="0"/>
  </r>
  <r>
    <x v="257"/>
    <s v="2013-05-17"/>
    <x v="4"/>
    <d v="1899-12-30T11:50:00"/>
    <x v="2"/>
    <d v="2013-05-17T11:19:30"/>
    <d v="2013-05-17T12:16:29"/>
    <n v="56"/>
    <x v="1"/>
    <x v="1"/>
    <x v="0"/>
  </r>
  <r>
    <x v="258"/>
    <s v="2013-05-17"/>
    <x v="4"/>
    <d v="1899-12-30T13:27:00"/>
    <x v="2"/>
    <d v="2013-05-17T12:40:05"/>
    <d v="2013-05-17T14:47:21"/>
    <n v="127"/>
    <x v="1"/>
    <x v="1"/>
    <x v="0"/>
  </r>
  <r>
    <x v="259"/>
    <s v="2013-05-17"/>
    <x v="4"/>
    <d v="1899-12-30T15:36:00"/>
    <x v="2"/>
    <d v="2013-05-17T15:02:58"/>
    <d v="2013-05-17T16:07:46"/>
    <n v="64"/>
    <x v="1"/>
    <x v="1"/>
    <x v="0"/>
  </r>
  <r>
    <x v="260"/>
    <s v="2013-05-17"/>
    <x v="4"/>
    <d v="1899-12-30T15:42:00"/>
    <x v="2"/>
    <d v="2013-05-17T14:39:12"/>
    <d v="2013-05-17T16:41:54"/>
    <n v="122"/>
    <x v="1"/>
    <x v="1"/>
    <x v="0"/>
  </r>
  <r>
    <x v="261"/>
    <s v="2013-05-17"/>
    <x v="4"/>
    <d v="1899-12-30T19:28:00"/>
    <x v="0"/>
    <d v="2013-05-17T18:56:47"/>
    <d v="2013-05-17T19:39:30"/>
    <n v="42"/>
    <x v="1"/>
    <x v="1"/>
    <x v="0"/>
  </r>
  <r>
    <x v="262"/>
    <s v="2013-05-17"/>
    <x v="4"/>
    <d v="1899-12-30T22:04:00"/>
    <x v="0"/>
    <d v="2013-05-17T20:28:59"/>
    <d v="2013-05-17T23:09:38"/>
    <n v="160"/>
    <x v="1"/>
    <x v="1"/>
    <x v="0"/>
  </r>
  <r>
    <x v="263"/>
    <s v="2013-05-18"/>
    <x v="5"/>
    <d v="1899-12-30T02:41:00"/>
    <x v="0"/>
    <d v="2013-05-18T02:06:56"/>
    <d v="2013-05-18T03:41:09"/>
    <n v="94"/>
    <x v="1"/>
    <x v="0"/>
    <x v="1"/>
  </r>
  <r>
    <x v="264"/>
    <s v="2013-05-18"/>
    <x v="5"/>
    <d v="1899-12-30T04:13:00"/>
    <x v="0"/>
    <d v="2013-05-18T03:29:55"/>
    <d v="2013-05-18T05:17:38"/>
    <n v="107"/>
    <x v="1"/>
    <x v="0"/>
    <x v="1"/>
  </r>
  <r>
    <x v="265"/>
    <s v="2013-05-18"/>
    <x v="5"/>
    <d v="1899-12-30T06:25:00"/>
    <x v="0"/>
    <d v="2013-05-18T05:24:39"/>
    <d v="2013-05-18T07:16:05"/>
    <n v="111"/>
    <x v="1"/>
    <x v="1"/>
    <x v="1"/>
  </r>
  <r>
    <x v="266"/>
    <s v="2013-05-18"/>
    <x v="5"/>
    <d v="1899-12-30T12:55:00"/>
    <x v="0"/>
    <d v="2013-05-18T12:17:37"/>
    <d v="2013-05-18T14:26:21"/>
    <n v="128"/>
    <x v="1"/>
    <x v="1"/>
    <x v="1"/>
  </r>
  <r>
    <x v="267"/>
    <s v="2013-05-18"/>
    <x v="5"/>
    <d v="1899-12-30T13:52:00"/>
    <x v="0"/>
    <d v="2013-05-18T13:23:29"/>
    <e v="#VALUE!"/>
    <e v="#VALUE!"/>
    <x v="1"/>
    <x v="1"/>
    <x v="1"/>
  </r>
  <r>
    <x v="268"/>
    <s v="2013-05-18"/>
    <x v="5"/>
    <d v="1899-12-30T16:28:00"/>
    <x v="0"/>
    <d v="2013-05-18T15:56:45"/>
    <d v="2013-05-18T17:16:23"/>
    <n v="79"/>
    <x v="1"/>
    <x v="1"/>
    <x v="1"/>
  </r>
  <r>
    <x v="269"/>
    <s v="2013-05-19"/>
    <x v="6"/>
    <d v="1899-12-30T01:08:00"/>
    <x v="1"/>
    <d v="2013-05-19T00:27:07"/>
    <d v="2013-05-19T02:29:57"/>
    <n v="122"/>
    <x v="1"/>
    <x v="0"/>
    <x v="1"/>
  </r>
  <r>
    <x v="270"/>
    <s v="2013-05-19"/>
    <x v="6"/>
    <d v="1899-12-30T03:10:00"/>
    <x v="0"/>
    <d v="2013-05-19T02:33:03"/>
    <e v="#VALUE!"/>
    <e v="#VALUE!"/>
    <x v="1"/>
    <x v="0"/>
    <x v="1"/>
  </r>
  <r>
    <x v="271"/>
    <s v="2013-05-19"/>
    <x v="6"/>
    <d v="1899-12-30T04:46:00"/>
    <x v="0"/>
    <d v="2013-05-19T04:17:01"/>
    <d v="2013-05-19T06:28:40"/>
    <n v="131"/>
    <x v="1"/>
    <x v="0"/>
    <x v="1"/>
  </r>
  <r>
    <x v="272"/>
    <s v="2013-05-19"/>
    <x v="6"/>
    <d v="1899-12-30T08:55:00"/>
    <x v="0"/>
    <d v="2013-05-19T08:14:15"/>
    <d v="2013-05-19T09:59:04"/>
    <n v="104"/>
    <x v="1"/>
    <x v="1"/>
    <x v="1"/>
  </r>
  <r>
    <x v="273"/>
    <s v="2013-05-19"/>
    <x v="6"/>
    <d v="1899-12-30T11:30:00"/>
    <x v="0"/>
    <d v="2013-05-19T10:53:59"/>
    <d v="2013-05-19T12:29:38"/>
    <n v="95"/>
    <x v="1"/>
    <x v="1"/>
    <x v="1"/>
  </r>
  <r>
    <x v="274"/>
    <s v="2013-05-19"/>
    <x v="6"/>
    <d v="1899-12-30T13:08:00"/>
    <x v="0"/>
    <d v="2013-05-19T12:38:09"/>
    <d v="2013-05-19T13:39:39"/>
    <n v="61"/>
    <x v="1"/>
    <x v="1"/>
    <x v="1"/>
  </r>
  <r>
    <x v="275"/>
    <s v="2013-05-19"/>
    <x v="6"/>
    <d v="1899-12-30T18:06:00"/>
    <x v="0"/>
    <d v="2013-05-19T17:37:49"/>
    <d v="2013-05-19T18:41:22"/>
    <n v="63"/>
    <x v="1"/>
    <x v="1"/>
    <x v="1"/>
  </r>
  <r>
    <x v="276"/>
    <s v="2013-05-19"/>
    <x v="6"/>
    <d v="1899-12-30T22:52:00"/>
    <x v="0"/>
    <d v="2013-05-19T22:11:24"/>
    <d v="2013-05-20T00:04:21"/>
    <n v="112"/>
    <x v="1"/>
    <x v="1"/>
    <x v="1"/>
  </r>
  <r>
    <x v="277"/>
    <s v="2013-05-20"/>
    <x v="0"/>
    <d v="1899-12-30T08:49:00"/>
    <x v="0"/>
    <d v="2013-05-20T08:15:08"/>
    <d v="2013-05-20T09:27:32"/>
    <n v="72"/>
    <x v="1"/>
    <x v="1"/>
    <x v="0"/>
  </r>
  <r>
    <x v="278"/>
    <s v="2013-05-20"/>
    <x v="0"/>
    <d v="1899-12-30T19:23:00"/>
    <x v="0"/>
    <d v="2013-05-20T18:58:40"/>
    <d v="2013-05-20T20:10:49"/>
    <n v="72"/>
    <x v="1"/>
    <x v="1"/>
    <x v="0"/>
  </r>
  <r>
    <x v="279"/>
    <s v="2013-05-20"/>
    <x v="0"/>
    <d v="1899-12-30T20:56:00"/>
    <x v="1"/>
    <d v="2013-05-20T20:55:54"/>
    <d v="2013-05-20T21:37:54"/>
    <n v="42"/>
    <x v="1"/>
    <x v="1"/>
    <x v="0"/>
  </r>
  <r>
    <x v="280"/>
    <s v="2013-05-20"/>
    <x v="0"/>
    <d v="1899-12-30T22:50:00"/>
    <x v="0"/>
    <d v="2013-05-20T22:00:15"/>
    <d v="2013-05-20T23:57:45"/>
    <n v="117"/>
    <x v="1"/>
    <x v="1"/>
    <x v="0"/>
  </r>
  <r>
    <x v="281"/>
    <s v="2013-05-21"/>
    <x v="1"/>
    <d v="1899-12-30T00:45:00"/>
    <x v="1"/>
    <d v="2013-05-20T23:49:24"/>
    <d v="2013-05-21T01:42:20"/>
    <n v="112"/>
    <x v="1"/>
    <x v="0"/>
    <x v="0"/>
  </r>
  <r>
    <x v="282"/>
    <s v="2013-05-21"/>
    <x v="1"/>
    <d v="1899-12-30T02:46:00"/>
    <x v="0"/>
    <d v="2013-05-21T01:51:52"/>
    <d v="2013-05-21T04:35:46"/>
    <n v="163"/>
    <x v="1"/>
    <x v="0"/>
    <x v="0"/>
  </r>
  <r>
    <x v="283"/>
    <s v="2013-05-21"/>
    <x v="1"/>
    <d v="1899-12-30T04:50:00"/>
    <x v="1"/>
    <d v="2013-05-21T04:13:04"/>
    <d v="2013-05-21T05:44:31"/>
    <n v="91"/>
    <x v="1"/>
    <x v="0"/>
    <x v="0"/>
  </r>
  <r>
    <x v="284"/>
    <s v="2013-05-21"/>
    <x v="1"/>
    <d v="1899-12-30T09:59:00"/>
    <x v="2"/>
    <d v="2013-05-21T09:19:39"/>
    <d v="2013-05-21T10:24:37"/>
    <n v="64"/>
    <x v="1"/>
    <x v="1"/>
    <x v="0"/>
  </r>
  <r>
    <x v="285"/>
    <s v="2013-05-21"/>
    <x v="1"/>
    <d v="1899-12-30T11:06:00"/>
    <x v="2"/>
    <d v="2013-05-21T09:45:34"/>
    <d v="2013-05-21T11:58:35"/>
    <n v="133"/>
    <x v="1"/>
    <x v="1"/>
    <x v="0"/>
  </r>
  <r>
    <x v="286"/>
    <s v="2013-05-21"/>
    <x v="1"/>
    <d v="1899-12-30T14:11:00"/>
    <x v="2"/>
    <d v="2013-05-21T13:39:59"/>
    <d v="2013-05-21T15:03:51"/>
    <n v="83"/>
    <x v="1"/>
    <x v="1"/>
    <x v="0"/>
  </r>
  <r>
    <x v="287"/>
    <s v="2013-05-21"/>
    <x v="1"/>
    <d v="1899-12-30T15:55:00"/>
    <x v="1"/>
    <d v="2013-05-21T15:18:36"/>
    <d v="2013-05-21T16:29:42"/>
    <n v="71"/>
    <x v="1"/>
    <x v="1"/>
    <x v="0"/>
  </r>
  <r>
    <x v="288"/>
    <s v="2013-05-21"/>
    <x v="1"/>
    <d v="1899-12-30T20:54:00"/>
    <x v="0"/>
    <d v="2013-05-21T19:45:39"/>
    <e v="#VALUE!"/>
    <e v="#VALUE!"/>
    <x v="1"/>
    <x v="1"/>
    <x v="0"/>
  </r>
  <r>
    <x v="289"/>
    <s v="2013-05-21"/>
    <x v="1"/>
    <d v="1899-12-30T23:38:00"/>
    <x v="1"/>
    <d v="2013-05-21T22:40:13"/>
    <d v="2013-05-22T00:21:07"/>
    <n v="100"/>
    <x v="1"/>
    <x v="1"/>
    <x v="0"/>
  </r>
  <r>
    <x v="290"/>
    <s v="2013-05-22"/>
    <x v="2"/>
    <d v="1899-12-30T02:11:00"/>
    <x v="0"/>
    <d v="2013-05-22T01:28:18"/>
    <d v="2013-05-22T03:05:43"/>
    <n v="97"/>
    <x v="1"/>
    <x v="0"/>
    <x v="0"/>
  </r>
  <r>
    <x v="291"/>
    <s v="2013-05-22"/>
    <x v="2"/>
    <d v="1899-12-30T05:01:00"/>
    <x v="0"/>
    <d v="2013-05-22T04:19:33"/>
    <d v="2013-05-22T05:35:54"/>
    <n v="76"/>
    <x v="1"/>
    <x v="0"/>
    <x v="0"/>
  </r>
  <r>
    <x v="292"/>
    <s v="2013-05-22"/>
    <x v="2"/>
    <d v="1899-12-30T08:30:00"/>
    <x v="2"/>
    <d v="2013-05-22T07:44:54"/>
    <d v="2013-05-22T09:27:21"/>
    <n v="102"/>
    <x v="1"/>
    <x v="1"/>
    <x v="0"/>
  </r>
  <r>
    <x v="293"/>
    <s v="2013-05-22"/>
    <x v="2"/>
    <d v="1899-12-30T10:13:00"/>
    <x v="2"/>
    <d v="2013-05-22T09:36:47"/>
    <d v="2013-05-22T11:01:59"/>
    <n v="85"/>
    <x v="1"/>
    <x v="1"/>
    <x v="0"/>
  </r>
  <r>
    <x v="294"/>
    <s v="2013-05-22"/>
    <x v="2"/>
    <d v="1899-12-30T10:53:00"/>
    <x v="0"/>
    <d v="2013-05-22T09:43:24"/>
    <d v="2013-05-22T11:56:33"/>
    <n v="133"/>
    <x v="1"/>
    <x v="1"/>
    <x v="0"/>
  </r>
  <r>
    <x v="295"/>
    <s v="2013-05-22"/>
    <x v="2"/>
    <d v="1899-12-30T12:21:00"/>
    <x v="2"/>
    <d v="2013-05-22T11:30:44"/>
    <d v="2013-05-22T13:24:00"/>
    <n v="113"/>
    <x v="1"/>
    <x v="1"/>
    <x v="0"/>
  </r>
  <r>
    <x v="296"/>
    <s v="2013-05-22"/>
    <x v="2"/>
    <d v="1899-12-30T16:29:00"/>
    <x v="2"/>
    <d v="2013-05-22T15:40:51"/>
    <d v="2013-05-22T17:10:03"/>
    <n v="89"/>
    <x v="1"/>
    <x v="1"/>
    <x v="0"/>
  </r>
  <r>
    <x v="297"/>
    <s v="2013-05-22"/>
    <x v="2"/>
    <d v="1899-12-30T18:02:00"/>
    <x v="0"/>
    <d v="2013-05-22T17:18:01"/>
    <d v="2013-05-22T18:33:27"/>
    <n v="75"/>
    <x v="1"/>
    <x v="1"/>
    <x v="0"/>
  </r>
  <r>
    <x v="298"/>
    <s v="2013-05-22"/>
    <x v="2"/>
    <d v="1899-12-30T22:18:00"/>
    <x v="0"/>
    <d v="2013-05-22T21:58:43"/>
    <e v="#VALUE!"/>
    <e v="#VALUE!"/>
    <x v="1"/>
    <x v="1"/>
    <x v="0"/>
  </r>
  <r>
    <x v="299"/>
    <s v="2013-05-23"/>
    <x v="3"/>
    <d v="1899-12-30T08:45:00"/>
    <x v="2"/>
    <d v="2013-05-23T08:17:27"/>
    <d v="2013-05-23T09:13:57"/>
    <n v="56"/>
    <x v="1"/>
    <x v="1"/>
    <x v="0"/>
  </r>
  <r>
    <x v="300"/>
    <s v="2013-05-23"/>
    <x v="3"/>
    <d v="1899-12-30T10:40:00"/>
    <x v="0"/>
    <d v="2013-05-23T10:10:13"/>
    <d v="2013-05-23T12:02:24"/>
    <n v="112"/>
    <x v="1"/>
    <x v="1"/>
    <x v="0"/>
  </r>
  <r>
    <x v="301"/>
    <s v="2013-05-23"/>
    <x v="3"/>
    <d v="1899-12-30T13:55:00"/>
    <x v="0"/>
    <d v="2013-05-23T13:11:40"/>
    <d v="2013-05-23T15:31:00"/>
    <n v="139"/>
    <x v="1"/>
    <x v="1"/>
    <x v="0"/>
  </r>
  <r>
    <x v="302"/>
    <s v="2013-05-23"/>
    <x v="3"/>
    <d v="1899-12-30T16:02:00"/>
    <x v="0"/>
    <d v="2013-05-23T15:45:11"/>
    <d v="2013-05-23T16:41:55"/>
    <n v="56"/>
    <x v="1"/>
    <x v="1"/>
    <x v="0"/>
  </r>
  <r>
    <x v="303"/>
    <s v="2013-05-23"/>
    <x v="3"/>
    <d v="1899-12-30T18:20:00"/>
    <x v="0"/>
    <d v="2013-05-23T17:29:46"/>
    <d v="2013-05-23T19:26:59"/>
    <n v="117"/>
    <x v="1"/>
    <x v="1"/>
    <x v="0"/>
  </r>
  <r>
    <x v="304"/>
    <s v="2013-05-23"/>
    <x v="3"/>
    <d v="1899-12-30T20:01:00"/>
    <x v="0"/>
    <d v="2013-05-23T19:22:20"/>
    <d v="2013-05-23T21:01:23"/>
    <n v="99"/>
    <x v="1"/>
    <x v="1"/>
    <x v="0"/>
  </r>
  <r>
    <x v="305"/>
    <s v="2013-05-23"/>
    <x v="3"/>
    <d v="1899-12-30T21:55:00"/>
    <x v="0"/>
    <d v="2013-05-23T20:54:52"/>
    <d v="2013-05-23T22:45:50"/>
    <n v="110"/>
    <x v="1"/>
    <x v="1"/>
    <x v="0"/>
  </r>
  <r>
    <x v="306"/>
    <s v="2013-05-24"/>
    <x v="4"/>
    <d v="1899-12-30T00:30:00"/>
    <x v="2"/>
    <d v="2013-05-23T23:04:51"/>
    <e v="#VALUE!"/>
    <e v="#VALUE!"/>
    <x v="1"/>
    <x v="0"/>
    <x v="0"/>
  </r>
  <r>
    <x v="307"/>
    <s v="2013-05-24"/>
    <x v="4"/>
    <d v="1899-12-30T09:33:00"/>
    <x v="2"/>
    <d v="2013-05-24T08:56:49"/>
    <d v="2013-05-24T09:57:09"/>
    <n v="60"/>
    <x v="1"/>
    <x v="1"/>
    <x v="0"/>
  </r>
  <r>
    <x v="308"/>
    <s v="2013-05-24"/>
    <x v="4"/>
    <d v="1899-12-30T12:42:00"/>
    <x v="0"/>
    <d v="2013-05-24T11:59:33"/>
    <d v="2013-05-24T13:19:14"/>
    <n v="79"/>
    <x v="1"/>
    <x v="1"/>
    <x v="0"/>
  </r>
  <r>
    <x v="309"/>
    <s v="2013-05-24"/>
    <x v="4"/>
    <d v="1899-12-30T14:00:00"/>
    <x v="2"/>
    <d v="2013-05-24T13:26:31"/>
    <d v="2013-05-24T14:41:01"/>
    <n v="74"/>
    <x v="1"/>
    <x v="1"/>
    <x v="0"/>
  </r>
  <r>
    <x v="310"/>
    <s v="2013-05-24"/>
    <x v="4"/>
    <d v="1899-12-30T21:26:00"/>
    <x v="2"/>
    <d v="2013-05-24T20:39:35"/>
    <d v="2013-05-24T22:07:08"/>
    <n v="87"/>
    <x v="1"/>
    <x v="1"/>
    <x v="0"/>
  </r>
  <r>
    <x v="311"/>
    <s v="2013-05-25"/>
    <x v="5"/>
    <d v="1899-12-30T09:43:00"/>
    <x v="0"/>
    <d v="2013-05-25T08:59:20"/>
    <d v="2013-05-25T10:50:01"/>
    <n v="110"/>
    <x v="1"/>
    <x v="1"/>
    <x v="1"/>
  </r>
  <r>
    <x v="312"/>
    <s v="2013-05-25"/>
    <x v="5"/>
    <d v="1899-12-30T18:56:00"/>
    <x v="0"/>
    <d v="2013-05-25T18:29:14"/>
    <d v="2013-05-25T19:58:04"/>
    <n v="88"/>
    <x v="1"/>
    <x v="1"/>
    <x v="1"/>
  </r>
  <r>
    <x v="313"/>
    <s v="2013-05-25"/>
    <x v="5"/>
    <d v="1899-12-30T20:53:00"/>
    <x v="0"/>
    <d v="2013-05-25T19:56:34"/>
    <d v="2013-05-25T22:01:52"/>
    <n v="125"/>
    <x v="1"/>
    <x v="1"/>
    <x v="1"/>
  </r>
  <r>
    <x v="314"/>
    <s v="2013-05-25"/>
    <x v="5"/>
    <d v="1899-12-30T22:29:00"/>
    <x v="0"/>
    <d v="2013-05-25T21:34:07"/>
    <d v="2013-05-25T23:10:10"/>
    <n v="96"/>
    <x v="1"/>
    <x v="1"/>
    <x v="1"/>
  </r>
  <r>
    <x v="315"/>
    <s v="2013-05-26"/>
    <x v="6"/>
    <d v="1899-12-30T01:10:00"/>
    <x v="1"/>
    <d v="2013-05-26T00:16:27"/>
    <d v="2013-05-26T02:04:52"/>
    <n v="108"/>
    <x v="1"/>
    <x v="0"/>
    <x v="1"/>
  </r>
  <r>
    <x v="316"/>
    <s v="2013-05-26"/>
    <x v="6"/>
    <d v="1899-12-30T03:16:00"/>
    <x v="0"/>
    <d v="2013-05-26T02:52:11"/>
    <e v="#VALUE!"/>
    <e v="#VALUE!"/>
    <x v="1"/>
    <x v="0"/>
    <x v="1"/>
  </r>
  <r>
    <x v="317"/>
    <s v="2013-05-26"/>
    <x v="6"/>
    <d v="1899-12-30T04:51:00"/>
    <x v="0"/>
    <d v="2013-05-26T04:49:09"/>
    <d v="2013-05-26T06:03:27"/>
    <n v="74"/>
    <x v="1"/>
    <x v="0"/>
    <x v="1"/>
  </r>
  <r>
    <x v="318"/>
    <s v="2013-05-26"/>
    <x v="6"/>
    <d v="1899-12-30T05:16:00"/>
    <x v="0"/>
    <d v="2013-05-26T04:34:38"/>
    <d v="2013-05-26T05:46:33"/>
    <n v="71"/>
    <x v="1"/>
    <x v="0"/>
    <x v="1"/>
  </r>
  <r>
    <x v="319"/>
    <s v="2013-05-26"/>
    <x v="6"/>
    <d v="1899-12-30T10:05:00"/>
    <x v="0"/>
    <d v="2013-05-26T09:36:48"/>
    <d v="2013-05-26T10:58:06"/>
    <n v="81"/>
    <x v="1"/>
    <x v="1"/>
    <x v="1"/>
  </r>
  <r>
    <x v="320"/>
    <s v="2013-05-26"/>
    <x v="6"/>
    <d v="1899-12-30T14:40:00"/>
    <x v="1"/>
    <d v="2013-05-26T14:00:43"/>
    <d v="2013-05-26T15:25:23"/>
    <n v="84"/>
    <x v="1"/>
    <x v="1"/>
    <x v="1"/>
  </r>
  <r>
    <x v="321"/>
    <s v="2013-05-26"/>
    <x v="6"/>
    <d v="1899-12-30T20:42:00"/>
    <x v="0"/>
    <d v="2013-05-26T20:16:11"/>
    <d v="2013-05-26T21:42:11"/>
    <n v="86"/>
    <x v="1"/>
    <x v="1"/>
    <x v="1"/>
  </r>
  <r>
    <x v="322"/>
    <s v="2013-05-27"/>
    <x v="0"/>
    <d v="1899-12-30T09:10:00"/>
    <x v="2"/>
    <d v="2013-05-27T08:29:57"/>
    <d v="2013-05-27T10:12:13"/>
    <n v="102"/>
    <x v="1"/>
    <x v="1"/>
    <x v="0"/>
  </r>
  <r>
    <x v="323"/>
    <s v="2013-05-27"/>
    <x v="0"/>
    <d v="1899-12-30T09:51:00"/>
    <x v="2"/>
    <d v="2013-05-27T08:54:27"/>
    <d v="2013-05-27T10:57:39"/>
    <n v="123"/>
    <x v="1"/>
    <x v="1"/>
    <x v="0"/>
  </r>
  <r>
    <x v="324"/>
    <s v="2013-05-27"/>
    <x v="0"/>
    <d v="1899-12-30T10:51:00"/>
    <x v="0"/>
    <d v="2013-05-27T10:43:33"/>
    <d v="2013-05-27T12:04:25"/>
    <n v="80"/>
    <x v="1"/>
    <x v="1"/>
    <x v="0"/>
  </r>
  <r>
    <x v="325"/>
    <s v="2013-05-27"/>
    <x v="0"/>
    <d v="1899-12-30T12:08:00"/>
    <x v="2"/>
    <d v="2013-05-27T11:36:38"/>
    <d v="2013-05-27T12:57:37"/>
    <n v="80"/>
    <x v="1"/>
    <x v="1"/>
    <x v="0"/>
  </r>
  <r>
    <x v="326"/>
    <s v="2013-05-27"/>
    <x v="0"/>
    <d v="1899-12-30T12:53:00"/>
    <x v="0"/>
    <d v="2013-05-27T12:18:19"/>
    <d v="2013-05-27T13:56:45"/>
    <n v="98"/>
    <x v="1"/>
    <x v="1"/>
    <x v="0"/>
  </r>
  <r>
    <x v="327"/>
    <s v="2013-05-27"/>
    <x v="0"/>
    <d v="1899-12-30T14:41:00"/>
    <x v="2"/>
    <d v="2013-05-27T13:34:55"/>
    <d v="2013-05-27T15:21:41"/>
    <n v="106"/>
    <x v="1"/>
    <x v="1"/>
    <x v="0"/>
  </r>
  <r>
    <x v="328"/>
    <s v="2013-05-27"/>
    <x v="0"/>
    <d v="1899-12-30T16:35:00"/>
    <x v="2"/>
    <d v="2013-05-27T15:47:42"/>
    <d v="2013-05-27T17:18:34"/>
    <n v="90"/>
    <x v="1"/>
    <x v="1"/>
    <x v="0"/>
  </r>
  <r>
    <x v="329"/>
    <s v="2013-05-27"/>
    <x v="0"/>
    <d v="1899-12-30T17:00:00"/>
    <x v="0"/>
    <d v="2013-05-27T16:42:39"/>
    <d v="2013-05-27T17:52:02"/>
    <n v="69"/>
    <x v="1"/>
    <x v="1"/>
    <x v="0"/>
  </r>
  <r>
    <x v="330"/>
    <s v="2013-05-28"/>
    <x v="1"/>
    <d v="1899-12-30T00:51:00"/>
    <x v="0"/>
    <d v="2013-05-28T00:16:25"/>
    <d v="2013-05-28T01:58:43"/>
    <n v="102"/>
    <x v="1"/>
    <x v="0"/>
    <x v="0"/>
  </r>
  <r>
    <x v="331"/>
    <s v="2013-05-28"/>
    <x v="1"/>
    <d v="1899-12-30T03:00:00"/>
    <x v="0"/>
    <d v="2013-05-28T02:17:47"/>
    <e v="#VALUE!"/>
    <e v="#VALUE!"/>
    <x v="1"/>
    <x v="0"/>
    <x v="0"/>
  </r>
  <r>
    <x v="332"/>
    <s v="2013-05-28"/>
    <x v="1"/>
    <d v="1899-12-30T10:08:00"/>
    <x v="2"/>
    <d v="2013-05-28T09:16:32"/>
    <d v="2013-05-28T10:59:32"/>
    <n v="103"/>
    <x v="1"/>
    <x v="1"/>
    <x v="0"/>
  </r>
  <r>
    <x v="333"/>
    <s v="2013-05-28"/>
    <x v="1"/>
    <d v="1899-12-30T12:06:00"/>
    <x v="1"/>
    <d v="2013-05-28T11:13:30"/>
    <d v="2013-05-28T12:45:28"/>
    <n v="91"/>
    <x v="1"/>
    <x v="1"/>
    <x v="0"/>
  </r>
  <r>
    <x v="334"/>
    <s v="2013-05-28"/>
    <x v="1"/>
    <d v="1899-12-30T13:24:00"/>
    <x v="0"/>
    <d v="2013-05-28T12:35:59"/>
    <d v="2013-05-28T13:52:37"/>
    <n v="76"/>
    <x v="1"/>
    <x v="1"/>
    <x v="0"/>
  </r>
  <r>
    <x v="335"/>
    <s v="2013-05-28"/>
    <x v="1"/>
    <d v="1899-12-30T14:39:00"/>
    <x v="2"/>
    <d v="2013-05-28T13:37:35"/>
    <d v="2013-05-28T15:18:51"/>
    <n v="101"/>
    <x v="1"/>
    <x v="1"/>
    <x v="0"/>
  </r>
  <r>
    <x v="336"/>
    <s v="2013-05-28"/>
    <x v="1"/>
    <d v="1899-12-30T16:03:00"/>
    <x v="0"/>
    <d v="2013-05-28T15:28:34"/>
    <d v="2013-05-28T16:36:21"/>
    <n v="67"/>
    <x v="1"/>
    <x v="1"/>
    <x v="0"/>
  </r>
  <r>
    <x v="337"/>
    <s v="2013-05-29"/>
    <x v="2"/>
    <d v="1899-12-30T01:53:00"/>
    <x v="0"/>
    <d v="2013-05-29T01:41:36"/>
    <d v="2013-05-29T02:34:53"/>
    <n v="53"/>
    <x v="1"/>
    <x v="0"/>
    <x v="0"/>
  </r>
  <r>
    <x v="338"/>
    <s v="2013-05-29"/>
    <x v="2"/>
    <d v="1899-12-30T03:33:00"/>
    <x v="0"/>
    <d v="2013-05-29T02:57:48"/>
    <d v="2013-05-29T04:15:01"/>
    <n v="77"/>
    <x v="1"/>
    <x v="0"/>
    <x v="0"/>
  </r>
  <r>
    <x v="339"/>
    <s v="2013-05-29"/>
    <x v="2"/>
    <d v="1899-12-30T04:48:00"/>
    <x v="0"/>
    <d v="2013-05-29T04:13:27"/>
    <d v="2013-05-29T05:18:10"/>
    <n v="64"/>
    <x v="1"/>
    <x v="0"/>
    <x v="0"/>
  </r>
  <r>
    <x v="340"/>
    <s v="2013-05-29"/>
    <x v="2"/>
    <d v="1899-12-30T07:15:00"/>
    <x v="1"/>
    <d v="2013-05-29T06:34:14"/>
    <d v="2013-05-29T07:58:17"/>
    <n v="84"/>
    <x v="1"/>
    <x v="1"/>
    <x v="0"/>
  </r>
  <r>
    <x v="341"/>
    <s v="2013-05-29"/>
    <x v="2"/>
    <d v="1899-12-30T08:20:00"/>
    <x v="2"/>
    <d v="2013-05-29T07:29:32"/>
    <d v="2013-05-29T09:11:28"/>
    <n v="101"/>
    <x v="1"/>
    <x v="1"/>
    <x v="0"/>
  </r>
  <r>
    <x v="342"/>
    <s v="2013-05-29"/>
    <x v="2"/>
    <d v="1899-12-30T09:36:00"/>
    <x v="0"/>
    <d v="2013-05-29T08:27:55"/>
    <d v="2013-05-29T10:52:17"/>
    <n v="144"/>
    <x v="1"/>
    <x v="1"/>
    <x v="0"/>
  </r>
  <r>
    <x v="343"/>
    <s v="2013-05-29"/>
    <x v="2"/>
    <d v="1899-12-30T10:19:00"/>
    <x v="2"/>
    <d v="2013-05-29T09:23:26"/>
    <d v="2013-05-29T11:09:25"/>
    <n v="105"/>
    <x v="1"/>
    <x v="1"/>
    <x v="0"/>
  </r>
  <r>
    <x v="344"/>
    <s v="2013-05-29"/>
    <x v="2"/>
    <d v="1899-12-30T12:29:00"/>
    <x v="2"/>
    <d v="2013-05-29T11:30:33"/>
    <d v="2013-05-29T13:00:59"/>
    <n v="90"/>
    <x v="1"/>
    <x v="1"/>
    <x v="0"/>
  </r>
  <r>
    <x v="345"/>
    <s v="2013-05-29"/>
    <x v="2"/>
    <d v="1899-12-30T14:36:00"/>
    <x v="2"/>
    <d v="2013-05-29T13:30:15"/>
    <d v="2013-05-29T15:24:39"/>
    <n v="114"/>
    <x v="1"/>
    <x v="1"/>
    <x v="0"/>
  </r>
  <r>
    <x v="346"/>
    <s v="2013-05-29"/>
    <x v="2"/>
    <d v="1899-12-30T14:54:00"/>
    <x v="2"/>
    <d v="2013-05-29T14:26:10"/>
    <d v="2013-05-29T15:32:50"/>
    <n v="66"/>
    <x v="1"/>
    <x v="1"/>
    <x v="0"/>
  </r>
  <r>
    <x v="347"/>
    <s v="2013-05-29"/>
    <x v="2"/>
    <d v="1899-12-30T16:22:00"/>
    <x v="2"/>
    <d v="2013-05-29T15:41:54"/>
    <d v="2013-05-29T16:58:34"/>
    <n v="76"/>
    <x v="1"/>
    <x v="1"/>
    <x v="0"/>
  </r>
  <r>
    <x v="348"/>
    <s v="2013-05-29"/>
    <x v="2"/>
    <d v="1899-12-30T21:43:00"/>
    <x v="0"/>
    <d v="2013-05-29T21:00:07"/>
    <d v="2013-05-29T22:56:45"/>
    <n v="116"/>
    <x v="1"/>
    <x v="1"/>
    <x v="0"/>
  </r>
  <r>
    <x v="349"/>
    <s v="2013-05-30"/>
    <x v="3"/>
    <d v="1899-12-30T07:50:00"/>
    <x v="1"/>
    <d v="2013-05-30T06:51:55"/>
    <d v="2013-05-30T08:52:30"/>
    <n v="120"/>
    <x v="1"/>
    <x v="1"/>
    <x v="0"/>
  </r>
  <r>
    <x v="350"/>
    <s v="2013-05-30"/>
    <x v="3"/>
    <d v="1899-12-30T10:20:00"/>
    <x v="2"/>
    <d v="2013-05-30T09:35:23"/>
    <e v="#VALUE!"/>
    <e v="#VALUE!"/>
    <x v="1"/>
    <x v="1"/>
    <x v="0"/>
  </r>
  <r>
    <x v="351"/>
    <s v="2013-05-30"/>
    <x v="3"/>
    <d v="1899-12-30T21:49:00"/>
    <x v="0"/>
    <d v="2013-05-30T21:03:59"/>
    <d v="2013-05-30T22:40:33"/>
    <n v="96"/>
    <x v="1"/>
    <x v="1"/>
    <x v="0"/>
  </r>
  <r>
    <x v="352"/>
    <s v="2013-05-31"/>
    <x v="4"/>
    <d v="1899-12-30T07:25:00"/>
    <x v="0"/>
    <d v="2013-05-31T06:58:28"/>
    <d v="2013-05-31T08:04:13"/>
    <n v="65"/>
    <x v="1"/>
    <x v="1"/>
    <x v="0"/>
  </r>
  <r>
    <x v="353"/>
    <s v="2013-05-31"/>
    <x v="4"/>
    <d v="1899-12-30T08:38:00"/>
    <x v="0"/>
    <d v="2013-05-31T08:27:10"/>
    <d v="2013-05-31T09:23:40"/>
    <n v="56"/>
    <x v="1"/>
    <x v="1"/>
    <x v="0"/>
  </r>
  <r>
    <x v="354"/>
    <s v="2013-05-31"/>
    <x v="4"/>
    <d v="1899-12-30T09:39:00"/>
    <x v="2"/>
    <d v="2013-05-31T08:52:10"/>
    <d v="2013-05-31T10:21:44"/>
    <n v="89"/>
    <x v="1"/>
    <x v="1"/>
    <x v="0"/>
  </r>
  <r>
    <x v="355"/>
    <s v="2013-05-31"/>
    <x v="4"/>
    <d v="1899-12-30T11:24:00"/>
    <x v="2"/>
    <d v="2013-05-31T10:49:10"/>
    <d v="2013-05-31T12:28:27"/>
    <n v="99"/>
    <x v="1"/>
    <x v="1"/>
    <x v="0"/>
  </r>
  <r>
    <x v="356"/>
    <s v="2013-05-31"/>
    <x v="4"/>
    <d v="1899-12-30T13:08:00"/>
    <x v="2"/>
    <d v="2013-05-31T12:35:31"/>
    <d v="2013-05-31T13:53:15"/>
    <n v="77"/>
    <x v="1"/>
    <x v="1"/>
    <x v="0"/>
  </r>
  <r>
    <x v="357"/>
    <s v="2013-05-31"/>
    <x v="4"/>
    <d v="1899-12-30T15:37:00"/>
    <x v="2"/>
    <d v="2013-05-31T14:49:13"/>
    <d v="2013-05-31T16:03:03"/>
    <n v="73"/>
    <x v="1"/>
    <x v="1"/>
    <x v="0"/>
  </r>
  <r>
    <x v="358"/>
    <s v="2013-05-31"/>
    <x v="4"/>
    <d v="1899-12-30T15:56:00"/>
    <x v="2"/>
    <d v="2013-05-31T15:24:31"/>
    <d v="2013-05-31T17:24:18"/>
    <n v="119"/>
    <x v="1"/>
    <x v="1"/>
    <x v="0"/>
  </r>
  <r>
    <x v="359"/>
    <s v="2013-06-01"/>
    <x v="5"/>
    <d v="1899-12-30T05:15:00"/>
    <x v="0"/>
    <d v="2013-06-01T04:59:12"/>
    <d v="2013-06-01T06:07:26"/>
    <n v="68"/>
    <x v="2"/>
    <x v="0"/>
    <x v="1"/>
  </r>
  <r>
    <x v="360"/>
    <s v="2013-06-01"/>
    <x v="5"/>
    <d v="1899-12-30T10:39:00"/>
    <x v="1"/>
    <d v="2013-06-01T09:46:32"/>
    <d v="2013-06-01T11:38:11"/>
    <n v="111"/>
    <x v="2"/>
    <x v="1"/>
    <x v="1"/>
  </r>
  <r>
    <x v="361"/>
    <s v="2013-06-01"/>
    <x v="5"/>
    <d v="1899-12-30T12:03:00"/>
    <x v="0"/>
    <d v="2013-06-01T11:40:57"/>
    <d v="2013-06-01T12:49:07"/>
    <n v="68"/>
    <x v="2"/>
    <x v="1"/>
    <x v="1"/>
  </r>
  <r>
    <x v="362"/>
    <s v="2013-06-01"/>
    <x v="5"/>
    <d v="1899-12-30T14:46:00"/>
    <x v="1"/>
    <d v="2013-06-01T14:05:33"/>
    <d v="2013-06-01T16:27:17"/>
    <n v="141"/>
    <x v="2"/>
    <x v="1"/>
    <x v="1"/>
  </r>
  <r>
    <x v="363"/>
    <s v="2013-06-01"/>
    <x v="5"/>
    <d v="1899-12-30T17:00:00"/>
    <x v="0"/>
    <d v="2013-06-01T15:43:17"/>
    <d v="2013-06-01T18:23:40"/>
    <n v="160"/>
    <x v="2"/>
    <x v="1"/>
    <x v="1"/>
  </r>
  <r>
    <x v="364"/>
    <s v="2013-06-02"/>
    <x v="6"/>
    <d v="1899-12-30T06:21:00"/>
    <x v="0"/>
    <d v="2013-06-02T05:48:34"/>
    <d v="2013-06-02T07:46:37"/>
    <n v="118"/>
    <x v="2"/>
    <x v="1"/>
    <x v="1"/>
  </r>
  <r>
    <x v="365"/>
    <s v="2013-06-02"/>
    <x v="6"/>
    <d v="1899-12-30T12:03:00"/>
    <x v="0"/>
    <d v="2013-06-02T11:22:41"/>
    <d v="2013-06-02T12:56:16"/>
    <n v="93"/>
    <x v="2"/>
    <x v="1"/>
    <x v="1"/>
  </r>
  <r>
    <x v="366"/>
    <s v="2013-06-02"/>
    <x v="6"/>
    <d v="1899-12-30T14:31:00"/>
    <x v="0"/>
    <d v="2013-06-02T14:02:33"/>
    <d v="2013-06-02T15:01:44"/>
    <n v="59"/>
    <x v="2"/>
    <x v="1"/>
    <x v="1"/>
  </r>
  <r>
    <x v="367"/>
    <s v="2013-06-03"/>
    <x v="0"/>
    <d v="1899-12-30T04:06:00"/>
    <x v="0"/>
    <d v="2013-06-03T03:54:13"/>
    <d v="2013-06-03T04:38:37"/>
    <n v="44"/>
    <x v="2"/>
    <x v="0"/>
    <x v="0"/>
  </r>
  <r>
    <x v="368"/>
    <s v="2013-06-03"/>
    <x v="0"/>
    <d v="1899-12-30T09:57:00"/>
    <x v="0"/>
    <d v="2013-06-03T09:31:19"/>
    <d v="2013-06-03T10:54:56"/>
    <n v="83"/>
    <x v="2"/>
    <x v="1"/>
    <x v="0"/>
  </r>
  <r>
    <x v="369"/>
    <s v="2013-06-03"/>
    <x v="0"/>
    <d v="1899-12-30T14:23:00"/>
    <x v="2"/>
    <d v="2013-06-03T13:44:45"/>
    <d v="2013-06-03T15:32:34"/>
    <n v="107"/>
    <x v="2"/>
    <x v="1"/>
    <x v="0"/>
  </r>
  <r>
    <x v="370"/>
    <s v="2013-06-03"/>
    <x v="0"/>
    <d v="1899-12-30T16:13:00"/>
    <x v="2"/>
    <d v="2013-06-03T15:32:11"/>
    <d v="2013-06-03T16:41:28"/>
    <n v="69"/>
    <x v="2"/>
    <x v="1"/>
    <x v="0"/>
  </r>
  <r>
    <x v="371"/>
    <s v="2013-06-04"/>
    <x v="1"/>
    <d v="1899-12-30T03:34:00"/>
    <x v="0"/>
    <d v="2013-06-04T02:39:32"/>
    <e v="#VALUE!"/>
    <e v="#VALUE!"/>
    <x v="2"/>
    <x v="0"/>
    <x v="0"/>
  </r>
  <r>
    <x v="372"/>
    <s v="2013-06-04"/>
    <x v="1"/>
    <d v="1899-12-30T05:54:00"/>
    <x v="0"/>
    <d v="2013-06-04T05:11:29"/>
    <d v="2013-06-04T06:51:36"/>
    <n v="100"/>
    <x v="2"/>
    <x v="0"/>
    <x v="0"/>
  </r>
  <r>
    <x v="373"/>
    <s v="2013-06-04"/>
    <x v="1"/>
    <d v="1899-12-30T08:45:00"/>
    <x v="2"/>
    <d v="2013-06-04T07:32:32"/>
    <d v="2013-06-04T09:04:48"/>
    <n v="92"/>
    <x v="2"/>
    <x v="1"/>
    <x v="0"/>
  </r>
  <r>
    <x v="374"/>
    <s v="2013-06-04"/>
    <x v="1"/>
    <d v="1899-12-30T10:59:00"/>
    <x v="1"/>
    <d v="2013-06-04T10:00:10"/>
    <e v="#VALUE!"/>
    <e v="#VALUE!"/>
    <x v="2"/>
    <x v="1"/>
    <x v="0"/>
  </r>
  <r>
    <x v="375"/>
    <s v="2013-06-04"/>
    <x v="1"/>
    <d v="1899-12-30T11:22:00"/>
    <x v="2"/>
    <d v="2013-06-04T10:21:07"/>
    <d v="2013-06-04T12:02:35"/>
    <n v="101"/>
    <x v="2"/>
    <x v="1"/>
    <x v="0"/>
  </r>
  <r>
    <x v="376"/>
    <s v="2013-06-04"/>
    <x v="1"/>
    <d v="1899-12-30T14:31:00"/>
    <x v="2"/>
    <d v="2013-06-04T13:21:41"/>
    <d v="2013-06-04T15:01:46"/>
    <n v="100"/>
    <x v="2"/>
    <x v="1"/>
    <x v="0"/>
  </r>
  <r>
    <x v="377"/>
    <s v="2013-06-04"/>
    <x v="1"/>
    <d v="1899-12-30T14:47:00"/>
    <x v="0"/>
    <d v="2013-06-04T14:06:59"/>
    <d v="2013-06-04T15:21:51"/>
    <n v="74"/>
    <x v="2"/>
    <x v="1"/>
    <x v="0"/>
  </r>
  <r>
    <x v="378"/>
    <s v="2013-06-04"/>
    <x v="1"/>
    <d v="1899-12-30T16:08:00"/>
    <x v="2"/>
    <d v="2013-06-04T15:16:27"/>
    <d v="2013-06-04T16:41:55"/>
    <n v="85"/>
    <x v="2"/>
    <x v="1"/>
    <x v="0"/>
  </r>
  <r>
    <x v="379"/>
    <s v="2013-06-04"/>
    <x v="1"/>
    <d v="1899-12-30T16:35:00"/>
    <x v="0"/>
    <d v="2013-06-04T15:30:09"/>
    <d v="2013-06-04T17:16:29"/>
    <n v="106"/>
    <x v="2"/>
    <x v="1"/>
    <x v="0"/>
  </r>
  <r>
    <x v="380"/>
    <s v="2013-06-04"/>
    <x v="1"/>
    <d v="1899-12-30T19:35:00"/>
    <x v="0"/>
    <d v="2013-06-04T19:17:26"/>
    <d v="2013-06-04T20:30:34"/>
    <n v="73"/>
    <x v="2"/>
    <x v="1"/>
    <x v="0"/>
  </r>
  <r>
    <x v="381"/>
    <s v="2013-06-04"/>
    <x v="1"/>
    <d v="1899-12-30T20:59:00"/>
    <x v="0"/>
    <d v="2013-06-04T20:50:21"/>
    <d v="2013-06-04T21:46:51"/>
    <n v="56"/>
    <x v="2"/>
    <x v="1"/>
    <x v="0"/>
  </r>
  <r>
    <x v="382"/>
    <s v="2013-06-05"/>
    <x v="2"/>
    <d v="1899-12-30T01:55:00"/>
    <x v="1"/>
    <d v="2013-06-05T01:00:03"/>
    <e v="#VALUE!"/>
    <e v="#VALUE!"/>
    <x v="2"/>
    <x v="0"/>
    <x v="0"/>
  </r>
  <r>
    <x v="383"/>
    <s v="2013-06-05"/>
    <x v="2"/>
    <d v="1899-12-30T03:34:00"/>
    <x v="0"/>
    <d v="2013-06-05T03:12:07"/>
    <d v="2013-06-05T04:40:56"/>
    <n v="88"/>
    <x v="2"/>
    <x v="0"/>
    <x v="0"/>
  </r>
  <r>
    <x v="384"/>
    <s v="2013-06-05"/>
    <x v="2"/>
    <d v="1899-12-30T06:48:00"/>
    <x v="0"/>
    <d v="2013-06-05T05:25:28"/>
    <d v="2013-06-05T07:24:58"/>
    <n v="119"/>
    <x v="2"/>
    <x v="1"/>
    <x v="0"/>
  </r>
  <r>
    <x v="385"/>
    <s v="2013-06-05"/>
    <x v="2"/>
    <d v="1899-12-30T08:24:00"/>
    <x v="2"/>
    <d v="2013-06-05T07:49:32"/>
    <d v="2013-06-05T09:47:24"/>
    <n v="117"/>
    <x v="2"/>
    <x v="1"/>
    <x v="0"/>
  </r>
  <r>
    <x v="386"/>
    <s v="2013-06-05"/>
    <x v="2"/>
    <d v="1899-12-30T11:57:00"/>
    <x v="2"/>
    <d v="2013-06-05T11:21:41"/>
    <d v="2013-06-05T12:40:23"/>
    <n v="78"/>
    <x v="2"/>
    <x v="1"/>
    <x v="0"/>
  </r>
  <r>
    <x v="387"/>
    <s v="2013-06-05"/>
    <x v="2"/>
    <d v="1899-12-30T14:50:00"/>
    <x v="2"/>
    <d v="2013-06-05T13:21:51"/>
    <d v="2013-06-05T15:27:45"/>
    <n v="125"/>
    <x v="2"/>
    <x v="1"/>
    <x v="0"/>
  </r>
  <r>
    <x v="388"/>
    <s v="2013-06-06"/>
    <x v="3"/>
    <d v="1899-12-30T05:56:00"/>
    <x v="0"/>
    <d v="2013-06-06T05:04:53"/>
    <d v="2013-06-06T07:07:20"/>
    <n v="122"/>
    <x v="2"/>
    <x v="0"/>
    <x v="0"/>
  </r>
  <r>
    <x v="389"/>
    <s v="2013-06-06"/>
    <x v="3"/>
    <d v="1899-12-30T10:17:00"/>
    <x v="2"/>
    <d v="2013-06-06T09:14:04"/>
    <d v="2013-06-06T11:16:33"/>
    <n v="122"/>
    <x v="2"/>
    <x v="1"/>
    <x v="0"/>
  </r>
  <r>
    <x v="390"/>
    <s v="2013-06-06"/>
    <x v="3"/>
    <d v="1899-12-30T12:36:00"/>
    <x v="0"/>
    <d v="2013-06-06T12:01:41"/>
    <d v="2013-06-06T14:17:26"/>
    <n v="135"/>
    <x v="2"/>
    <x v="1"/>
    <x v="0"/>
  </r>
  <r>
    <x v="391"/>
    <s v="2013-06-06"/>
    <x v="3"/>
    <d v="1899-12-30T15:22:00"/>
    <x v="2"/>
    <d v="2013-06-06T14:35:11"/>
    <d v="2013-06-06T16:31:45"/>
    <n v="116"/>
    <x v="2"/>
    <x v="1"/>
    <x v="0"/>
  </r>
  <r>
    <x v="392"/>
    <s v="2013-06-06"/>
    <x v="3"/>
    <d v="1899-12-30T21:42:00"/>
    <x v="0"/>
    <d v="2013-06-06T21:17:28"/>
    <d v="2013-06-06T22:22:12"/>
    <n v="64"/>
    <x v="2"/>
    <x v="1"/>
    <x v="0"/>
  </r>
  <r>
    <x v="393"/>
    <s v="2013-06-06"/>
    <x v="3"/>
    <d v="1899-12-30T23:33:00"/>
    <x v="0"/>
    <d v="2013-06-06T23:09:40"/>
    <d v="2013-06-06T23:56:15"/>
    <n v="46"/>
    <x v="2"/>
    <x v="1"/>
    <x v="0"/>
  </r>
  <r>
    <x v="394"/>
    <s v="2013-06-07"/>
    <x v="4"/>
    <d v="1899-12-30T09:29:00"/>
    <x v="2"/>
    <d v="2013-06-07T08:47:04"/>
    <d v="2013-06-07T10:10:36"/>
    <n v="83"/>
    <x v="2"/>
    <x v="1"/>
    <x v="0"/>
  </r>
  <r>
    <x v="395"/>
    <s v="2013-06-07"/>
    <x v="4"/>
    <d v="1899-12-30T10:11:00"/>
    <x v="2"/>
    <d v="2013-06-07T09:37:29"/>
    <d v="2013-06-07T11:05:08"/>
    <n v="87"/>
    <x v="2"/>
    <x v="1"/>
    <x v="0"/>
  </r>
  <r>
    <x v="396"/>
    <s v="2013-06-07"/>
    <x v="4"/>
    <d v="1899-12-30T11:28:00"/>
    <x v="2"/>
    <d v="2013-06-07T10:41:54"/>
    <d v="2013-06-07T11:50:41"/>
    <n v="68"/>
    <x v="2"/>
    <x v="1"/>
    <x v="0"/>
  </r>
  <r>
    <x v="397"/>
    <s v="2013-06-07"/>
    <x v="4"/>
    <d v="1899-12-30T13:32:00"/>
    <x v="2"/>
    <d v="2013-06-07T12:45:10"/>
    <d v="2013-06-07T14:36:48"/>
    <n v="111"/>
    <x v="2"/>
    <x v="1"/>
    <x v="0"/>
  </r>
  <r>
    <x v="398"/>
    <s v="2013-06-07"/>
    <x v="4"/>
    <d v="1899-12-30T13:39:00"/>
    <x v="2"/>
    <d v="2013-06-07T12:44:47"/>
    <d v="2013-06-07T14:12:04"/>
    <n v="87"/>
    <x v="2"/>
    <x v="1"/>
    <x v="0"/>
  </r>
  <r>
    <x v="399"/>
    <s v="2013-06-07"/>
    <x v="4"/>
    <d v="1899-12-30T15:54:00"/>
    <x v="2"/>
    <d v="2013-06-07T14:57:25"/>
    <d v="2013-06-07T16:32:30"/>
    <n v="95"/>
    <x v="2"/>
    <x v="1"/>
    <x v="0"/>
  </r>
  <r>
    <x v="400"/>
    <s v="2013-06-07"/>
    <x v="4"/>
    <d v="1899-12-30T20:33:00"/>
    <x v="0"/>
    <d v="2013-06-07T20:21:01"/>
    <e v="#VALUE!"/>
    <e v="#VALUE!"/>
    <x v="2"/>
    <x v="1"/>
    <x v="0"/>
  </r>
  <r>
    <x v="401"/>
    <s v="2013-06-08"/>
    <x v="5"/>
    <d v="1899-12-30T01:40:00"/>
    <x v="0"/>
    <d v="2013-06-08T01:13:04"/>
    <d v="2013-06-08T02:40:08"/>
    <n v="87"/>
    <x v="2"/>
    <x v="0"/>
    <x v="1"/>
  </r>
  <r>
    <x v="402"/>
    <s v="2013-06-08"/>
    <x v="5"/>
    <d v="1899-12-30T03:42:00"/>
    <x v="0"/>
    <d v="2013-06-08T02:47:44"/>
    <e v="#VALUE!"/>
    <e v="#VALUE!"/>
    <x v="2"/>
    <x v="0"/>
    <x v="1"/>
  </r>
  <r>
    <x v="403"/>
    <s v="2013-06-08"/>
    <x v="5"/>
    <d v="1899-12-30T10:10:00"/>
    <x v="1"/>
    <d v="2013-06-08T09:49:47"/>
    <d v="2013-06-08T10:58:55"/>
    <n v="69"/>
    <x v="2"/>
    <x v="1"/>
    <x v="1"/>
  </r>
  <r>
    <x v="404"/>
    <s v="2013-06-08"/>
    <x v="5"/>
    <d v="1899-12-30T12:08:00"/>
    <x v="0"/>
    <d v="2013-06-08T12:06:46"/>
    <e v="#VALUE!"/>
    <e v="#VALUE!"/>
    <x v="2"/>
    <x v="1"/>
    <x v="1"/>
  </r>
  <r>
    <x v="405"/>
    <s v="2013-06-08"/>
    <x v="5"/>
    <d v="1899-12-30T17:53:00"/>
    <x v="0"/>
    <d v="2013-06-08T17:33:53"/>
    <e v="#VALUE!"/>
    <e v="#VALUE!"/>
    <x v="2"/>
    <x v="1"/>
    <x v="1"/>
  </r>
  <r>
    <x v="406"/>
    <s v="2013-06-08"/>
    <x v="5"/>
    <d v="1899-12-30T20:25:00"/>
    <x v="0"/>
    <d v="2013-06-08T20:04:57"/>
    <d v="2013-06-08T21:18:07"/>
    <n v="73"/>
    <x v="2"/>
    <x v="1"/>
    <x v="1"/>
  </r>
  <r>
    <x v="407"/>
    <s v="2013-06-09"/>
    <x v="6"/>
    <d v="1899-12-30T01:32:00"/>
    <x v="0"/>
    <e v="#VALUE!"/>
    <e v="#VALUE!"/>
    <e v="#VALUE!"/>
    <x v="2"/>
    <x v="0"/>
    <x v="1"/>
  </r>
  <r>
    <x v="408"/>
    <s v="2013-06-09"/>
    <x v="6"/>
    <d v="1899-12-30T11:15:00"/>
    <x v="2"/>
    <d v="2013-06-09T10:22:32"/>
    <d v="2013-06-09T11:55:53"/>
    <n v="93"/>
    <x v="2"/>
    <x v="1"/>
    <x v="1"/>
  </r>
  <r>
    <x v="409"/>
    <s v="2013-06-09"/>
    <x v="6"/>
    <d v="1899-12-30T23:16:00"/>
    <x v="0"/>
    <d v="2013-06-09T22:43:07"/>
    <d v="2013-06-10T00:00:11"/>
    <n v="77"/>
    <x v="2"/>
    <x v="1"/>
    <x v="1"/>
  </r>
  <r>
    <x v="410"/>
    <s v="2013-06-10"/>
    <x v="0"/>
    <d v="1899-12-30T03:17:00"/>
    <x v="0"/>
    <d v="2013-06-10T02:39:12"/>
    <d v="2013-06-10T03:50:40"/>
    <n v="71"/>
    <x v="2"/>
    <x v="0"/>
    <x v="0"/>
  </r>
  <r>
    <x v="411"/>
    <s v="2013-06-10"/>
    <x v="0"/>
    <d v="1899-12-30T08:09:00"/>
    <x v="2"/>
    <d v="2013-06-10T07:30:57"/>
    <d v="2013-06-10T09:31:30"/>
    <n v="120"/>
    <x v="2"/>
    <x v="1"/>
    <x v="0"/>
  </r>
  <r>
    <x v="412"/>
    <s v="2013-06-10"/>
    <x v="0"/>
    <d v="1899-12-30T09:35:00"/>
    <x v="2"/>
    <d v="2013-06-10T08:51:02"/>
    <d v="2013-06-10T10:23:06"/>
    <n v="92"/>
    <x v="2"/>
    <x v="1"/>
    <x v="0"/>
  </r>
  <r>
    <x v="413"/>
    <s v="2013-06-10"/>
    <x v="0"/>
    <d v="1899-12-30T10:37:00"/>
    <x v="2"/>
    <d v="2013-06-10T09:59:44"/>
    <d v="2013-06-10T11:34:05"/>
    <n v="94"/>
    <x v="2"/>
    <x v="1"/>
    <x v="0"/>
  </r>
  <r>
    <x v="414"/>
    <s v="2013-06-10"/>
    <x v="0"/>
    <d v="1899-12-30T12:06:00"/>
    <x v="2"/>
    <d v="2013-06-10T11:08:25"/>
    <d v="2013-06-10T12:49:03"/>
    <n v="100"/>
    <x v="2"/>
    <x v="1"/>
    <x v="0"/>
  </r>
  <r>
    <x v="415"/>
    <s v="2013-06-10"/>
    <x v="0"/>
    <d v="1899-12-30T12:39:00"/>
    <x v="2"/>
    <d v="2013-06-10T11:59:37"/>
    <d v="2013-06-10T13:38:25"/>
    <n v="98"/>
    <x v="2"/>
    <x v="1"/>
    <x v="0"/>
  </r>
  <r>
    <x v="416"/>
    <s v="2013-06-10"/>
    <x v="0"/>
    <d v="1899-12-30T13:43:00"/>
    <x v="1"/>
    <d v="2013-06-10T13:06:32"/>
    <d v="2013-06-10T14:22:09"/>
    <n v="75"/>
    <x v="2"/>
    <x v="1"/>
    <x v="0"/>
  </r>
  <r>
    <x v="417"/>
    <s v="2013-06-10"/>
    <x v="0"/>
    <d v="1899-12-30T14:28:00"/>
    <x v="2"/>
    <d v="2013-06-10T14:02:40"/>
    <d v="2013-06-10T15:19:15"/>
    <n v="76"/>
    <x v="2"/>
    <x v="1"/>
    <x v="0"/>
  </r>
  <r>
    <x v="418"/>
    <s v="2013-06-10"/>
    <x v="0"/>
    <d v="1899-12-30T16:27:00"/>
    <x v="2"/>
    <d v="2013-06-10T15:45:57"/>
    <d v="2013-06-10T17:43:32"/>
    <n v="117"/>
    <x v="2"/>
    <x v="1"/>
    <x v="0"/>
  </r>
  <r>
    <x v="419"/>
    <s v="2013-06-10"/>
    <x v="0"/>
    <d v="1899-12-30T22:48:00"/>
    <x v="0"/>
    <d v="2013-06-10T22:35:22"/>
    <d v="2013-06-11T00:43:51"/>
    <n v="128"/>
    <x v="2"/>
    <x v="1"/>
    <x v="0"/>
  </r>
  <r>
    <x v="420"/>
    <s v="2013-06-11"/>
    <x v="1"/>
    <d v="1899-12-30T07:47:00"/>
    <x v="0"/>
    <e v="#VALUE!"/>
    <d v="2013-06-11T08:42:26"/>
    <e v="#VALUE!"/>
    <x v="2"/>
    <x v="1"/>
    <x v="0"/>
  </r>
  <r>
    <x v="421"/>
    <s v="2013-06-11"/>
    <x v="1"/>
    <d v="1899-12-30T10:25:00"/>
    <x v="2"/>
    <d v="2013-06-11T09:49:16"/>
    <d v="2013-06-11T11:14:03"/>
    <n v="84"/>
    <x v="2"/>
    <x v="1"/>
    <x v="0"/>
  </r>
  <r>
    <x v="422"/>
    <s v="2013-06-11"/>
    <x v="1"/>
    <d v="1899-12-30T12:31:00"/>
    <x v="2"/>
    <d v="2013-06-11T11:43:32"/>
    <d v="2013-06-11T13:01:25"/>
    <n v="77"/>
    <x v="2"/>
    <x v="1"/>
    <x v="0"/>
  </r>
  <r>
    <x v="423"/>
    <s v="2013-06-11"/>
    <x v="1"/>
    <d v="1899-12-30T14:20:00"/>
    <x v="2"/>
    <d v="2013-06-11T13:36:45"/>
    <d v="2013-06-11T14:47:16"/>
    <n v="70"/>
    <x v="2"/>
    <x v="1"/>
    <x v="0"/>
  </r>
  <r>
    <x v="424"/>
    <s v="2013-06-11"/>
    <x v="1"/>
    <d v="1899-12-30T14:57:00"/>
    <x v="0"/>
    <d v="2013-06-11T14:22:21"/>
    <d v="2013-06-11T15:59:27"/>
    <n v="97"/>
    <x v="2"/>
    <x v="1"/>
    <x v="0"/>
  </r>
  <r>
    <x v="425"/>
    <s v="2013-06-11"/>
    <x v="1"/>
    <d v="1899-12-30T16:05:00"/>
    <x v="2"/>
    <d v="2013-06-11T15:18:34"/>
    <d v="2013-06-11T18:00:08"/>
    <n v="161"/>
    <x v="2"/>
    <x v="1"/>
    <x v="0"/>
  </r>
  <r>
    <x v="426"/>
    <s v="2013-06-11"/>
    <x v="1"/>
    <d v="1899-12-30T16:49:00"/>
    <x v="0"/>
    <d v="2013-06-11T16:15:04"/>
    <d v="2013-06-11T17:24:47"/>
    <n v="69"/>
    <x v="2"/>
    <x v="1"/>
    <x v="0"/>
  </r>
  <r>
    <x v="427"/>
    <s v="2013-06-12"/>
    <x v="2"/>
    <d v="1899-12-30T01:05:00"/>
    <x v="0"/>
    <d v="2013-06-12T00:33:18"/>
    <d v="2013-06-12T01:52:57"/>
    <n v="79"/>
    <x v="2"/>
    <x v="0"/>
    <x v="0"/>
  </r>
  <r>
    <x v="428"/>
    <s v="2013-06-12"/>
    <x v="2"/>
    <d v="1899-12-30T08:27:00"/>
    <x v="2"/>
    <d v="2013-06-12T07:50:58"/>
    <d v="2013-06-12T09:16:27"/>
    <n v="85"/>
    <x v="2"/>
    <x v="1"/>
    <x v="0"/>
  </r>
  <r>
    <x v="429"/>
    <s v="2013-06-12"/>
    <x v="2"/>
    <d v="1899-12-30T09:30:00"/>
    <x v="1"/>
    <d v="2013-06-12T08:46:56"/>
    <d v="2013-06-12T10:00:30"/>
    <n v="73"/>
    <x v="2"/>
    <x v="1"/>
    <x v="0"/>
  </r>
  <r>
    <x v="430"/>
    <s v="2013-06-12"/>
    <x v="2"/>
    <d v="1899-12-30T10:28:00"/>
    <x v="2"/>
    <d v="2013-06-12T09:47:13"/>
    <d v="2013-06-12T11:05:15"/>
    <n v="78"/>
    <x v="2"/>
    <x v="1"/>
    <x v="0"/>
  </r>
  <r>
    <x v="431"/>
    <s v="2013-06-12"/>
    <x v="2"/>
    <d v="1899-12-30T16:03:00"/>
    <x v="0"/>
    <d v="2013-06-12T15:10:17"/>
    <d v="2013-06-12T17:02:42"/>
    <n v="112"/>
    <x v="2"/>
    <x v="1"/>
    <x v="0"/>
  </r>
  <r>
    <x v="432"/>
    <s v="2013-06-12"/>
    <x v="2"/>
    <d v="1899-12-30T16:17:00"/>
    <x v="2"/>
    <e v="#VALUE!"/>
    <e v="#VALUE!"/>
    <e v="#VALUE!"/>
    <x v="2"/>
    <x v="1"/>
    <x v="0"/>
  </r>
  <r>
    <x v="433"/>
    <s v="2013-06-12"/>
    <x v="2"/>
    <d v="1899-12-30T18:38:00"/>
    <x v="0"/>
    <d v="2013-06-12T18:12:49"/>
    <d v="2013-06-12T19:23:12"/>
    <n v="70"/>
    <x v="2"/>
    <x v="1"/>
    <x v="0"/>
  </r>
  <r>
    <x v="434"/>
    <s v="2013-06-12"/>
    <x v="2"/>
    <d v="1899-12-30T19:41:00"/>
    <x v="0"/>
    <d v="2013-06-12T18:54:57"/>
    <d v="2013-06-12T20:30:19"/>
    <n v="95"/>
    <x v="2"/>
    <x v="1"/>
    <x v="0"/>
  </r>
  <r>
    <x v="435"/>
    <s v="2013-06-12"/>
    <x v="2"/>
    <d v="1899-12-30T21:49:00"/>
    <x v="0"/>
    <d v="2013-06-12T19:58:17"/>
    <d v="2013-06-12T23:03:30"/>
    <n v="185"/>
    <x v="2"/>
    <x v="1"/>
    <x v="0"/>
  </r>
  <r>
    <x v="436"/>
    <s v="2013-06-12"/>
    <x v="2"/>
    <d v="1899-12-30T23:23:00"/>
    <x v="0"/>
    <d v="2013-06-12T22:34:24"/>
    <d v="2013-06-13T01:03:25"/>
    <n v="149"/>
    <x v="2"/>
    <x v="1"/>
    <x v="0"/>
  </r>
  <r>
    <x v="437"/>
    <s v="2013-06-13"/>
    <x v="3"/>
    <d v="1899-12-30T01:05:00"/>
    <x v="0"/>
    <d v="2013-06-13T00:26:05"/>
    <d v="2013-06-13T02:09:16"/>
    <n v="103"/>
    <x v="2"/>
    <x v="0"/>
    <x v="0"/>
  </r>
  <r>
    <x v="438"/>
    <s v="2013-06-13"/>
    <x v="3"/>
    <d v="1899-12-30T05:33:00"/>
    <x v="0"/>
    <d v="2013-06-13T04:45:26"/>
    <d v="2013-06-13T06:14:23"/>
    <n v="88"/>
    <x v="2"/>
    <x v="0"/>
    <x v="0"/>
  </r>
  <r>
    <x v="439"/>
    <s v="2013-06-13"/>
    <x v="3"/>
    <d v="1899-12-30T06:55:00"/>
    <x v="0"/>
    <d v="2013-06-13T06:36:14"/>
    <d v="2013-06-13T08:01:48"/>
    <n v="85"/>
    <x v="2"/>
    <x v="1"/>
    <x v="0"/>
  </r>
  <r>
    <x v="440"/>
    <s v="2013-06-13"/>
    <x v="3"/>
    <d v="1899-12-30T07:32:00"/>
    <x v="0"/>
    <d v="2013-06-13T06:33:12"/>
    <d v="2013-06-13T08:09:15"/>
    <n v="96"/>
    <x v="2"/>
    <x v="1"/>
    <x v="0"/>
  </r>
  <r>
    <x v="441"/>
    <s v="2013-06-13"/>
    <x v="3"/>
    <d v="1899-12-30T09:24:00"/>
    <x v="0"/>
    <d v="2013-06-13T09:13:48"/>
    <d v="2013-06-13T10:00:51"/>
    <n v="47"/>
    <x v="2"/>
    <x v="1"/>
    <x v="0"/>
  </r>
  <r>
    <x v="442"/>
    <s v="2013-06-13"/>
    <x v="3"/>
    <d v="1899-12-30T11:24:00"/>
    <x v="2"/>
    <d v="2013-06-13T10:29:42"/>
    <d v="2013-06-13T12:29:58"/>
    <n v="120"/>
    <x v="2"/>
    <x v="1"/>
    <x v="0"/>
  </r>
  <r>
    <x v="443"/>
    <s v="2013-06-13"/>
    <x v="3"/>
    <d v="1899-12-30T13:04:00"/>
    <x v="1"/>
    <d v="2013-06-13T12:35:00"/>
    <d v="2013-06-13T13:27:40"/>
    <n v="52"/>
    <x v="2"/>
    <x v="1"/>
    <x v="0"/>
  </r>
  <r>
    <x v="444"/>
    <s v="2013-06-13"/>
    <x v="3"/>
    <d v="1899-12-30T15:03:00"/>
    <x v="2"/>
    <d v="2013-06-13T14:21:07"/>
    <d v="2013-06-13T15:43:36"/>
    <n v="82"/>
    <x v="2"/>
    <x v="1"/>
    <x v="0"/>
  </r>
  <r>
    <x v="445"/>
    <s v="2013-06-13"/>
    <x v="3"/>
    <d v="1899-12-30T20:59:00"/>
    <x v="1"/>
    <d v="2013-06-13T20:00:46"/>
    <e v="#VALUE!"/>
    <e v="#VALUE!"/>
    <x v="2"/>
    <x v="1"/>
    <x v="0"/>
  </r>
  <r>
    <x v="446"/>
    <s v="2013-06-13"/>
    <x v="3"/>
    <d v="1899-12-30T22:42:00"/>
    <x v="0"/>
    <d v="2013-06-13T22:10:25"/>
    <d v="2013-06-13T23:41:55"/>
    <n v="91"/>
    <x v="2"/>
    <x v="1"/>
    <x v="0"/>
  </r>
  <r>
    <x v="447"/>
    <s v="2013-06-14"/>
    <x v="4"/>
    <d v="1899-12-30T07:38:00"/>
    <x v="0"/>
    <d v="2013-06-14T06:54:24"/>
    <d v="2013-06-14T09:02:55"/>
    <n v="128"/>
    <x v="2"/>
    <x v="1"/>
    <x v="0"/>
  </r>
  <r>
    <x v="448"/>
    <s v="2013-06-14"/>
    <x v="4"/>
    <d v="1899-12-30T11:33:00"/>
    <x v="2"/>
    <d v="2013-06-14T10:44:29"/>
    <d v="2013-06-14T12:09:05"/>
    <n v="84"/>
    <x v="2"/>
    <x v="1"/>
    <x v="0"/>
  </r>
  <r>
    <x v="449"/>
    <s v="2013-06-14"/>
    <x v="4"/>
    <d v="1899-12-30T13:42:00"/>
    <x v="2"/>
    <d v="2013-06-14T12:50:42"/>
    <d v="2013-06-14T14:26:47"/>
    <n v="96"/>
    <x v="2"/>
    <x v="1"/>
    <x v="0"/>
  </r>
  <r>
    <x v="450"/>
    <s v="2013-06-14"/>
    <x v="4"/>
    <d v="1899-12-30T15:41:00"/>
    <x v="2"/>
    <d v="2013-06-14T14:53:19"/>
    <d v="2013-06-14T16:11:35"/>
    <n v="78"/>
    <x v="2"/>
    <x v="1"/>
    <x v="0"/>
  </r>
  <r>
    <x v="451"/>
    <s v="2013-06-15"/>
    <x v="5"/>
    <d v="1899-12-30T02:34:00"/>
    <x v="0"/>
    <d v="2013-06-15T02:08:05"/>
    <d v="2013-06-15T03:01:43"/>
    <n v="53"/>
    <x v="2"/>
    <x v="0"/>
    <x v="1"/>
  </r>
  <r>
    <x v="452"/>
    <s v="2013-06-15"/>
    <x v="5"/>
    <d v="1899-12-30T14:31:00"/>
    <x v="0"/>
    <d v="2013-06-15T14:21:24"/>
    <d v="2013-06-15T15:16:00"/>
    <n v="54"/>
    <x v="2"/>
    <x v="1"/>
    <x v="1"/>
  </r>
  <r>
    <x v="453"/>
    <s v="2013-06-15"/>
    <x v="5"/>
    <d v="1899-12-30T16:11:00"/>
    <x v="0"/>
    <d v="2013-06-15T15:28:37"/>
    <d v="2013-06-15T16:34:05"/>
    <n v="65"/>
    <x v="2"/>
    <x v="1"/>
    <x v="1"/>
  </r>
  <r>
    <x v="454"/>
    <s v="2013-06-16"/>
    <x v="6"/>
    <d v="1899-12-30T00:38:00"/>
    <x v="0"/>
    <d v="2013-06-16T00:17:30"/>
    <d v="2013-06-16T01:49:19"/>
    <n v="91"/>
    <x v="2"/>
    <x v="0"/>
    <x v="1"/>
  </r>
  <r>
    <x v="455"/>
    <s v="2013-06-16"/>
    <x v="6"/>
    <d v="1899-12-30T02:54:00"/>
    <x v="0"/>
    <d v="2013-06-16T02:29:09"/>
    <d v="2013-06-16T04:02:04"/>
    <n v="92"/>
    <x v="2"/>
    <x v="0"/>
    <x v="1"/>
  </r>
  <r>
    <x v="456"/>
    <s v="2013-06-16"/>
    <x v="6"/>
    <d v="1899-12-30T10:13:00"/>
    <x v="0"/>
    <d v="2013-06-16T09:43:46"/>
    <d v="2013-06-16T10:53:54"/>
    <n v="70"/>
    <x v="2"/>
    <x v="1"/>
    <x v="1"/>
  </r>
  <r>
    <x v="457"/>
    <s v="2013-06-16"/>
    <x v="6"/>
    <d v="1899-12-30T12:39:00"/>
    <x v="0"/>
    <d v="2013-06-16T12:03:19"/>
    <d v="2013-06-16T13:06:19"/>
    <n v="63"/>
    <x v="2"/>
    <x v="1"/>
    <x v="1"/>
  </r>
  <r>
    <x v="458"/>
    <s v="2013-06-16"/>
    <x v="6"/>
    <d v="1899-12-30T15:04:00"/>
    <x v="0"/>
    <d v="2013-06-16T14:25:04"/>
    <d v="2013-06-16T16:04:23"/>
    <n v="99"/>
    <x v="2"/>
    <x v="1"/>
    <x v="1"/>
  </r>
  <r>
    <x v="459"/>
    <s v="2013-06-16"/>
    <x v="6"/>
    <d v="1899-12-30T19:59:00"/>
    <x v="0"/>
    <d v="2013-06-16T19:34:21"/>
    <e v="#VALUE!"/>
    <e v="#VALUE!"/>
    <x v="2"/>
    <x v="1"/>
    <x v="1"/>
  </r>
  <r>
    <x v="460"/>
    <s v="2013-06-16"/>
    <x v="6"/>
    <d v="1899-12-30T22:26:00"/>
    <x v="0"/>
    <d v="2013-06-16T21:29:21"/>
    <d v="2013-06-16T23:28:55"/>
    <n v="119"/>
    <x v="2"/>
    <x v="1"/>
    <x v="1"/>
  </r>
  <r>
    <x v="461"/>
    <s v="2013-06-17"/>
    <x v="0"/>
    <d v="1899-12-30T00:48:00"/>
    <x v="0"/>
    <d v="2013-06-17T00:06:46"/>
    <d v="2013-06-17T01:26:15"/>
    <n v="79"/>
    <x v="2"/>
    <x v="0"/>
    <x v="0"/>
  </r>
  <r>
    <x v="462"/>
    <s v="2013-06-17"/>
    <x v="0"/>
    <d v="1899-12-30T01:29:00"/>
    <x v="0"/>
    <d v="2013-06-17T01:08:54"/>
    <d v="2013-06-17T02:15:54"/>
    <n v="67"/>
    <x v="2"/>
    <x v="0"/>
    <x v="0"/>
  </r>
  <r>
    <x v="463"/>
    <s v="2013-06-17"/>
    <x v="0"/>
    <d v="1899-12-30T08:24:00"/>
    <x v="2"/>
    <d v="2013-06-17T07:24:34"/>
    <d v="2013-06-17T09:09:47"/>
    <n v="105"/>
    <x v="2"/>
    <x v="1"/>
    <x v="0"/>
  </r>
  <r>
    <x v="464"/>
    <s v="2013-06-17"/>
    <x v="0"/>
    <d v="1899-12-30T10:01:00"/>
    <x v="0"/>
    <d v="2013-06-17T09:34:00"/>
    <d v="2013-06-17T11:31:55"/>
    <n v="117"/>
    <x v="2"/>
    <x v="1"/>
    <x v="0"/>
  </r>
  <r>
    <x v="465"/>
    <s v="2013-06-17"/>
    <x v="0"/>
    <d v="1899-12-30T11:10:00"/>
    <x v="2"/>
    <d v="2013-06-17T09:37:53"/>
    <e v="#VALUE!"/>
    <e v="#VALUE!"/>
    <x v="2"/>
    <x v="1"/>
    <x v="0"/>
  </r>
  <r>
    <x v="466"/>
    <s v="2013-06-17"/>
    <x v="0"/>
    <d v="1899-12-30T13:25:00"/>
    <x v="2"/>
    <d v="2013-06-17T12:33:46"/>
    <d v="2013-06-17T14:09:24"/>
    <n v="95"/>
    <x v="2"/>
    <x v="1"/>
    <x v="0"/>
  </r>
  <r>
    <x v="467"/>
    <s v="2013-06-17"/>
    <x v="0"/>
    <d v="1899-12-30T15:31:00"/>
    <x v="1"/>
    <d v="2013-06-17T15:18:02"/>
    <d v="2013-06-17T16:27:17"/>
    <n v="69"/>
    <x v="2"/>
    <x v="1"/>
    <x v="0"/>
  </r>
  <r>
    <x v="468"/>
    <s v="2013-06-17"/>
    <x v="0"/>
    <d v="1899-12-30T15:22:00"/>
    <x v="2"/>
    <d v="2013-06-17T14:48:51"/>
    <d v="2013-06-17T16:57:21"/>
    <n v="128"/>
    <x v="2"/>
    <x v="1"/>
    <x v="0"/>
  </r>
  <r>
    <x v="469"/>
    <s v="2013-06-17"/>
    <x v="0"/>
    <d v="1899-12-30T15:27:00"/>
    <x v="2"/>
    <d v="2013-06-17T14:54:37"/>
    <d v="2013-06-17T16:25:01"/>
    <n v="90"/>
    <x v="2"/>
    <x v="1"/>
    <x v="0"/>
  </r>
  <r>
    <x v="470"/>
    <s v="2013-06-17"/>
    <x v="0"/>
    <d v="1899-12-30T18:23:00"/>
    <x v="0"/>
    <d v="2013-06-17T17:49:54"/>
    <d v="2013-06-17T19:06:01"/>
    <n v="76"/>
    <x v="2"/>
    <x v="1"/>
    <x v="0"/>
  </r>
  <r>
    <x v="471"/>
    <s v="2013-06-18"/>
    <x v="1"/>
    <d v="1899-12-30T04:21:00"/>
    <x v="0"/>
    <d v="2013-06-18T03:50:31"/>
    <d v="2013-06-18T05:15:33"/>
    <n v="85"/>
    <x v="2"/>
    <x v="0"/>
    <x v="0"/>
  </r>
  <r>
    <x v="472"/>
    <s v="2013-06-18"/>
    <x v="1"/>
    <d v="1899-12-30T11:29:00"/>
    <x v="1"/>
    <d v="2013-06-18T10:59:48"/>
    <d v="2013-06-18T12:36:06"/>
    <n v="96"/>
    <x v="2"/>
    <x v="1"/>
    <x v="0"/>
  </r>
  <r>
    <x v="473"/>
    <s v="2013-06-18"/>
    <x v="1"/>
    <d v="1899-12-30T16:51:00"/>
    <x v="1"/>
    <d v="2013-06-18T16:12:27"/>
    <e v="#VALUE!"/>
    <e v="#VALUE!"/>
    <x v="2"/>
    <x v="1"/>
    <x v="0"/>
  </r>
  <r>
    <x v="474"/>
    <s v="2013-06-18"/>
    <x v="1"/>
    <d v="1899-12-30T21:09:00"/>
    <x v="2"/>
    <d v="2013-06-18T20:18:38"/>
    <d v="2013-06-18T21:33:50"/>
    <n v="75"/>
    <x v="2"/>
    <x v="1"/>
    <x v="0"/>
  </r>
  <r>
    <x v="475"/>
    <s v="2013-06-19"/>
    <x v="2"/>
    <d v="1899-12-30T01:00:00"/>
    <x v="0"/>
    <d v="2013-06-19T00:40:29"/>
    <d v="2013-06-19T02:03:14"/>
    <n v="82"/>
    <x v="2"/>
    <x v="0"/>
    <x v="0"/>
  </r>
  <r>
    <x v="476"/>
    <s v="2013-06-19"/>
    <x v="2"/>
    <d v="1899-12-30T08:31:00"/>
    <x v="0"/>
    <d v="2013-06-19T08:06:21"/>
    <d v="2013-06-19T08:59:16"/>
    <n v="52"/>
    <x v="2"/>
    <x v="1"/>
    <x v="0"/>
  </r>
  <r>
    <x v="477"/>
    <s v="2013-06-19"/>
    <x v="2"/>
    <d v="1899-12-30T08:38:00"/>
    <x v="2"/>
    <d v="2013-06-19T07:51:23"/>
    <d v="2013-06-19T09:25:47"/>
    <n v="94"/>
    <x v="2"/>
    <x v="1"/>
    <x v="0"/>
  </r>
  <r>
    <x v="478"/>
    <s v="2013-06-19"/>
    <x v="2"/>
    <d v="1899-12-30T11:17:00"/>
    <x v="2"/>
    <d v="2013-06-19T10:30:00"/>
    <d v="2013-06-19T12:41:19"/>
    <n v="131"/>
    <x v="2"/>
    <x v="1"/>
    <x v="0"/>
  </r>
  <r>
    <x v="479"/>
    <s v="2013-06-19"/>
    <x v="2"/>
    <d v="1899-12-30T12:38:00"/>
    <x v="2"/>
    <d v="2013-06-19T11:42:34"/>
    <d v="2013-06-19T13:11:19"/>
    <n v="88"/>
    <x v="2"/>
    <x v="1"/>
    <x v="0"/>
  </r>
  <r>
    <x v="480"/>
    <s v="2013-06-19"/>
    <x v="2"/>
    <d v="1899-12-30T14:32:00"/>
    <x v="2"/>
    <d v="2013-06-19T13:46:51"/>
    <d v="2013-06-19T15:26:54"/>
    <n v="100"/>
    <x v="2"/>
    <x v="1"/>
    <x v="0"/>
  </r>
  <r>
    <x v="481"/>
    <s v="2013-06-19"/>
    <x v="2"/>
    <d v="1899-12-30T16:39:00"/>
    <x v="2"/>
    <d v="2013-06-19T15:43:55"/>
    <d v="2013-06-19T17:16:03"/>
    <n v="92"/>
    <x v="2"/>
    <x v="1"/>
    <x v="0"/>
  </r>
  <r>
    <x v="482"/>
    <s v="2013-06-19"/>
    <x v="2"/>
    <d v="1899-12-30T20:33:00"/>
    <x v="2"/>
    <d v="2013-06-19T20:05:33"/>
    <d v="2013-06-19T21:46:10"/>
    <n v="100"/>
    <x v="2"/>
    <x v="1"/>
    <x v="0"/>
  </r>
  <r>
    <x v="483"/>
    <s v="2013-06-19"/>
    <x v="2"/>
    <d v="1899-12-30T21:35:00"/>
    <x v="0"/>
    <d v="2013-06-19T21:03:15"/>
    <d v="2013-06-19T22:12:43"/>
    <n v="69"/>
    <x v="2"/>
    <x v="1"/>
    <x v="0"/>
  </r>
  <r>
    <x v="484"/>
    <s v="2013-06-19"/>
    <x v="2"/>
    <d v="1899-12-30T23:23:00"/>
    <x v="0"/>
    <d v="2013-06-19T22:43:40"/>
    <d v="2013-06-20T00:13:22"/>
    <n v="89"/>
    <x v="2"/>
    <x v="1"/>
    <x v="0"/>
  </r>
  <r>
    <x v="485"/>
    <s v="2013-06-20"/>
    <x v="3"/>
    <d v="1899-12-30T06:55:00"/>
    <x v="0"/>
    <d v="2013-06-20T06:08:05"/>
    <d v="2013-06-20T07:25:29"/>
    <n v="77"/>
    <x v="2"/>
    <x v="1"/>
    <x v="0"/>
  </r>
  <r>
    <x v="486"/>
    <s v="2013-06-20"/>
    <x v="3"/>
    <d v="1899-12-30T09:50:00"/>
    <x v="0"/>
    <d v="2013-06-20T09:11:50"/>
    <d v="2013-06-20T11:18:58"/>
    <n v="127"/>
    <x v="2"/>
    <x v="1"/>
    <x v="0"/>
  </r>
  <r>
    <x v="487"/>
    <s v="2013-06-20"/>
    <x v="3"/>
    <d v="1899-12-30T12:58:00"/>
    <x v="2"/>
    <d v="2013-06-20T12:39:55"/>
    <d v="2013-06-20T13:48:27"/>
    <n v="68"/>
    <x v="2"/>
    <x v="1"/>
    <x v="0"/>
  </r>
  <r>
    <x v="488"/>
    <s v="2013-06-20"/>
    <x v="3"/>
    <d v="1899-12-30T19:45:00"/>
    <x v="0"/>
    <d v="2013-06-20T18:18:19"/>
    <e v="#VALUE!"/>
    <e v="#VALUE!"/>
    <x v="2"/>
    <x v="1"/>
    <x v="0"/>
  </r>
  <r>
    <x v="489"/>
    <s v="2013-06-20"/>
    <x v="3"/>
    <d v="1899-12-30T22:27:00"/>
    <x v="2"/>
    <d v="2013-06-20T22:01:41"/>
    <d v="2013-06-21T00:01:24"/>
    <n v="119"/>
    <x v="2"/>
    <x v="1"/>
    <x v="0"/>
  </r>
  <r>
    <x v="490"/>
    <s v="2013-06-21"/>
    <x v="4"/>
    <d v="1899-12-30T01:48:00"/>
    <x v="0"/>
    <d v="2013-06-21T01:14:38"/>
    <d v="2013-06-21T02:44:53"/>
    <n v="90"/>
    <x v="2"/>
    <x v="0"/>
    <x v="0"/>
  </r>
  <r>
    <x v="491"/>
    <s v="2013-06-21"/>
    <x v="4"/>
    <d v="1899-12-30T03:33:00"/>
    <x v="0"/>
    <d v="2013-06-21T03:00:02"/>
    <d v="2013-06-21T05:04:52"/>
    <n v="124"/>
    <x v="2"/>
    <x v="0"/>
    <x v="0"/>
  </r>
  <r>
    <x v="492"/>
    <s v="2013-06-21"/>
    <x v="4"/>
    <d v="1899-12-30T09:40:00"/>
    <x v="2"/>
    <d v="2013-06-21T08:44:08"/>
    <d v="2013-06-21T10:42:01"/>
    <n v="117"/>
    <x v="2"/>
    <x v="1"/>
    <x v="0"/>
  </r>
  <r>
    <x v="493"/>
    <s v="2013-06-21"/>
    <x v="4"/>
    <d v="1899-12-30T10:23:00"/>
    <x v="0"/>
    <d v="2013-06-21T09:51:15"/>
    <d v="2013-06-21T11:17:20"/>
    <n v="86"/>
    <x v="2"/>
    <x v="1"/>
    <x v="0"/>
  </r>
  <r>
    <x v="494"/>
    <s v="2013-06-21"/>
    <x v="4"/>
    <d v="1899-12-30T11:25:00"/>
    <x v="2"/>
    <d v="2013-06-21T10:41:33"/>
    <d v="2013-06-21T12:08:19"/>
    <n v="86"/>
    <x v="2"/>
    <x v="1"/>
    <x v="0"/>
  </r>
  <r>
    <x v="495"/>
    <s v="2013-06-21"/>
    <x v="4"/>
    <d v="1899-12-30T11:52:00"/>
    <x v="1"/>
    <d v="2013-06-21T11:21:04"/>
    <d v="2013-06-21T13:11:58"/>
    <n v="110"/>
    <x v="2"/>
    <x v="1"/>
    <x v="0"/>
  </r>
  <r>
    <x v="496"/>
    <s v="2013-06-21"/>
    <x v="4"/>
    <d v="1899-12-30T13:44:00"/>
    <x v="2"/>
    <d v="2013-06-21T13:04:25"/>
    <d v="2013-06-21T14:30:00"/>
    <n v="85"/>
    <x v="2"/>
    <x v="1"/>
    <x v="0"/>
  </r>
  <r>
    <x v="497"/>
    <s v="2013-06-21"/>
    <x v="4"/>
    <d v="1899-12-30T15:41:00"/>
    <x v="2"/>
    <d v="2013-06-21T14:54:53"/>
    <d v="2013-06-21T16:22:15"/>
    <n v="87"/>
    <x v="2"/>
    <x v="1"/>
    <x v="0"/>
  </r>
  <r>
    <x v="498"/>
    <s v="2013-06-21"/>
    <x v="4"/>
    <d v="1899-12-30T15:48:00"/>
    <x v="0"/>
    <d v="2013-06-21T14:51:01"/>
    <d v="2013-06-21T16:43:09"/>
    <n v="112"/>
    <x v="2"/>
    <x v="1"/>
    <x v="0"/>
  </r>
  <r>
    <x v="499"/>
    <s v="2013-06-21"/>
    <x v="4"/>
    <d v="1899-12-30T18:06:00"/>
    <x v="0"/>
    <d v="2013-06-21T17:30:31"/>
    <d v="2013-06-21T19:16:50"/>
    <n v="106"/>
    <x v="2"/>
    <x v="1"/>
    <x v="0"/>
  </r>
  <r>
    <x v="500"/>
    <s v="2013-06-22"/>
    <x v="5"/>
    <d v="1899-12-30T00:16:00"/>
    <x v="0"/>
    <d v="2013-06-21T23:40:42"/>
    <d v="2013-06-22T01:46:34"/>
    <n v="125"/>
    <x v="2"/>
    <x v="0"/>
    <x v="1"/>
  </r>
  <r>
    <x v="501"/>
    <s v="2013-06-22"/>
    <x v="5"/>
    <d v="1899-12-30T06:44:00"/>
    <x v="1"/>
    <d v="2013-06-22T05:33:45"/>
    <d v="2013-06-22T07:52:47"/>
    <n v="139"/>
    <x v="2"/>
    <x v="1"/>
    <x v="1"/>
  </r>
  <r>
    <x v="502"/>
    <s v="2013-06-22"/>
    <x v="5"/>
    <d v="1899-12-30T11:23:00"/>
    <x v="1"/>
    <d v="2013-06-22T10:46:57"/>
    <d v="2013-06-22T12:41:34"/>
    <n v="114"/>
    <x v="2"/>
    <x v="1"/>
    <x v="1"/>
  </r>
  <r>
    <x v="503"/>
    <s v="2013-06-22"/>
    <x v="5"/>
    <d v="1899-12-30T21:04:00"/>
    <x v="0"/>
    <d v="2013-06-22T20:35:34"/>
    <d v="2013-06-22T21:38:07"/>
    <n v="62"/>
    <x v="2"/>
    <x v="1"/>
    <x v="1"/>
  </r>
  <r>
    <x v="504"/>
    <s v="2013-06-23"/>
    <x v="6"/>
    <d v="1899-12-30T01:46:00"/>
    <x v="0"/>
    <d v="2013-06-23T01:31:47"/>
    <d v="2013-06-23T03:13:29"/>
    <n v="101"/>
    <x v="2"/>
    <x v="0"/>
    <x v="1"/>
  </r>
  <r>
    <x v="505"/>
    <s v="2013-06-23"/>
    <x v="6"/>
    <d v="1899-12-30T04:38:00"/>
    <x v="0"/>
    <d v="2013-06-23T04:04:51"/>
    <d v="2013-06-23T05:57:34"/>
    <n v="112"/>
    <x v="2"/>
    <x v="0"/>
    <x v="1"/>
  </r>
  <r>
    <x v="506"/>
    <s v="2013-06-23"/>
    <x v="6"/>
    <d v="1899-12-30T10:57:00"/>
    <x v="0"/>
    <d v="2013-06-23T10:27:32"/>
    <d v="2013-06-23T11:43:53"/>
    <n v="76"/>
    <x v="2"/>
    <x v="1"/>
    <x v="1"/>
  </r>
  <r>
    <x v="507"/>
    <s v="2013-06-23"/>
    <x v="6"/>
    <d v="1899-12-30T18:50:00"/>
    <x v="0"/>
    <d v="2013-06-23T18:22:55"/>
    <d v="2013-06-23T19:37:02"/>
    <n v="74"/>
    <x v="2"/>
    <x v="1"/>
    <x v="1"/>
  </r>
  <r>
    <x v="508"/>
    <s v="2013-06-23"/>
    <x v="6"/>
    <d v="1899-12-30T21:03:00"/>
    <x v="0"/>
    <d v="2013-06-23T20:24:01"/>
    <d v="2013-06-23T21:50:33"/>
    <n v="86"/>
    <x v="2"/>
    <x v="1"/>
    <x v="1"/>
  </r>
  <r>
    <x v="509"/>
    <s v="2013-06-24"/>
    <x v="0"/>
    <d v="1899-12-30T00:56:00"/>
    <x v="1"/>
    <d v="2013-06-24T00:26:51"/>
    <d v="2013-06-24T02:27:12"/>
    <n v="120"/>
    <x v="2"/>
    <x v="0"/>
    <x v="0"/>
  </r>
  <r>
    <x v="510"/>
    <s v="2013-06-24"/>
    <x v="0"/>
    <d v="1899-12-30T08:35:00"/>
    <x v="2"/>
    <d v="2013-06-24T07:48:20"/>
    <d v="2013-06-24T09:17:01"/>
    <n v="88"/>
    <x v="2"/>
    <x v="1"/>
    <x v="0"/>
  </r>
  <r>
    <x v="511"/>
    <s v="2013-06-24"/>
    <x v="0"/>
    <d v="1899-12-30T09:36:00"/>
    <x v="2"/>
    <d v="2013-06-24T08:54:12"/>
    <d v="2013-06-24T10:36:17"/>
    <n v="102"/>
    <x v="2"/>
    <x v="1"/>
    <x v="0"/>
  </r>
  <r>
    <x v="512"/>
    <s v="2013-06-24"/>
    <x v="0"/>
    <d v="1899-12-30T10:49:00"/>
    <x v="2"/>
    <d v="2013-06-24T09:54:59"/>
    <d v="2013-06-24T11:38:45"/>
    <n v="103"/>
    <x v="2"/>
    <x v="1"/>
    <x v="0"/>
  </r>
  <r>
    <x v="513"/>
    <s v="2013-06-24"/>
    <x v="0"/>
    <d v="1899-12-30T13:19:00"/>
    <x v="2"/>
    <d v="2013-06-24T11:54:32"/>
    <d v="2013-06-24T13:54:45"/>
    <n v="120"/>
    <x v="2"/>
    <x v="1"/>
    <x v="0"/>
  </r>
  <r>
    <x v="514"/>
    <s v="2013-06-24"/>
    <x v="0"/>
    <d v="1899-12-30T14:49:00"/>
    <x v="2"/>
    <d v="2013-06-24T14:05:30"/>
    <d v="2013-06-24T15:13:28"/>
    <n v="67"/>
    <x v="2"/>
    <x v="1"/>
    <x v="0"/>
  </r>
  <r>
    <x v="515"/>
    <s v="2013-06-24"/>
    <x v="0"/>
    <d v="1899-12-30T16:19:00"/>
    <x v="2"/>
    <d v="2013-06-24T15:34:35"/>
    <d v="2013-06-24T17:04:28"/>
    <n v="89"/>
    <x v="2"/>
    <x v="1"/>
    <x v="0"/>
  </r>
  <r>
    <x v="516"/>
    <s v="2013-06-25"/>
    <x v="1"/>
    <d v="1899-12-30T08:57:00"/>
    <x v="2"/>
    <d v="2013-06-25T07:54:10"/>
    <d v="2013-06-25T09:30:45"/>
    <n v="96"/>
    <x v="2"/>
    <x v="1"/>
    <x v="0"/>
  </r>
  <r>
    <x v="517"/>
    <s v="2013-06-25"/>
    <x v="1"/>
    <d v="1899-12-30T09:10:00"/>
    <x v="0"/>
    <d v="2013-06-25T08:55:37"/>
    <d v="2013-06-25T10:38:57"/>
    <n v="103"/>
    <x v="2"/>
    <x v="1"/>
    <x v="0"/>
  </r>
  <r>
    <x v="518"/>
    <s v="2013-06-25"/>
    <x v="1"/>
    <d v="1899-12-30T11:14:00"/>
    <x v="2"/>
    <d v="2013-06-25T10:11:27"/>
    <d v="2013-06-25T11:52:41"/>
    <n v="101"/>
    <x v="2"/>
    <x v="1"/>
    <x v="0"/>
  </r>
  <r>
    <x v="519"/>
    <s v="2013-06-25"/>
    <x v="1"/>
    <d v="1899-12-30T13:12:00"/>
    <x v="1"/>
    <d v="2013-06-25T12:39:06"/>
    <d v="2013-06-25T14:18:46"/>
    <n v="99"/>
    <x v="2"/>
    <x v="1"/>
    <x v="0"/>
  </r>
  <r>
    <x v="520"/>
    <s v="2013-06-25"/>
    <x v="1"/>
    <d v="1899-12-30T14:49:00"/>
    <x v="2"/>
    <d v="2013-06-25T13:40:51"/>
    <d v="2013-06-25T16:21:16"/>
    <n v="160"/>
    <x v="2"/>
    <x v="1"/>
    <x v="0"/>
  </r>
  <r>
    <x v="521"/>
    <s v="2013-06-25"/>
    <x v="1"/>
    <d v="1899-12-30T17:06:00"/>
    <x v="2"/>
    <d v="2013-06-25T16:38:23"/>
    <d v="2013-06-25T18:21:44"/>
    <n v="103"/>
    <x v="2"/>
    <x v="1"/>
    <x v="0"/>
  </r>
  <r>
    <x v="522"/>
    <s v="2013-06-25"/>
    <x v="1"/>
    <d v="1899-12-30T21:57:00"/>
    <x v="0"/>
    <d v="2013-06-25T21:22:36"/>
    <d v="2013-06-25T22:36:42"/>
    <n v="74"/>
    <x v="2"/>
    <x v="1"/>
    <x v="0"/>
  </r>
  <r>
    <x v="523"/>
    <s v="2013-06-26"/>
    <x v="2"/>
    <d v="1899-12-30T08:06:00"/>
    <x v="2"/>
    <d v="2013-06-26T07:33:41"/>
    <d v="2013-06-26T09:00:02"/>
    <n v="86"/>
    <x v="2"/>
    <x v="1"/>
    <x v="0"/>
  </r>
  <r>
    <x v="524"/>
    <s v="2013-06-26"/>
    <x v="2"/>
    <d v="1899-12-30T09:34:00"/>
    <x v="1"/>
    <d v="2013-06-26T08:17:39"/>
    <d v="2013-06-26T10:46:51"/>
    <n v="149"/>
    <x v="2"/>
    <x v="1"/>
    <x v="0"/>
  </r>
  <r>
    <x v="525"/>
    <s v="2013-06-26"/>
    <x v="2"/>
    <d v="1899-12-30T09:53:00"/>
    <x v="2"/>
    <d v="2013-06-26T09:27:29"/>
    <d v="2013-06-26T10:49:59"/>
    <n v="82"/>
    <x v="2"/>
    <x v="1"/>
    <x v="0"/>
  </r>
  <r>
    <x v="526"/>
    <s v="2013-06-26"/>
    <x v="2"/>
    <d v="1899-12-30T12:45:00"/>
    <x v="0"/>
    <d v="2013-06-26T11:50:22"/>
    <d v="2013-06-26T13:45:02"/>
    <n v="114"/>
    <x v="2"/>
    <x v="1"/>
    <x v="0"/>
  </r>
  <r>
    <x v="527"/>
    <s v="2013-06-26"/>
    <x v="2"/>
    <d v="1899-12-30T13:55:00"/>
    <x v="2"/>
    <d v="2013-06-26T13:04:28"/>
    <d v="2013-06-26T14:33:06"/>
    <n v="88"/>
    <x v="2"/>
    <x v="1"/>
    <x v="0"/>
  </r>
  <r>
    <x v="528"/>
    <s v="2013-06-26"/>
    <x v="2"/>
    <d v="1899-12-30T15:50:00"/>
    <x v="2"/>
    <d v="2013-06-26T14:53:31"/>
    <d v="2013-06-26T16:19:39"/>
    <n v="86"/>
    <x v="2"/>
    <x v="1"/>
    <x v="0"/>
  </r>
  <r>
    <x v="529"/>
    <s v="2013-06-26"/>
    <x v="2"/>
    <d v="1899-12-30T20:41:00"/>
    <x v="0"/>
    <d v="2013-06-26T20:00:22"/>
    <d v="2013-06-26T21:31:33"/>
    <n v="91"/>
    <x v="2"/>
    <x v="1"/>
    <x v="0"/>
  </r>
  <r>
    <x v="530"/>
    <s v="2013-06-27"/>
    <x v="3"/>
    <e v="#NUM!"/>
    <x v="1"/>
    <d v="2013-06-26T23:01:22"/>
    <d v="2013-06-27T00:58:46"/>
    <n v="117"/>
    <x v="2"/>
    <x v="2"/>
    <x v="0"/>
  </r>
  <r>
    <x v="531"/>
    <s v="2013-06-27"/>
    <x v="3"/>
    <d v="1899-12-30T01:58:00"/>
    <x v="0"/>
    <d v="2013-06-27T01:27:55"/>
    <d v="2013-06-27T02:38:32"/>
    <n v="70"/>
    <x v="2"/>
    <x v="0"/>
    <x v="0"/>
  </r>
  <r>
    <x v="532"/>
    <s v="2013-06-27"/>
    <x v="3"/>
    <d v="1899-12-30T05:55:00"/>
    <x v="1"/>
    <d v="2013-06-27T03:10:10"/>
    <d v="2013-06-27T06:50:43"/>
    <n v="220"/>
    <x v="2"/>
    <x v="0"/>
    <x v="0"/>
  </r>
  <r>
    <x v="533"/>
    <s v="2013-06-27"/>
    <x v="3"/>
    <d v="1899-12-30T10:24:00"/>
    <x v="2"/>
    <d v="2013-06-27T09:36:54"/>
    <d v="2013-06-27T11:02:08"/>
    <n v="85"/>
    <x v="2"/>
    <x v="1"/>
    <x v="0"/>
  </r>
  <r>
    <x v="534"/>
    <s v="2013-06-27"/>
    <x v="3"/>
    <d v="1899-12-30T12:56:00"/>
    <x v="2"/>
    <d v="2013-06-27T11:46:21"/>
    <d v="2013-06-27T13:24:09"/>
    <n v="97"/>
    <x v="2"/>
    <x v="1"/>
    <x v="0"/>
  </r>
  <r>
    <x v="535"/>
    <s v="2013-06-27"/>
    <x v="3"/>
    <d v="1899-12-30T21:10:00"/>
    <x v="0"/>
    <d v="2013-06-27T20:37:57"/>
    <d v="2013-06-27T22:01:07"/>
    <n v="83"/>
    <x v="2"/>
    <x v="1"/>
    <x v="0"/>
  </r>
  <r>
    <x v="536"/>
    <s v="2013-06-27"/>
    <x v="3"/>
    <d v="1899-12-30T23:09:00"/>
    <x v="0"/>
    <d v="2013-06-27T22:11:01"/>
    <d v="2013-06-27T23:52:25"/>
    <n v="101"/>
    <x v="2"/>
    <x v="1"/>
    <x v="0"/>
  </r>
  <r>
    <x v="537"/>
    <s v="2013-06-28"/>
    <x v="4"/>
    <d v="1899-12-30T01:03:00"/>
    <x v="0"/>
    <d v="2013-06-28T01:04:44"/>
    <d v="2013-06-28T03:26:03"/>
    <n v="141"/>
    <x v="2"/>
    <x v="0"/>
    <x v="0"/>
  </r>
  <r>
    <x v="538"/>
    <s v="2013-06-28"/>
    <x v="4"/>
    <d v="1899-12-30T01:49:00"/>
    <x v="1"/>
    <d v="2013-06-28T00:18:51"/>
    <d v="2013-06-28T03:16:43"/>
    <n v="177"/>
    <x v="2"/>
    <x v="0"/>
    <x v="0"/>
  </r>
  <r>
    <x v="539"/>
    <s v="2013-06-28"/>
    <x v="4"/>
    <d v="1899-12-30T03:59:00"/>
    <x v="0"/>
    <d v="2013-06-28T03:16:00"/>
    <d v="2013-06-28T04:36:12"/>
    <n v="80"/>
    <x v="2"/>
    <x v="0"/>
    <x v="0"/>
  </r>
  <r>
    <x v="540"/>
    <s v="2013-06-28"/>
    <x v="4"/>
    <d v="1899-12-30T05:19:00"/>
    <x v="1"/>
    <d v="2013-06-28T04:53:48"/>
    <d v="2013-06-28T06:01:13"/>
    <n v="67"/>
    <x v="2"/>
    <x v="0"/>
    <x v="0"/>
  </r>
  <r>
    <x v="541"/>
    <s v="2013-06-28"/>
    <x v="4"/>
    <d v="1899-12-30T06:44:00"/>
    <x v="0"/>
    <d v="2013-06-28T06:32:28"/>
    <d v="2013-06-28T07:36:18"/>
    <n v="63"/>
    <x v="2"/>
    <x v="1"/>
    <x v="0"/>
  </r>
  <r>
    <x v="542"/>
    <s v="2013-06-28"/>
    <x v="4"/>
    <d v="1899-12-30T08:38:00"/>
    <x v="0"/>
    <d v="2013-06-28T08:00:27"/>
    <e v="#VALUE!"/>
    <e v="#VALUE!"/>
    <x v="2"/>
    <x v="1"/>
    <x v="0"/>
  </r>
  <r>
    <x v="543"/>
    <s v="2013-06-28"/>
    <x v="4"/>
    <d v="1899-12-30T09:27:00"/>
    <x v="2"/>
    <d v="2013-06-28T08:35:31"/>
    <d v="2013-06-28T10:06:19"/>
    <n v="90"/>
    <x v="2"/>
    <x v="1"/>
    <x v="0"/>
  </r>
  <r>
    <x v="544"/>
    <s v="2013-06-28"/>
    <x v="4"/>
    <d v="1899-12-30T10:20:00"/>
    <x v="0"/>
    <d v="2013-06-28T09:38:08"/>
    <d v="2013-06-28T11:25:25"/>
    <n v="107"/>
    <x v="2"/>
    <x v="1"/>
    <x v="0"/>
  </r>
  <r>
    <x v="545"/>
    <s v="2013-06-28"/>
    <x v="4"/>
    <d v="1899-12-30T11:34:00"/>
    <x v="2"/>
    <d v="2013-06-28T10:42:35"/>
    <d v="2013-06-28T12:11:35"/>
    <n v="89"/>
    <x v="2"/>
    <x v="1"/>
    <x v="0"/>
  </r>
  <r>
    <x v="546"/>
    <s v="2013-06-28"/>
    <x v="4"/>
    <d v="1899-12-30T12:59:00"/>
    <x v="2"/>
    <d v="2013-06-28T12:03:09"/>
    <d v="2013-06-28T14:09:15"/>
    <n v="126"/>
    <x v="2"/>
    <x v="1"/>
    <x v="0"/>
  </r>
  <r>
    <x v="547"/>
    <s v="2013-06-28"/>
    <x v="4"/>
    <d v="1899-12-30T13:45:00"/>
    <x v="2"/>
    <d v="2013-06-28T12:52:37"/>
    <d v="2013-06-28T14:41:05"/>
    <n v="108"/>
    <x v="2"/>
    <x v="1"/>
    <x v="0"/>
  </r>
  <r>
    <x v="548"/>
    <s v="2013-06-28"/>
    <x v="4"/>
    <d v="1899-12-30T16:47:00"/>
    <x v="1"/>
    <d v="2013-06-28T16:06:32"/>
    <e v="#VALUE!"/>
    <e v="#VALUE!"/>
    <x v="2"/>
    <x v="1"/>
    <x v="0"/>
  </r>
  <r>
    <x v="549"/>
    <s v="2013-06-28"/>
    <x v="4"/>
    <d v="1899-12-30T19:23:00"/>
    <x v="1"/>
    <d v="2013-06-28T18:47:30"/>
    <d v="2013-06-28T20:10:39"/>
    <n v="83"/>
    <x v="2"/>
    <x v="1"/>
    <x v="0"/>
  </r>
  <r>
    <x v="550"/>
    <s v="2013-06-29"/>
    <x v="5"/>
    <d v="1899-12-30T04:41:00"/>
    <x v="0"/>
    <d v="2013-06-29T03:55:16"/>
    <d v="2013-06-29T05:25:51"/>
    <n v="90"/>
    <x v="2"/>
    <x v="0"/>
    <x v="1"/>
  </r>
  <r>
    <x v="551"/>
    <s v="2013-06-30"/>
    <x v="6"/>
    <d v="1899-12-30T01:28:00"/>
    <x v="1"/>
    <d v="2013-06-30T00:47:13"/>
    <d v="2013-06-30T02:23:58"/>
    <n v="96"/>
    <x v="2"/>
    <x v="0"/>
    <x v="1"/>
  </r>
  <r>
    <x v="552"/>
    <s v="2013-06-30"/>
    <x v="6"/>
    <d v="1899-12-30T04:02:00"/>
    <x v="0"/>
    <d v="2013-06-30T02:50:48"/>
    <d v="2013-06-30T04:30:22"/>
    <n v="99"/>
    <x v="2"/>
    <x v="0"/>
    <x v="1"/>
  </r>
  <r>
    <x v="553"/>
    <s v="2013-06-30"/>
    <x v="6"/>
    <d v="1899-12-30T13:43:00"/>
    <x v="0"/>
    <d v="2013-06-30T13:10:30"/>
    <d v="2013-06-30T14:34:51"/>
    <n v="84"/>
    <x v="2"/>
    <x v="1"/>
    <x v="1"/>
  </r>
  <r>
    <x v="554"/>
    <s v="2013-06-30"/>
    <x v="6"/>
    <d v="1899-12-30T15:37:00"/>
    <x v="0"/>
    <d v="2013-06-30T15:16:32"/>
    <d v="2013-06-30T16:45:13"/>
    <n v="88"/>
    <x v="2"/>
    <x v="1"/>
    <x v="1"/>
  </r>
  <r>
    <x v="555"/>
    <s v="2013-06-30"/>
    <x v="6"/>
    <d v="1899-12-30T17:39:00"/>
    <x v="0"/>
    <d v="2013-06-30T16:34:00"/>
    <d v="2013-06-30T18:13:08"/>
    <n v="99"/>
    <x v="2"/>
    <x v="1"/>
    <x v="1"/>
  </r>
  <r>
    <x v="556"/>
    <s v="2013-07-01"/>
    <x v="0"/>
    <d v="1899-12-30T01:21:00"/>
    <x v="0"/>
    <d v="2013-07-01T00:55:30"/>
    <d v="2013-07-01T02:14:41"/>
    <n v="79"/>
    <x v="3"/>
    <x v="0"/>
    <x v="0"/>
  </r>
  <r>
    <x v="557"/>
    <s v="2013-07-01"/>
    <x v="0"/>
    <d v="1899-12-30T15:45:00"/>
    <x v="1"/>
    <d v="2013-07-01T15:10:59"/>
    <d v="2013-07-01T16:20:48"/>
    <n v="69"/>
    <x v="3"/>
    <x v="1"/>
    <x v="0"/>
  </r>
  <r>
    <x v="558"/>
    <s v="2013-07-01"/>
    <x v="0"/>
    <d v="1899-12-30T20:25:00"/>
    <x v="1"/>
    <d v="2013-07-01T19:16:17"/>
    <d v="2013-07-01T21:31:26"/>
    <n v="135"/>
    <x v="3"/>
    <x v="1"/>
    <x v="0"/>
  </r>
  <r>
    <x v="559"/>
    <s v="2013-07-02"/>
    <x v="1"/>
    <d v="1899-12-30T05:07:00"/>
    <x v="0"/>
    <d v="2013-07-02T04:09:24"/>
    <d v="2013-07-02T06:13:39"/>
    <n v="124"/>
    <x v="3"/>
    <x v="0"/>
    <x v="0"/>
  </r>
  <r>
    <x v="560"/>
    <s v="2013-07-02"/>
    <x v="1"/>
    <d v="1899-12-30T08:18:00"/>
    <x v="2"/>
    <d v="2013-07-02T07:32:31"/>
    <d v="2013-07-02T09:23:43"/>
    <n v="111"/>
    <x v="3"/>
    <x v="1"/>
    <x v="0"/>
  </r>
  <r>
    <x v="561"/>
    <s v="2013-07-02"/>
    <x v="1"/>
    <d v="1899-12-30T10:37:00"/>
    <x v="2"/>
    <d v="2013-07-02T09:40:04"/>
    <d v="2013-07-02T11:40:58"/>
    <n v="120"/>
    <x v="3"/>
    <x v="1"/>
    <x v="0"/>
  </r>
  <r>
    <x v="562"/>
    <s v="2013-07-02"/>
    <x v="1"/>
    <d v="1899-12-30T12:48:00"/>
    <x v="2"/>
    <d v="2013-07-02T11:39:06"/>
    <d v="2013-07-02T13:42:02"/>
    <n v="122"/>
    <x v="3"/>
    <x v="1"/>
    <x v="0"/>
  </r>
  <r>
    <x v="563"/>
    <s v="2013-07-02"/>
    <x v="1"/>
    <d v="1899-12-30T22:58:00"/>
    <x v="0"/>
    <d v="2013-07-02T21:59:55"/>
    <d v="2013-07-03T00:40:19"/>
    <n v="160"/>
    <x v="3"/>
    <x v="1"/>
    <x v="0"/>
  </r>
  <r>
    <x v="564"/>
    <s v="2013-07-03"/>
    <x v="2"/>
    <d v="1899-12-30T10:08:00"/>
    <x v="2"/>
    <d v="2013-07-03T09:25:49"/>
    <d v="2013-07-03T11:35:02"/>
    <n v="129"/>
    <x v="3"/>
    <x v="1"/>
    <x v="0"/>
  </r>
  <r>
    <x v="565"/>
    <s v="2013-07-03"/>
    <x v="2"/>
    <d v="1899-12-30T10:38:00"/>
    <x v="2"/>
    <d v="2013-07-03T09:49:29"/>
    <d v="2013-07-03T11:09:12"/>
    <n v="79"/>
    <x v="3"/>
    <x v="1"/>
    <x v="0"/>
  </r>
  <r>
    <x v="566"/>
    <s v="2013-07-03"/>
    <x v="2"/>
    <d v="1899-12-30T12:48:00"/>
    <x v="2"/>
    <d v="2013-07-03T11:50:24"/>
    <d v="2013-07-03T13:19:12"/>
    <n v="88"/>
    <x v="3"/>
    <x v="1"/>
    <x v="0"/>
  </r>
  <r>
    <x v="567"/>
    <s v="2013-07-03"/>
    <x v="2"/>
    <d v="1899-12-30T13:55:00"/>
    <x v="2"/>
    <d v="2013-07-03T13:22:41"/>
    <d v="2013-07-03T15:33:48"/>
    <n v="131"/>
    <x v="3"/>
    <x v="1"/>
    <x v="0"/>
  </r>
  <r>
    <x v="568"/>
    <s v="2013-07-03"/>
    <x v="2"/>
    <d v="1899-12-30T21:17:00"/>
    <x v="0"/>
    <d v="2013-07-03T20:49:53"/>
    <d v="2013-07-03T22:54:48"/>
    <n v="124"/>
    <x v="3"/>
    <x v="1"/>
    <x v="0"/>
  </r>
  <r>
    <x v="569"/>
    <s v="2013-07-04"/>
    <x v="3"/>
    <d v="1899-12-30T06:18:00"/>
    <x v="0"/>
    <d v="2013-07-04T05:55:45"/>
    <d v="2013-07-04T07:20:30"/>
    <n v="84"/>
    <x v="3"/>
    <x v="1"/>
    <x v="0"/>
  </r>
  <r>
    <x v="570"/>
    <s v="2013-07-04"/>
    <x v="3"/>
    <d v="1899-12-30T07:53:00"/>
    <x v="0"/>
    <d v="2013-07-04T07:24:18"/>
    <d v="2013-07-04T08:46:40"/>
    <n v="82"/>
    <x v="3"/>
    <x v="1"/>
    <x v="0"/>
  </r>
  <r>
    <x v="571"/>
    <s v="2013-07-04"/>
    <x v="3"/>
    <d v="1899-12-30T11:06:00"/>
    <x v="2"/>
    <d v="2013-07-04T10:59:44"/>
    <d v="2013-07-04T12:17:15"/>
    <n v="77"/>
    <x v="3"/>
    <x v="1"/>
    <x v="0"/>
  </r>
  <r>
    <x v="572"/>
    <s v="2013-07-04"/>
    <x v="3"/>
    <d v="1899-12-30T14:00:00"/>
    <x v="2"/>
    <d v="2013-07-04T13:14:03"/>
    <d v="2013-07-04T15:03:14"/>
    <n v="109"/>
    <x v="3"/>
    <x v="1"/>
    <x v="0"/>
  </r>
  <r>
    <x v="573"/>
    <s v="2013-07-04"/>
    <x v="3"/>
    <d v="1899-12-30T21:33:00"/>
    <x v="0"/>
    <d v="2013-07-04T21:03:56"/>
    <d v="2013-07-04T22:26:41"/>
    <n v="82"/>
    <x v="3"/>
    <x v="1"/>
    <x v="0"/>
  </r>
  <r>
    <x v="574"/>
    <s v="2013-07-05"/>
    <x v="4"/>
    <d v="1899-12-30T09:45:00"/>
    <x v="2"/>
    <d v="2013-07-05T08:44:26"/>
    <d v="2013-07-05T10:18:00"/>
    <n v="93"/>
    <x v="3"/>
    <x v="1"/>
    <x v="0"/>
  </r>
  <r>
    <x v="575"/>
    <s v="2013-07-05"/>
    <x v="4"/>
    <d v="1899-12-30T10:26:00"/>
    <x v="2"/>
    <d v="2013-07-05T09:42:25"/>
    <d v="2013-07-05T11:49:32"/>
    <n v="127"/>
    <x v="3"/>
    <x v="1"/>
    <x v="0"/>
  </r>
  <r>
    <x v="576"/>
    <s v="2013-07-05"/>
    <x v="4"/>
    <d v="1899-12-30T11:48:00"/>
    <x v="2"/>
    <d v="2013-07-05T11:07:53"/>
    <d v="2013-07-05T12:11:50"/>
    <n v="63"/>
    <x v="3"/>
    <x v="1"/>
    <x v="0"/>
  </r>
  <r>
    <x v="577"/>
    <s v="2013-07-05"/>
    <x v="4"/>
    <d v="1899-12-30T13:36:00"/>
    <x v="2"/>
    <d v="2013-07-05T12:47:53"/>
    <d v="2013-07-05T13:59:54"/>
    <n v="72"/>
    <x v="3"/>
    <x v="1"/>
    <x v="0"/>
  </r>
  <r>
    <x v="578"/>
    <s v="2013-07-05"/>
    <x v="4"/>
    <d v="1899-12-30T15:59:00"/>
    <x v="2"/>
    <d v="2013-07-05T15:14:54"/>
    <d v="2013-07-05T16:39:44"/>
    <n v="84"/>
    <x v="3"/>
    <x v="1"/>
    <x v="0"/>
  </r>
  <r>
    <x v="579"/>
    <s v="2013-07-06"/>
    <x v="5"/>
    <d v="1899-12-30T19:29:00"/>
    <x v="0"/>
    <d v="2013-07-06T18:26:03"/>
    <d v="2013-07-06T20:14:19"/>
    <n v="108"/>
    <x v="3"/>
    <x v="1"/>
    <x v="1"/>
  </r>
  <r>
    <x v="580"/>
    <s v="2013-07-06"/>
    <x v="5"/>
    <d v="1899-12-30T20:49:00"/>
    <x v="0"/>
    <d v="2013-07-06T20:07:32"/>
    <d v="2013-07-06T21:48:11"/>
    <n v="100"/>
    <x v="3"/>
    <x v="1"/>
    <x v="1"/>
  </r>
  <r>
    <x v="581"/>
    <s v="2013-07-07"/>
    <x v="6"/>
    <d v="1899-12-30T00:01:00"/>
    <x v="0"/>
    <d v="2013-07-06T23:20:28"/>
    <d v="2013-07-07T00:45:28"/>
    <n v="85"/>
    <x v="3"/>
    <x v="0"/>
    <x v="1"/>
  </r>
  <r>
    <x v="582"/>
    <s v="2013-07-07"/>
    <x v="6"/>
    <d v="1899-12-30T07:02:00"/>
    <x v="1"/>
    <d v="2013-07-07T06:32:05"/>
    <d v="2013-07-07T07:50:14"/>
    <n v="78"/>
    <x v="3"/>
    <x v="1"/>
    <x v="1"/>
  </r>
  <r>
    <x v="583"/>
    <s v="2013-07-07"/>
    <x v="6"/>
    <d v="1899-12-30T09:08:00"/>
    <x v="0"/>
    <d v="2013-07-07T08:42:53"/>
    <e v="#VALUE!"/>
    <e v="#VALUE!"/>
    <x v="3"/>
    <x v="1"/>
    <x v="1"/>
  </r>
  <r>
    <x v="584"/>
    <s v="2013-07-07"/>
    <x v="6"/>
    <d v="1899-12-30T10:58:00"/>
    <x v="0"/>
    <d v="2013-07-07T10:41:40"/>
    <d v="2013-07-07T11:54:03"/>
    <n v="72"/>
    <x v="3"/>
    <x v="1"/>
    <x v="1"/>
  </r>
  <r>
    <x v="585"/>
    <s v="2013-07-07"/>
    <x v="6"/>
    <d v="1899-12-30T12:17:00"/>
    <x v="1"/>
    <d v="2013-07-07T11:25:50"/>
    <d v="2013-07-07T14:20:46"/>
    <n v="174"/>
    <x v="3"/>
    <x v="1"/>
    <x v="1"/>
  </r>
  <r>
    <x v="586"/>
    <s v="2013-07-07"/>
    <x v="6"/>
    <d v="1899-12-30T17:51:00"/>
    <x v="2"/>
    <d v="2013-07-07T17:06:48"/>
    <d v="2013-07-07T18:46:55"/>
    <n v="100"/>
    <x v="3"/>
    <x v="1"/>
    <x v="1"/>
  </r>
  <r>
    <x v="587"/>
    <s v="2013-07-07"/>
    <x v="6"/>
    <d v="1899-12-30T20:26:00"/>
    <x v="0"/>
    <d v="2013-07-07T19:33:55"/>
    <d v="2013-07-07T21:37:34"/>
    <n v="123"/>
    <x v="3"/>
    <x v="1"/>
    <x v="1"/>
  </r>
  <r>
    <x v="588"/>
    <s v="2013-07-08"/>
    <x v="0"/>
    <d v="1899-12-30T01:58:00"/>
    <x v="1"/>
    <d v="2013-07-08T00:47:55"/>
    <e v="#VALUE!"/>
    <e v="#VALUE!"/>
    <x v="3"/>
    <x v="0"/>
    <x v="0"/>
  </r>
  <r>
    <x v="589"/>
    <s v="2013-07-08"/>
    <x v="0"/>
    <d v="1899-12-30T09:35:00"/>
    <x v="2"/>
    <d v="2013-07-08T08:51:10"/>
    <d v="2013-07-08T10:04:41"/>
    <n v="73"/>
    <x v="3"/>
    <x v="1"/>
    <x v="0"/>
  </r>
  <r>
    <x v="590"/>
    <s v="2013-07-08"/>
    <x v="0"/>
    <d v="1899-12-30T11:45:00"/>
    <x v="2"/>
    <d v="2013-07-08T10:59:18"/>
    <d v="2013-07-08T13:12:54"/>
    <n v="133"/>
    <x v="3"/>
    <x v="1"/>
    <x v="0"/>
  </r>
  <r>
    <x v="591"/>
    <s v="2013-07-08"/>
    <x v="0"/>
    <d v="1899-12-30T13:30:00"/>
    <x v="2"/>
    <d v="2013-07-08T12:41:57"/>
    <d v="2013-07-08T14:08:33"/>
    <n v="86"/>
    <x v="3"/>
    <x v="1"/>
    <x v="0"/>
  </r>
  <r>
    <x v="592"/>
    <s v="2013-07-08"/>
    <x v="0"/>
    <d v="1899-12-30T16:42:00"/>
    <x v="2"/>
    <d v="2013-07-08T15:57:17"/>
    <d v="2013-07-08T17:03:13"/>
    <n v="65"/>
    <x v="3"/>
    <x v="1"/>
    <x v="0"/>
  </r>
  <r>
    <x v="593"/>
    <s v="2013-07-08"/>
    <x v="0"/>
    <d v="1899-12-30T20:44:00"/>
    <x v="0"/>
    <d v="2013-07-08T20:33:06"/>
    <d v="2013-07-08T22:04:56"/>
    <n v="91"/>
    <x v="3"/>
    <x v="1"/>
    <x v="0"/>
  </r>
  <r>
    <x v="594"/>
    <s v="2013-07-09"/>
    <x v="1"/>
    <d v="1899-12-30T07:23:00"/>
    <x v="0"/>
    <d v="2013-07-09T06:27:24"/>
    <d v="2013-07-09T08:08:48"/>
    <n v="101"/>
    <x v="3"/>
    <x v="1"/>
    <x v="0"/>
  </r>
  <r>
    <x v="595"/>
    <s v="2013-07-09"/>
    <x v="1"/>
    <d v="1899-12-30T10:21:00"/>
    <x v="0"/>
    <d v="2013-07-09T09:32:22"/>
    <d v="2013-07-09T10:57:59"/>
    <n v="85"/>
    <x v="3"/>
    <x v="1"/>
    <x v="0"/>
  </r>
  <r>
    <x v="596"/>
    <s v="2013-07-09"/>
    <x v="1"/>
    <d v="1899-12-30T11:50:00"/>
    <x v="2"/>
    <d v="2013-07-09T11:05:17"/>
    <d v="2013-07-09T12:54:54"/>
    <n v="109"/>
    <x v="3"/>
    <x v="1"/>
    <x v="0"/>
  </r>
  <r>
    <x v="597"/>
    <s v="2013-07-10"/>
    <x v="2"/>
    <d v="1899-12-30T08:36:00"/>
    <x v="2"/>
    <d v="2013-07-10T07:58:50"/>
    <d v="2013-07-10T08:59:55"/>
    <n v="61"/>
    <x v="3"/>
    <x v="1"/>
    <x v="0"/>
  </r>
  <r>
    <x v="598"/>
    <s v="2013-07-10"/>
    <x v="2"/>
    <d v="1899-12-30T10:08:00"/>
    <x v="2"/>
    <d v="2013-07-10T09:16:07"/>
    <d v="2013-07-10T11:45:26"/>
    <n v="149"/>
    <x v="3"/>
    <x v="1"/>
    <x v="0"/>
  </r>
  <r>
    <x v="599"/>
    <s v="2013-07-10"/>
    <x v="2"/>
    <d v="1899-12-30T10:37:00"/>
    <x v="2"/>
    <d v="2013-07-10T09:41:50"/>
    <d v="2013-07-10T10:58:59"/>
    <n v="77"/>
    <x v="3"/>
    <x v="1"/>
    <x v="0"/>
  </r>
  <r>
    <x v="600"/>
    <s v="2013-07-10"/>
    <x v="2"/>
    <d v="1899-12-30T12:45:00"/>
    <x v="2"/>
    <d v="2013-07-10T12:04:08"/>
    <d v="2013-07-10T13:08:37"/>
    <n v="64"/>
    <x v="3"/>
    <x v="1"/>
    <x v="0"/>
  </r>
  <r>
    <x v="601"/>
    <s v="2013-07-10"/>
    <x v="2"/>
    <d v="1899-12-30T13:41:00"/>
    <x v="0"/>
    <d v="2013-07-10T12:54:49"/>
    <d v="2013-07-10T14:46:10"/>
    <n v="111"/>
    <x v="3"/>
    <x v="1"/>
    <x v="0"/>
  </r>
  <r>
    <x v="602"/>
    <s v="2013-07-10"/>
    <x v="2"/>
    <d v="1899-12-30T14:47:00"/>
    <x v="2"/>
    <d v="2013-07-10T14:11:17"/>
    <d v="2013-07-10T15:32:04"/>
    <n v="80"/>
    <x v="3"/>
    <x v="1"/>
    <x v="0"/>
  </r>
  <r>
    <x v="603"/>
    <s v="2013-07-10"/>
    <x v="2"/>
    <d v="1899-12-30T16:23:00"/>
    <x v="0"/>
    <d v="2013-07-10T15:25:37"/>
    <d v="2013-07-10T17:27:58"/>
    <n v="122"/>
    <x v="3"/>
    <x v="1"/>
    <x v="0"/>
  </r>
  <r>
    <x v="604"/>
    <s v="2013-07-10"/>
    <x v="2"/>
    <d v="1899-12-30T16:46:00"/>
    <x v="2"/>
    <d v="2013-07-10T16:15:40"/>
    <d v="2013-07-10T17:31:45"/>
    <n v="76"/>
    <x v="3"/>
    <x v="1"/>
    <x v="0"/>
  </r>
  <r>
    <x v="605"/>
    <s v="2013-07-10"/>
    <x v="2"/>
    <d v="1899-12-30T18:41:00"/>
    <x v="0"/>
    <d v="2013-07-10T18:12:35"/>
    <d v="2013-07-10T19:18:38"/>
    <n v="66"/>
    <x v="3"/>
    <x v="1"/>
    <x v="0"/>
  </r>
  <r>
    <x v="606"/>
    <s v="2013-07-10"/>
    <x v="2"/>
    <d v="1899-12-30T20:42:00"/>
    <x v="0"/>
    <d v="2013-07-10T20:09:33"/>
    <d v="2013-07-10T21:35:47"/>
    <n v="86"/>
    <x v="3"/>
    <x v="1"/>
    <x v="0"/>
  </r>
  <r>
    <x v="607"/>
    <s v="2013-07-10"/>
    <x v="2"/>
    <d v="1899-12-30T22:31:00"/>
    <x v="0"/>
    <d v="2013-07-10T22:09:17"/>
    <e v="#VALUE!"/>
    <e v="#VALUE!"/>
    <x v="3"/>
    <x v="1"/>
    <x v="0"/>
  </r>
  <r>
    <x v="608"/>
    <s v="2013-07-11"/>
    <x v="3"/>
    <d v="1899-12-30T00:10:00"/>
    <x v="0"/>
    <d v="2013-07-10T23:13:30"/>
    <d v="2013-07-11T01:24:45"/>
    <n v="131"/>
    <x v="3"/>
    <x v="0"/>
    <x v="0"/>
  </r>
  <r>
    <x v="609"/>
    <s v="2013-07-11"/>
    <x v="3"/>
    <d v="1899-12-30T08:15:00"/>
    <x v="0"/>
    <d v="2013-07-11T07:15:30"/>
    <d v="2013-07-11T10:03:07"/>
    <n v="167"/>
    <x v="3"/>
    <x v="1"/>
    <x v="0"/>
  </r>
  <r>
    <x v="610"/>
    <s v="2013-07-11"/>
    <x v="3"/>
    <d v="1899-12-30T12:48:00"/>
    <x v="2"/>
    <d v="2013-07-11T11:59:49"/>
    <d v="2013-07-11T14:15:54"/>
    <n v="136"/>
    <x v="3"/>
    <x v="1"/>
    <x v="0"/>
  </r>
  <r>
    <x v="611"/>
    <s v="2013-07-11"/>
    <x v="3"/>
    <d v="1899-12-30T16:57:00"/>
    <x v="1"/>
    <d v="2013-07-11T15:59:38"/>
    <d v="2013-07-11T18:53:15"/>
    <n v="173"/>
    <x v="3"/>
    <x v="1"/>
    <x v="0"/>
  </r>
  <r>
    <x v="612"/>
    <s v="2013-07-11"/>
    <x v="3"/>
    <d v="1899-12-30T21:43:00"/>
    <x v="2"/>
    <d v="2013-07-11T20:50:32"/>
    <d v="2013-07-11T22:45:16"/>
    <n v="114"/>
    <x v="3"/>
    <x v="1"/>
    <x v="0"/>
  </r>
  <r>
    <x v="613"/>
    <s v="2013-07-12"/>
    <x v="4"/>
    <d v="1899-12-30T05:53:00"/>
    <x v="0"/>
    <d v="2013-07-12T05:41:42"/>
    <d v="2013-07-12T07:50:15"/>
    <n v="128"/>
    <x v="3"/>
    <x v="0"/>
    <x v="0"/>
  </r>
  <r>
    <x v="614"/>
    <s v="2013-07-12"/>
    <x v="4"/>
    <d v="1899-12-30T09:29:00"/>
    <x v="2"/>
    <d v="2013-07-12T08:49:06"/>
    <d v="2013-07-12T10:07:28"/>
    <n v="78"/>
    <x v="3"/>
    <x v="1"/>
    <x v="0"/>
  </r>
  <r>
    <x v="615"/>
    <s v="2013-07-12"/>
    <x v="4"/>
    <d v="1899-12-30T11:53:00"/>
    <x v="2"/>
    <d v="2013-07-12T11:14:35"/>
    <d v="2013-07-12T13:09:51"/>
    <n v="115"/>
    <x v="3"/>
    <x v="1"/>
    <x v="0"/>
  </r>
  <r>
    <x v="616"/>
    <s v="2013-07-12"/>
    <x v="4"/>
    <d v="1899-12-30T14:48:00"/>
    <x v="2"/>
    <d v="2013-07-12T13:38:57"/>
    <d v="2013-07-12T16:03:30"/>
    <n v="144"/>
    <x v="3"/>
    <x v="1"/>
    <x v="0"/>
  </r>
  <r>
    <x v="617"/>
    <s v="2013-07-12"/>
    <x v="4"/>
    <d v="1899-12-30T16:56:00"/>
    <x v="0"/>
    <e v="#VALUE!"/>
    <d v="2013-07-12T17:38:18"/>
    <e v="#VALUE!"/>
    <x v="3"/>
    <x v="1"/>
    <x v="0"/>
  </r>
  <r>
    <x v="618"/>
    <s v="2013-07-12"/>
    <x v="4"/>
    <d v="1899-12-30T20:29:00"/>
    <x v="0"/>
    <d v="2013-07-12T19:44:11"/>
    <d v="2013-07-12T21:52:06"/>
    <n v="127"/>
    <x v="3"/>
    <x v="1"/>
    <x v="0"/>
  </r>
  <r>
    <x v="619"/>
    <s v="2013-07-12"/>
    <x v="4"/>
    <d v="1899-12-30T22:40:00"/>
    <x v="0"/>
    <d v="2013-07-12T21:36:45"/>
    <d v="2013-07-12T23:29:00"/>
    <n v="112"/>
    <x v="3"/>
    <x v="1"/>
    <x v="0"/>
  </r>
  <r>
    <x v="620"/>
    <s v="2013-07-13"/>
    <x v="5"/>
    <d v="1899-12-30T01:08:00"/>
    <x v="0"/>
    <d v="2013-07-13T00:13:40"/>
    <e v="#VALUE!"/>
    <e v="#VALUE!"/>
    <x v="3"/>
    <x v="0"/>
    <x v="1"/>
  </r>
  <r>
    <x v="621"/>
    <s v="2013-07-13"/>
    <x v="5"/>
    <d v="1899-12-30T16:15:00"/>
    <x v="0"/>
    <d v="2013-07-13T15:38:03"/>
    <d v="2013-07-13T17:07:37"/>
    <n v="89"/>
    <x v="3"/>
    <x v="1"/>
    <x v="1"/>
  </r>
  <r>
    <x v="622"/>
    <s v="2013-07-13"/>
    <x v="5"/>
    <d v="1899-12-30T17:53:00"/>
    <x v="0"/>
    <d v="2013-07-13T17:31:29"/>
    <d v="2013-07-13T18:39:35"/>
    <n v="68"/>
    <x v="3"/>
    <x v="1"/>
    <x v="1"/>
  </r>
  <r>
    <x v="623"/>
    <s v="2013-07-13"/>
    <x v="5"/>
    <d v="1899-12-30T19:39:00"/>
    <x v="0"/>
    <d v="2013-07-13T19:21:42"/>
    <d v="2013-07-13T21:04:49"/>
    <n v="103"/>
    <x v="3"/>
    <x v="1"/>
    <x v="1"/>
  </r>
  <r>
    <x v="624"/>
    <s v="2013-07-14"/>
    <x v="6"/>
    <d v="1899-12-30T07:48:00"/>
    <x v="0"/>
    <d v="2013-07-14T07:22:42"/>
    <d v="2013-07-14T08:29:16"/>
    <n v="66"/>
    <x v="3"/>
    <x v="1"/>
    <x v="1"/>
  </r>
  <r>
    <x v="625"/>
    <s v="2013-07-14"/>
    <x v="6"/>
    <d v="1899-12-30T19:36:00"/>
    <x v="0"/>
    <d v="2013-07-14T18:33:16"/>
    <d v="2013-07-14T20:33:32"/>
    <n v="120"/>
    <x v="3"/>
    <x v="1"/>
    <x v="1"/>
  </r>
  <r>
    <x v="626"/>
    <s v="2013-07-14"/>
    <x v="6"/>
    <d v="1899-12-30T22:05:00"/>
    <x v="1"/>
    <d v="2013-07-14T21:29:20"/>
    <d v="2013-07-14T23:01:38"/>
    <n v="92"/>
    <x v="3"/>
    <x v="1"/>
    <x v="1"/>
  </r>
  <r>
    <x v="627"/>
    <s v="2013-07-15"/>
    <x v="0"/>
    <d v="1899-12-30T08:22:00"/>
    <x v="2"/>
    <d v="2013-07-15T07:31:53"/>
    <d v="2013-07-15T09:06:14"/>
    <n v="94"/>
    <x v="3"/>
    <x v="1"/>
    <x v="0"/>
  </r>
  <r>
    <x v="628"/>
    <s v="2013-07-15"/>
    <x v="0"/>
    <d v="1899-12-30T09:20:00"/>
    <x v="0"/>
    <d v="2013-07-15T08:52:14"/>
    <d v="2013-07-15T10:11:45"/>
    <n v="79"/>
    <x v="3"/>
    <x v="1"/>
    <x v="0"/>
  </r>
  <r>
    <x v="629"/>
    <s v="2013-07-15"/>
    <x v="0"/>
    <d v="1899-12-30T11:30:00"/>
    <x v="2"/>
    <d v="2013-07-15T10:40:48"/>
    <d v="2013-07-15T12:31:04"/>
    <n v="110"/>
    <x v="3"/>
    <x v="1"/>
    <x v="0"/>
  </r>
  <r>
    <x v="630"/>
    <s v="2013-07-15"/>
    <x v="0"/>
    <d v="1899-12-30T11:49:00"/>
    <x v="0"/>
    <d v="2013-07-15T11:25:46"/>
    <d v="2013-07-15T13:11:57"/>
    <n v="106"/>
    <x v="3"/>
    <x v="1"/>
    <x v="0"/>
  </r>
  <r>
    <x v="631"/>
    <s v="2013-07-15"/>
    <x v="0"/>
    <d v="1899-12-30T13:58:00"/>
    <x v="0"/>
    <d v="2013-07-15T15:49:46"/>
    <d v="2013-07-15T15:42:06"/>
    <e v="#NUM!"/>
    <x v="3"/>
    <x v="1"/>
    <x v="0"/>
  </r>
  <r>
    <x v="632"/>
    <s v="2013-07-15"/>
    <x v="0"/>
    <d v="1899-12-30T14:28:00"/>
    <x v="2"/>
    <d v="2013-07-15T14:01:30"/>
    <d v="2013-07-15T15:35:11"/>
    <n v="93"/>
    <x v="3"/>
    <x v="1"/>
    <x v="0"/>
  </r>
  <r>
    <x v="633"/>
    <s v="2013-07-15"/>
    <x v="0"/>
    <d v="1899-12-30T16:15:00"/>
    <x v="2"/>
    <d v="2013-07-15T15:31:37"/>
    <d v="2013-07-15T16:57:00"/>
    <n v="85"/>
    <x v="3"/>
    <x v="1"/>
    <x v="0"/>
  </r>
  <r>
    <x v="634"/>
    <s v="2013-07-15"/>
    <x v="0"/>
    <d v="1899-12-30T00:03:00"/>
    <x v="0"/>
    <d v="2013-07-15T23:17:40"/>
    <d v="2013-07-16T01:06:48"/>
    <n v="109"/>
    <x v="3"/>
    <x v="0"/>
    <x v="0"/>
  </r>
  <r>
    <x v="635"/>
    <s v="2013-07-16"/>
    <x v="1"/>
    <d v="1899-12-30T09:34:00"/>
    <x v="2"/>
    <d v="2013-07-16T08:36:52"/>
    <d v="2013-07-16T10:10:16"/>
    <n v="93"/>
    <x v="3"/>
    <x v="1"/>
    <x v="0"/>
  </r>
  <r>
    <x v="636"/>
    <s v="2013-07-16"/>
    <x v="1"/>
    <d v="1899-12-30T12:00:00"/>
    <x v="2"/>
    <d v="2013-07-16T11:17:54"/>
    <d v="2013-07-16T12:35:02"/>
    <n v="77"/>
    <x v="3"/>
    <x v="1"/>
    <x v="0"/>
  </r>
  <r>
    <x v="637"/>
    <s v="2013-07-16"/>
    <x v="1"/>
    <d v="1899-12-30T14:11:00"/>
    <x v="2"/>
    <d v="2013-07-16T13:09:09"/>
    <d v="2013-07-16T15:08:54"/>
    <n v="119"/>
    <x v="3"/>
    <x v="1"/>
    <x v="0"/>
  </r>
  <r>
    <x v="638"/>
    <s v="2013-07-16"/>
    <x v="1"/>
    <d v="1899-12-30T16:22:00"/>
    <x v="2"/>
    <d v="2013-07-16T15:39:37"/>
    <d v="2013-07-16T16:54:50"/>
    <n v="75"/>
    <x v="3"/>
    <x v="1"/>
    <x v="0"/>
  </r>
  <r>
    <x v="639"/>
    <s v="2013-07-16"/>
    <x v="1"/>
    <d v="1899-12-30T19:41:00"/>
    <x v="0"/>
    <d v="2013-07-16T19:15:13"/>
    <d v="2013-07-16T20:27:42"/>
    <n v="72"/>
    <x v="3"/>
    <x v="1"/>
    <x v="0"/>
  </r>
  <r>
    <x v="640"/>
    <s v="2013-07-17"/>
    <x v="2"/>
    <d v="1899-12-30T02:38:00"/>
    <x v="0"/>
    <d v="2013-07-17T01:52:04"/>
    <d v="2013-07-17T03:26:34"/>
    <n v="94"/>
    <x v="3"/>
    <x v="0"/>
    <x v="0"/>
  </r>
  <r>
    <x v="641"/>
    <s v="2013-07-17"/>
    <x v="2"/>
    <d v="1899-12-30T08:16:00"/>
    <x v="2"/>
    <d v="2013-07-17T07:23:03"/>
    <d v="2013-07-17T08:53:13"/>
    <n v="90"/>
    <x v="3"/>
    <x v="1"/>
    <x v="0"/>
  </r>
  <r>
    <x v="642"/>
    <s v="2013-07-17"/>
    <x v="2"/>
    <d v="1899-12-30T10:10:00"/>
    <x v="2"/>
    <d v="2013-07-17T09:51:19"/>
    <d v="2013-07-17T11:12:38"/>
    <n v="81"/>
    <x v="3"/>
    <x v="1"/>
    <x v="0"/>
  </r>
  <r>
    <x v="643"/>
    <s v="2013-07-17"/>
    <x v="2"/>
    <d v="1899-12-30T12:03:00"/>
    <x v="2"/>
    <d v="2013-07-17T11:10:52"/>
    <d v="2013-07-17T12:47:22"/>
    <n v="96"/>
    <x v="3"/>
    <x v="1"/>
    <x v="0"/>
  </r>
  <r>
    <x v="644"/>
    <s v="2013-07-17"/>
    <x v="2"/>
    <d v="1899-12-30T15:36:00"/>
    <x v="2"/>
    <d v="2013-07-17T14:59:54"/>
    <d v="2013-07-17T16:18:29"/>
    <n v="78"/>
    <x v="3"/>
    <x v="1"/>
    <x v="0"/>
  </r>
  <r>
    <x v="645"/>
    <s v="2013-07-17"/>
    <x v="2"/>
    <d v="1899-12-30T16:17:00"/>
    <x v="2"/>
    <d v="2013-07-17T15:39:11"/>
    <d v="2013-07-17T17:08:45"/>
    <n v="89"/>
    <x v="3"/>
    <x v="1"/>
    <x v="0"/>
  </r>
  <r>
    <x v="646"/>
    <s v="2013-07-17"/>
    <x v="2"/>
    <d v="1899-12-30T18:08:00"/>
    <x v="1"/>
    <d v="2013-07-17T17:16:14"/>
    <d v="2013-07-17T18:42:16"/>
    <n v="86"/>
    <x v="3"/>
    <x v="1"/>
    <x v="0"/>
  </r>
  <r>
    <x v="647"/>
    <s v="2013-07-17"/>
    <x v="2"/>
    <d v="1899-12-30T20:51:00"/>
    <x v="0"/>
    <d v="2013-07-17T19:53:17"/>
    <d v="2013-07-17T21:48:53"/>
    <n v="115"/>
    <x v="3"/>
    <x v="1"/>
    <x v="0"/>
  </r>
  <r>
    <x v="648"/>
    <s v="2013-07-18"/>
    <x v="3"/>
    <d v="1899-12-30T01:03:00"/>
    <x v="0"/>
    <d v="2013-07-18T00:24:32"/>
    <d v="2013-07-18T02:14:36"/>
    <n v="110"/>
    <x v="3"/>
    <x v="0"/>
    <x v="0"/>
  </r>
  <r>
    <x v="649"/>
    <s v="2013-07-18"/>
    <x v="3"/>
    <d v="1899-12-30T03:35:00"/>
    <x v="1"/>
    <d v="2013-07-18T02:51:41"/>
    <d v="2013-07-18T04:38:56"/>
    <n v="107"/>
    <x v="3"/>
    <x v="0"/>
    <x v="0"/>
  </r>
  <r>
    <x v="650"/>
    <s v="2013-07-18"/>
    <x v="3"/>
    <d v="1899-12-30T05:40:00"/>
    <x v="0"/>
    <d v="2013-07-18T05:12:05"/>
    <d v="2013-07-18T06:45:03"/>
    <n v="92"/>
    <x v="3"/>
    <x v="0"/>
    <x v="0"/>
  </r>
  <r>
    <x v="651"/>
    <s v="2013-07-18"/>
    <x v="3"/>
    <d v="1899-12-30T06:33:00"/>
    <x v="0"/>
    <d v="2013-07-18T05:40:21"/>
    <d v="2013-07-18T08:16:03"/>
    <n v="155"/>
    <x v="3"/>
    <x v="1"/>
    <x v="0"/>
  </r>
  <r>
    <x v="652"/>
    <s v="2013-07-18"/>
    <x v="3"/>
    <d v="1899-12-30T10:49:00"/>
    <x v="2"/>
    <d v="2013-07-18T09:58:11"/>
    <d v="2013-07-18T11:35:09"/>
    <n v="96"/>
    <x v="3"/>
    <x v="1"/>
    <x v="0"/>
  </r>
  <r>
    <x v="653"/>
    <s v="2013-07-18"/>
    <x v="3"/>
    <d v="1899-12-30T23:44:00"/>
    <x v="0"/>
    <d v="2013-07-18T23:02:17"/>
    <d v="2013-07-19T01:09:27"/>
    <n v="127"/>
    <x v="3"/>
    <x v="1"/>
    <x v="0"/>
  </r>
  <r>
    <x v="654"/>
    <s v="2013-07-19"/>
    <x v="4"/>
    <d v="1899-12-30T09:49:00"/>
    <x v="2"/>
    <d v="2013-07-19T08:48:23"/>
    <d v="2013-07-19T10:43:13"/>
    <n v="114"/>
    <x v="3"/>
    <x v="1"/>
    <x v="0"/>
  </r>
  <r>
    <x v="655"/>
    <s v="2013-07-19"/>
    <x v="4"/>
    <d v="1899-12-30T11:26:00"/>
    <x v="2"/>
    <d v="2013-07-19T10:38:48"/>
    <d v="2013-07-19T12:10:41"/>
    <n v="91"/>
    <x v="3"/>
    <x v="1"/>
    <x v="0"/>
  </r>
  <r>
    <x v="656"/>
    <s v="2013-07-19"/>
    <x v="4"/>
    <d v="1899-12-30T11:34:00"/>
    <x v="2"/>
    <d v="2013-07-19T10:39:06"/>
    <d v="2013-07-19T12:38:40"/>
    <n v="119"/>
    <x v="3"/>
    <x v="1"/>
    <x v="0"/>
  </r>
  <r>
    <x v="657"/>
    <s v="2013-07-19"/>
    <x v="4"/>
    <d v="1899-12-30T13:39:00"/>
    <x v="2"/>
    <d v="2013-07-19T12:56:58"/>
    <d v="2013-07-19T15:27:47"/>
    <n v="150"/>
    <x v="3"/>
    <x v="1"/>
    <x v="0"/>
  </r>
  <r>
    <x v="658"/>
    <s v="2013-07-19"/>
    <x v="4"/>
    <d v="1899-12-30T23:13:00"/>
    <x v="0"/>
    <d v="2013-07-19T23:11:34"/>
    <d v="2013-07-19T23:56:26"/>
    <n v="44"/>
    <x v="3"/>
    <x v="1"/>
    <x v="0"/>
  </r>
  <r>
    <x v="659"/>
    <s v="2013-07-20"/>
    <x v="5"/>
    <d v="1899-12-30T01:19:00"/>
    <x v="0"/>
    <d v="2013-07-20T00:16:25"/>
    <d v="2013-07-20T02:27:28"/>
    <n v="131"/>
    <x v="3"/>
    <x v="0"/>
    <x v="1"/>
  </r>
  <r>
    <x v="660"/>
    <s v="2013-07-20"/>
    <x v="5"/>
    <d v="1899-12-30T07:44:00"/>
    <x v="1"/>
    <d v="2013-07-20T07:03:51"/>
    <d v="2013-07-20T08:50:25"/>
    <n v="106"/>
    <x v="3"/>
    <x v="1"/>
    <x v="1"/>
  </r>
  <r>
    <x v="661"/>
    <s v="2013-07-20"/>
    <x v="5"/>
    <d v="1899-12-30T12:41:00"/>
    <x v="0"/>
    <d v="2013-07-20T11:48:51"/>
    <d v="2013-07-20T13:13:56"/>
    <n v="85"/>
    <x v="3"/>
    <x v="1"/>
    <x v="1"/>
  </r>
  <r>
    <x v="662"/>
    <s v="2013-07-20"/>
    <x v="5"/>
    <d v="1899-12-30T14:33:00"/>
    <x v="2"/>
    <d v="2013-07-20T13:44:41"/>
    <d v="2013-07-20T15:44:44"/>
    <n v="120"/>
    <x v="3"/>
    <x v="1"/>
    <x v="1"/>
  </r>
  <r>
    <x v="663"/>
    <s v="2013-07-20"/>
    <x v="5"/>
    <d v="1899-12-30T16:20:00"/>
    <x v="0"/>
    <d v="2013-07-20T15:21:17"/>
    <d v="2013-07-20T17:22:22"/>
    <n v="121"/>
    <x v="3"/>
    <x v="1"/>
    <x v="1"/>
  </r>
  <r>
    <x v="664"/>
    <s v="2013-07-21"/>
    <x v="6"/>
    <d v="1899-12-30T10:18:00"/>
    <x v="0"/>
    <d v="2013-07-21T09:35:21"/>
    <d v="2013-07-21T11:06:10"/>
    <n v="90"/>
    <x v="3"/>
    <x v="1"/>
    <x v="1"/>
  </r>
  <r>
    <x v="665"/>
    <s v="2013-07-21"/>
    <x v="6"/>
    <d v="1899-12-30T12:57:00"/>
    <x v="0"/>
    <d v="2013-07-21T12:22:28"/>
    <d v="2013-07-21T13:47:42"/>
    <n v="85"/>
    <x v="3"/>
    <x v="1"/>
    <x v="1"/>
  </r>
  <r>
    <x v="666"/>
    <s v="2013-07-21"/>
    <x v="6"/>
    <d v="1899-12-30T16:20:00"/>
    <x v="1"/>
    <d v="2013-07-21T15:48:07"/>
    <d v="2013-07-21T17:19:47"/>
    <n v="91"/>
    <x v="3"/>
    <x v="1"/>
    <x v="1"/>
  </r>
  <r>
    <x v="667"/>
    <s v="2013-07-21"/>
    <x v="6"/>
    <d v="1899-12-30T21:45:00"/>
    <x v="0"/>
    <d v="2013-07-21T21:20:27"/>
    <d v="2013-07-21T22:30:37"/>
    <n v="70"/>
    <x v="3"/>
    <x v="1"/>
    <x v="1"/>
  </r>
  <r>
    <x v="668"/>
    <s v="2013-07-22"/>
    <x v="0"/>
    <d v="1899-12-30T03:25:00"/>
    <x v="0"/>
    <d v="2013-07-22T03:01:21"/>
    <d v="2013-07-22T04:19:32"/>
    <n v="78"/>
    <x v="3"/>
    <x v="0"/>
    <x v="0"/>
  </r>
  <r>
    <x v="669"/>
    <s v="2013-07-22"/>
    <x v="0"/>
    <d v="1899-12-30T07:00:00"/>
    <x v="0"/>
    <d v="2013-07-22T06:35:00"/>
    <d v="2013-07-22T07:46:10"/>
    <n v="71"/>
    <x v="3"/>
    <x v="1"/>
    <x v="0"/>
  </r>
  <r>
    <x v="670"/>
    <s v="2013-07-22"/>
    <x v="0"/>
    <d v="1899-12-30T08:21:00"/>
    <x v="2"/>
    <d v="2013-07-22T07:39:37"/>
    <d v="2013-07-22T08:59:56"/>
    <n v="80"/>
    <x v="3"/>
    <x v="1"/>
    <x v="0"/>
  </r>
  <r>
    <x v="671"/>
    <s v="2013-07-22"/>
    <x v="0"/>
    <d v="1899-12-30T10:21:00"/>
    <x v="2"/>
    <d v="2013-07-22T09:20:18"/>
    <d v="2013-07-22T10:42:15"/>
    <n v="81"/>
    <x v="3"/>
    <x v="1"/>
    <x v="0"/>
  </r>
  <r>
    <x v="672"/>
    <s v="2013-07-22"/>
    <x v="0"/>
    <d v="1899-12-30T12:32:00"/>
    <x v="2"/>
    <d v="2013-07-22T11:25:19"/>
    <d v="2013-07-22T13:21:25"/>
    <n v="116"/>
    <x v="3"/>
    <x v="1"/>
    <x v="0"/>
  </r>
  <r>
    <x v="673"/>
    <s v="2013-07-22"/>
    <x v="0"/>
    <d v="1899-12-30T14:29:00"/>
    <x v="2"/>
    <d v="2013-07-22T13:39:03"/>
    <d v="2013-07-22T15:14:16"/>
    <n v="95"/>
    <x v="3"/>
    <x v="1"/>
    <x v="0"/>
  </r>
  <r>
    <x v="674"/>
    <s v="2013-07-22"/>
    <x v="0"/>
    <d v="1899-12-30T15:45:00"/>
    <x v="0"/>
    <d v="2013-07-22T15:18:51"/>
    <d v="2013-07-22T17:03:30"/>
    <n v="104"/>
    <x v="3"/>
    <x v="1"/>
    <x v="0"/>
  </r>
  <r>
    <x v="675"/>
    <s v="2013-07-22"/>
    <x v="0"/>
    <d v="1899-12-30T16:33:00"/>
    <x v="2"/>
    <d v="2013-07-22T15:39:32"/>
    <d v="2013-07-22T17:16:26"/>
    <n v="96"/>
    <x v="3"/>
    <x v="1"/>
    <x v="0"/>
  </r>
  <r>
    <x v="676"/>
    <s v="2013-07-22"/>
    <x v="0"/>
    <d v="1899-12-30T18:37:00"/>
    <x v="0"/>
    <d v="2013-07-22T17:50:04"/>
    <e v="#VALUE!"/>
    <e v="#VALUE!"/>
    <x v="3"/>
    <x v="1"/>
    <x v="0"/>
  </r>
  <r>
    <x v="677"/>
    <s v="2013-07-23"/>
    <x v="1"/>
    <d v="1899-12-30T00:24:00"/>
    <x v="1"/>
    <d v="2013-07-22T23:46:01"/>
    <d v="2013-07-23T01:11:41"/>
    <n v="85"/>
    <x v="3"/>
    <x v="0"/>
    <x v="0"/>
  </r>
  <r>
    <x v="678"/>
    <s v="2013-07-23"/>
    <x v="1"/>
    <d v="1899-12-30T08:22:00"/>
    <x v="2"/>
    <d v="2013-07-23T07:36:14"/>
    <d v="2013-07-23T09:22:23"/>
    <n v="106"/>
    <x v="3"/>
    <x v="1"/>
    <x v="0"/>
  </r>
  <r>
    <x v="679"/>
    <s v="2013-07-23"/>
    <x v="1"/>
    <d v="1899-12-30T10:03:00"/>
    <x v="2"/>
    <d v="2013-07-23T09:38:57"/>
    <d v="2013-07-23T11:06:54"/>
    <n v="87"/>
    <x v="3"/>
    <x v="1"/>
    <x v="0"/>
  </r>
  <r>
    <x v="680"/>
    <s v="2013-07-23"/>
    <x v="1"/>
    <d v="1899-12-30T10:32:00"/>
    <x v="2"/>
    <d v="2013-07-23T09:30:53"/>
    <d v="2013-07-23T11:08:11"/>
    <n v="97"/>
    <x v="3"/>
    <x v="1"/>
    <x v="0"/>
  </r>
  <r>
    <x v="681"/>
    <s v="2013-07-23"/>
    <x v="1"/>
    <d v="1899-12-30T12:13:00"/>
    <x v="2"/>
    <d v="2013-07-23T11:25:59"/>
    <d v="2013-07-23T13:16:47"/>
    <n v="110"/>
    <x v="3"/>
    <x v="1"/>
    <x v="0"/>
  </r>
  <r>
    <x v="682"/>
    <s v="2013-07-23"/>
    <x v="1"/>
    <d v="1899-12-30T14:20:00"/>
    <x v="2"/>
    <d v="2013-07-23T13:20:12"/>
    <d v="2013-07-23T15:05:05"/>
    <n v="104"/>
    <x v="3"/>
    <x v="1"/>
    <x v="0"/>
  </r>
  <r>
    <x v="683"/>
    <s v="2013-07-23"/>
    <x v="1"/>
    <d v="1899-12-30T15:49:00"/>
    <x v="1"/>
    <d v="2013-07-23T14:42:45"/>
    <d v="2013-07-23T17:06:33"/>
    <n v="143"/>
    <x v="3"/>
    <x v="1"/>
    <x v="0"/>
  </r>
  <r>
    <x v="684"/>
    <s v="2013-07-23"/>
    <x v="1"/>
    <d v="1899-12-30T16:33:00"/>
    <x v="2"/>
    <d v="2013-07-23T15:38:46"/>
    <d v="2013-07-23T17:14:05"/>
    <n v="95"/>
    <x v="3"/>
    <x v="1"/>
    <x v="0"/>
  </r>
  <r>
    <x v="685"/>
    <s v="2013-07-23"/>
    <x v="1"/>
    <d v="1899-12-30T19:20:00"/>
    <x v="0"/>
    <d v="2013-07-23T18:38:16"/>
    <e v="#VALUE!"/>
    <e v="#VALUE!"/>
    <x v="3"/>
    <x v="1"/>
    <x v="0"/>
  </r>
  <r>
    <x v="686"/>
    <s v="2013-07-23"/>
    <x v="1"/>
    <d v="1899-12-30T22:48:00"/>
    <x v="0"/>
    <d v="2013-07-23T21:55:44"/>
    <d v="2013-07-23T23:55:28"/>
    <n v="119"/>
    <x v="3"/>
    <x v="1"/>
    <x v="0"/>
  </r>
  <r>
    <x v="687"/>
    <s v="2013-07-24"/>
    <x v="2"/>
    <d v="1899-12-30T02:32:00"/>
    <x v="1"/>
    <d v="2013-07-24T01:38:55"/>
    <d v="2013-07-24T02:59:10"/>
    <n v="80"/>
    <x v="3"/>
    <x v="0"/>
    <x v="0"/>
  </r>
  <r>
    <x v="688"/>
    <s v="2013-07-24"/>
    <x v="2"/>
    <d v="1899-12-30T08:36:00"/>
    <x v="2"/>
    <d v="2013-07-24T07:51:37"/>
    <d v="2013-07-24T09:32:21"/>
    <n v="100"/>
    <x v="3"/>
    <x v="1"/>
    <x v="0"/>
  </r>
  <r>
    <x v="689"/>
    <s v="2013-07-24"/>
    <x v="2"/>
    <d v="1899-12-30T14:28:00"/>
    <x v="2"/>
    <d v="2013-07-24T13:42:30"/>
    <d v="2013-07-24T14:51:51"/>
    <n v="69"/>
    <x v="3"/>
    <x v="1"/>
    <x v="0"/>
  </r>
  <r>
    <x v="690"/>
    <s v="2013-07-24"/>
    <x v="2"/>
    <d v="1899-12-30T16:02:00"/>
    <x v="2"/>
    <d v="2013-07-24T15:20:43"/>
    <d v="2013-07-24T16:49:41"/>
    <n v="88"/>
    <x v="3"/>
    <x v="1"/>
    <x v="0"/>
  </r>
  <r>
    <x v="691"/>
    <s v="2013-07-24"/>
    <x v="2"/>
    <d v="1899-12-30T16:46:00"/>
    <x v="0"/>
    <d v="2013-07-24T16:22:23"/>
    <d v="2013-07-24T17:48:51"/>
    <n v="86"/>
    <x v="3"/>
    <x v="1"/>
    <x v="0"/>
  </r>
  <r>
    <x v="692"/>
    <s v="2013-07-24"/>
    <x v="2"/>
    <d v="1899-12-30T21:06:00"/>
    <x v="0"/>
    <d v="2013-07-24T20:32:32"/>
    <d v="2013-07-24T21:56:50"/>
    <n v="84"/>
    <x v="3"/>
    <x v="1"/>
    <x v="0"/>
  </r>
  <r>
    <x v="693"/>
    <s v="2013-07-24"/>
    <x v="2"/>
    <d v="1899-12-30T21:42:00"/>
    <x v="2"/>
    <d v="2013-07-24T21:08:35"/>
    <d v="2013-07-24T23:14:40"/>
    <n v="126"/>
    <x v="3"/>
    <x v="1"/>
    <x v="0"/>
  </r>
  <r>
    <x v="694"/>
    <s v="2013-07-24"/>
    <x v="2"/>
    <d v="1899-12-30T23:10:00"/>
    <x v="0"/>
    <d v="2013-07-24T23:01:50"/>
    <d v="2013-07-24T23:49:07"/>
    <n v="47"/>
    <x v="3"/>
    <x v="1"/>
    <x v="0"/>
  </r>
  <r>
    <x v="695"/>
    <s v="2013-07-25"/>
    <x v="3"/>
    <d v="1899-12-30T00:36:00"/>
    <x v="0"/>
    <d v="2013-07-24T23:42:53"/>
    <d v="2013-07-25T01:18:32"/>
    <n v="95"/>
    <x v="3"/>
    <x v="0"/>
    <x v="0"/>
  </r>
  <r>
    <x v="696"/>
    <s v="2013-07-25"/>
    <x v="3"/>
    <d v="1899-12-30T12:02:00"/>
    <x v="2"/>
    <d v="2013-07-25T11:13:33"/>
    <d v="2013-07-25T12:40:44"/>
    <n v="87"/>
    <x v="3"/>
    <x v="1"/>
    <x v="0"/>
  </r>
  <r>
    <x v="697"/>
    <s v="2013-07-25"/>
    <x v="3"/>
    <d v="1899-12-30T19:55:00"/>
    <x v="0"/>
    <d v="2013-07-25T18:55:36"/>
    <d v="2013-07-25T21:01:06"/>
    <n v="125"/>
    <x v="3"/>
    <x v="1"/>
    <x v="0"/>
  </r>
  <r>
    <x v="698"/>
    <s v="2013-07-26"/>
    <x v="4"/>
    <d v="1899-12-30T04:23:00"/>
    <x v="0"/>
    <d v="2013-07-26T03:26:25"/>
    <e v="#VALUE!"/>
    <e v="#VALUE!"/>
    <x v="3"/>
    <x v="0"/>
    <x v="0"/>
  </r>
  <r>
    <x v="699"/>
    <s v="2013-07-26"/>
    <x v="4"/>
    <d v="1899-12-30T09:40:00"/>
    <x v="2"/>
    <d v="2013-07-26T09:15:52"/>
    <d v="2013-07-26T10:07:53"/>
    <n v="52"/>
    <x v="3"/>
    <x v="1"/>
    <x v="0"/>
  </r>
  <r>
    <x v="700"/>
    <s v="2013-07-26"/>
    <x v="4"/>
    <d v="1899-12-30T10:27:00"/>
    <x v="2"/>
    <d v="2013-07-26T09:14:38"/>
    <d v="2013-07-26T12:02:58"/>
    <n v="168"/>
    <x v="3"/>
    <x v="1"/>
    <x v="0"/>
  </r>
  <r>
    <x v="701"/>
    <s v="2013-07-26"/>
    <x v="4"/>
    <d v="1899-12-30T11:31:00"/>
    <x v="2"/>
    <d v="2013-07-26T10:36:30"/>
    <d v="2013-07-26T11:55:58"/>
    <n v="79"/>
    <x v="3"/>
    <x v="1"/>
    <x v="0"/>
  </r>
  <r>
    <x v="702"/>
    <s v="2013-07-26"/>
    <x v="4"/>
    <d v="1899-12-30T13:13:00"/>
    <x v="2"/>
    <d v="2013-07-26T12:33:20"/>
    <d v="2013-07-26T13:37:53"/>
    <n v="64"/>
    <x v="3"/>
    <x v="1"/>
    <x v="0"/>
  </r>
  <r>
    <x v="703"/>
    <s v="2013-07-26"/>
    <x v="4"/>
    <d v="1899-12-30T15:35:00"/>
    <x v="2"/>
    <d v="2013-07-26T14:28:28"/>
    <d v="2013-07-26T15:56:19"/>
    <n v="87"/>
    <x v="3"/>
    <x v="1"/>
    <x v="0"/>
  </r>
  <r>
    <x v="704"/>
    <s v="2013-07-27"/>
    <x v="5"/>
    <d v="1899-12-30T04:02:00"/>
    <x v="0"/>
    <d v="2013-07-27T03:18:39"/>
    <d v="2013-07-27T04:40:41"/>
    <n v="82"/>
    <x v="3"/>
    <x v="0"/>
    <x v="1"/>
  </r>
  <r>
    <x v="705"/>
    <s v="2013-07-27"/>
    <x v="5"/>
    <d v="1899-12-30T05:47:00"/>
    <x v="0"/>
    <d v="2013-07-27T05:03:35"/>
    <d v="2013-07-27T06:25:42"/>
    <n v="82"/>
    <x v="3"/>
    <x v="0"/>
    <x v="1"/>
  </r>
  <r>
    <x v="706"/>
    <s v="2013-07-27"/>
    <x v="5"/>
    <d v="1899-12-30T23:31:00"/>
    <x v="0"/>
    <d v="2013-07-27T23:15:16"/>
    <d v="2013-07-28T00:52:09"/>
    <n v="96"/>
    <x v="3"/>
    <x v="1"/>
    <x v="1"/>
  </r>
  <r>
    <x v="707"/>
    <s v="2013-07-28"/>
    <x v="6"/>
    <d v="1899-12-30T13:10:00"/>
    <x v="0"/>
    <d v="2013-07-28T12:28:43"/>
    <d v="2013-07-28T13:59:08"/>
    <n v="90"/>
    <x v="3"/>
    <x v="1"/>
    <x v="1"/>
  </r>
  <r>
    <x v="708"/>
    <s v="2013-07-28"/>
    <x v="6"/>
    <d v="1899-12-30T15:28:00"/>
    <x v="0"/>
    <d v="2013-07-28T14:43:35"/>
    <d v="2013-07-28T16:13:19"/>
    <n v="89"/>
    <x v="3"/>
    <x v="1"/>
    <x v="1"/>
  </r>
  <r>
    <x v="709"/>
    <s v="2013-07-28"/>
    <x v="6"/>
    <d v="1899-12-30T19:18:00"/>
    <x v="0"/>
    <d v="2013-07-28T18:59:06"/>
    <d v="2013-07-28T20:09:08"/>
    <n v="70"/>
    <x v="3"/>
    <x v="1"/>
    <x v="1"/>
  </r>
  <r>
    <x v="710"/>
    <s v="2013-07-29"/>
    <x v="0"/>
    <d v="1899-12-30T01:31:00"/>
    <x v="0"/>
    <d v="2013-07-29T01:06:39"/>
    <e v="#VALUE!"/>
    <e v="#VALUE!"/>
    <x v="3"/>
    <x v="0"/>
    <x v="0"/>
  </r>
  <r>
    <x v="711"/>
    <s v="2013-07-29"/>
    <x v="0"/>
    <d v="1899-12-30T08:22:00"/>
    <x v="2"/>
    <d v="2013-07-29T07:32:59"/>
    <d v="2013-07-29T08:59:51"/>
    <n v="86"/>
    <x v="3"/>
    <x v="1"/>
    <x v="0"/>
  </r>
  <r>
    <x v="712"/>
    <s v="2013-07-29"/>
    <x v="0"/>
    <d v="1899-12-30T10:17:00"/>
    <x v="2"/>
    <d v="2013-07-29T09:43:39"/>
    <d v="2013-07-29T11:06:48"/>
    <n v="83"/>
    <x v="3"/>
    <x v="1"/>
    <x v="0"/>
  </r>
  <r>
    <x v="713"/>
    <s v="2013-07-29"/>
    <x v="0"/>
    <d v="1899-12-30T11:52:00"/>
    <x v="0"/>
    <d v="2013-07-29T11:56:23"/>
    <e v="#VALUE!"/>
    <e v="#VALUE!"/>
    <x v="3"/>
    <x v="1"/>
    <x v="0"/>
  </r>
  <r>
    <x v="714"/>
    <s v="2013-07-29"/>
    <x v="0"/>
    <d v="1899-12-30T12:14:00"/>
    <x v="2"/>
    <d v="2013-07-29T11:23:58"/>
    <d v="2013-07-29T12:56:19"/>
    <n v="92"/>
    <x v="3"/>
    <x v="1"/>
    <x v="0"/>
  </r>
  <r>
    <x v="715"/>
    <s v="2013-07-29"/>
    <x v="0"/>
    <d v="1899-12-30T14:29:00"/>
    <x v="2"/>
    <d v="2013-07-29T13:40:21"/>
    <d v="2013-07-29T15:28:49"/>
    <n v="108"/>
    <x v="3"/>
    <x v="1"/>
    <x v="0"/>
  </r>
  <r>
    <x v="716"/>
    <s v="2013-07-29"/>
    <x v="0"/>
    <d v="1899-12-30T16:23:00"/>
    <x v="2"/>
    <d v="2013-07-29T15:48:14"/>
    <d v="2013-07-29T17:01:31"/>
    <n v="73"/>
    <x v="3"/>
    <x v="1"/>
    <x v="0"/>
  </r>
  <r>
    <x v="717"/>
    <s v="2013-07-29"/>
    <x v="0"/>
    <d v="1899-12-30T17:02:00"/>
    <x v="0"/>
    <d v="2013-07-29T16:04:24"/>
    <d v="2013-07-29T17:56:01"/>
    <n v="111"/>
    <x v="3"/>
    <x v="1"/>
    <x v="0"/>
  </r>
  <r>
    <x v="718"/>
    <s v="2013-07-30"/>
    <x v="1"/>
    <d v="1899-12-30T06:20:00"/>
    <x v="0"/>
    <d v="2013-07-30T05:30:08"/>
    <d v="2013-07-30T07:03:55"/>
    <n v="93"/>
    <x v="3"/>
    <x v="1"/>
    <x v="0"/>
  </r>
  <r>
    <x v="719"/>
    <s v="2013-07-30"/>
    <x v="1"/>
    <d v="1899-12-30T11:27:00"/>
    <x v="0"/>
    <d v="2013-07-30T10:51:27"/>
    <d v="2013-07-30T12:50:00"/>
    <n v="118"/>
    <x v="3"/>
    <x v="1"/>
    <x v="0"/>
  </r>
  <r>
    <x v="720"/>
    <s v="2013-07-30"/>
    <x v="1"/>
    <d v="1899-12-30T13:21:00"/>
    <x v="0"/>
    <d v="2013-07-30T12:44:18"/>
    <d v="2013-07-30T14:10:46"/>
    <n v="86"/>
    <x v="3"/>
    <x v="1"/>
    <x v="0"/>
  </r>
  <r>
    <x v="721"/>
    <s v="2013-07-30"/>
    <x v="1"/>
    <d v="1899-12-30T14:54:00"/>
    <x v="1"/>
    <d v="2013-07-30T14:27:59"/>
    <e v="#VALUE!"/>
    <e v="#VALUE!"/>
    <x v="3"/>
    <x v="1"/>
    <x v="0"/>
  </r>
  <r>
    <x v="722"/>
    <s v="2013-07-31"/>
    <x v="2"/>
    <d v="1899-12-30T02:05:00"/>
    <x v="0"/>
    <d v="2013-07-31T01:10:32"/>
    <d v="2013-07-31T02:27:00"/>
    <n v="76"/>
    <x v="3"/>
    <x v="0"/>
    <x v="0"/>
  </r>
  <r>
    <x v="723"/>
    <s v="2013-07-31"/>
    <x v="2"/>
    <d v="1899-12-30T08:32:00"/>
    <x v="2"/>
    <d v="2013-07-31T07:39:20"/>
    <d v="2013-07-31T09:24:09"/>
    <n v="104"/>
    <x v="3"/>
    <x v="1"/>
    <x v="0"/>
  </r>
  <r>
    <x v="724"/>
    <s v="2013-07-31"/>
    <x v="2"/>
    <d v="1899-12-30T10:26:00"/>
    <x v="2"/>
    <d v="2013-07-31T09:45:27"/>
    <d v="2013-07-31T11:31:20"/>
    <n v="105"/>
    <x v="3"/>
    <x v="1"/>
    <x v="0"/>
  </r>
  <r>
    <x v="725"/>
    <s v="2013-07-31"/>
    <x v="2"/>
    <d v="1899-12-30T12:17:00"/>
    <x v="2"/>
    <d v="2013-07-31T11:36:34"/>
    <d v="2013-07-31T13:42:32"/>
    <n v="125"/>
    <x v="3"/>
    <x v="1"/>
    <x v="0"/>
  </r>
  <r>
    <x v="726"/>
    <s v="2013-07-31"/>
    <x v="2"/>
    <d v="1899-12-30T14:33:00"/>
    <x v="2"/>
    <d v="2013-07-31T13:42:52"/>
    <d v="2013-07-31T15:17:21"/>
    <n v="94"/>
    <x v="3"/>
    <x v="1"/>
    <x v="0"/>
  </r>
  <r>
    <x v="727"/>
    <s v="2013-07-31"/>
    <x v="2"/>
    <d v="1899-12-30T16:35:00"/>
    <x v="2"/>
    <d v="2013-07-31T15:42:31"/>
    <d v="2013-07-31T17:13:36"/>
    <n v="91"/>
    <x v="3"/>
    <x v="1"/>
    <x v="0"/>
  </r>
  <r>
    <x v="728"/>
    <s v="2013-07-31"/>
    <x v="2"/>
    <d v="1899-12-30T19:13:00"/>
    <x v="0"/>
    <d v="2013-07-31T19:03:03"/>
    <d v="2013-07-31T19:59:27"/>
    <n v="56"/>
    <x v="3"/>
    <x v="1"/>
    <x v="0"/>
  </r>
  <r>
    <x v="729"/>
    <s v="2013-08-01"/>
    <x v="3"/>
    <d v="1899-12-30T09:37:00"/>
    <x v="2"/>
    <d v="2013-08-01T09:05:34"/>
    <d v="2013-08-01T10:26:25"/>
    <n v="80"/>
    <x v="4"/>
    <x v="1"/>
    <x v="0"/>
  </r>
  <r>
    <x v="730"/>
    <s v="2013-08-01"/>
    <x v="3"/>
    <d v="1899-12-30T13:13:00"/>
    <x v="0"/>
    <d v="2013-08-01T12:26:46"/>
    <e v="#VALUE!"/>
    <e v="#VALUE!"/>
    <x v="4"/>
    <x v="1"/>
    <x v="0"/>
  </r>
  <r>
    <x v="731"/>
    <s v="2013-08-01"/>
    <x v="3"/>
    <d v="1899-12-30T15:31:00"/>
    <x v="2"/>
    <d v="2013-08-01T14:56:08"/>
    <d v="2013-08-01T16:44:26"/>
    <n v="108"/>
    <x v="4"/>
    <x v="1"/>
    <x v="0"/>
  </r>
  <r>
    <x v="732"/>
    <s v="2013-08-01"/>
    <x v="3"/>
    <d v="1899-12-30T17:04:00"/>
    <x v="0"/>
    <d v="2013-08-01T16:24:10"/>
    <d v="2013-08-01T18:16:51"/>
    <n v="112"/>
    <x v="4"/>
    <x v="1"/>
    <x v="0"/>
  </r>
  <r>
    <x v="733"/>
    <s v="2013-08-01"/>
    <x v="3"/>
    <d v="1899-12-30T20:24:00"/>
    <x v="0"/>
    <d v="2013-08-01T19:29:19"/>
    <e v="#VALUE!"/>
    <e v="#VALUE!"/>
    <x v="4"/>
    <x v="1"/>
    <x v="0"/>
  </r>
  <r>
    <x v="734"/>
    <s v="2013-08-01"/>
    <x v="3"/>
    <d v="1899-12-30T21:04:00"/>
    <x v="0"/>
    <d v="2013-08-01T20:32:05"/>
    <d v="2013-08-01T22:18:10"/>
    <n v="106"/>
    <x v="4"/>
    <x v="1"/>
    <x v="0"/>
  </r>
  <r>
    <x v="735"/>
    <s v="2013-08-02"/>
    <x v="4"/>
    <d v="1899-12-30T09:43:00"/>
    <x v="2"/>
    <d v="2013-08-02T08:46:24"/>
    <d v="2013-08-02T10:34:36"/>
    <n v="108"/>
    <x v="4"/>
    <x v="1"/>
    <x v="0"/>
  </r>
  <r>
    <x v="736"/>
    <s v="2013-08-02"/>
    <x v="4"/>
    <d v="1899-12-30T09:53:00"/>
    <x v="0"/>
    <d v="2013-08-02T09:03:59"/>
    <d v="2013-08-02T11:17:37"/>
    <n v="133"/>
    <x v="4"/>
    <x v="1"/>
    <x v="0"/>
  </r>
  <r>
    <x v="737"/>
    <s v="2013-08-02"/>
    <x v="4"/>
    <d v="1899-12-30T11:44:00"/>
    <x v="2"/>
    <d v="2013-08-02T11:13:03"/>
    <d v="2013-08-02T12:19:34"/>
    <n v="66"/>
    <x v="4"/>
    <x v="1"/>
    <x v="0"/>
  </r>
  <r>
    <x v="738"/>
    <s v="2013-08-02"/>
    <x v="4"/>
    <d v="1899-12-30T14:01:00"/>
    <x v="2"/>
    <d v="2013-08-02T13:17:00"/>
    <d v="2013-08-02T14:38:37"/>
    <n v="81"/>
    <x v="4"/>
    <x v="1"/>
    <x v="0"/>
  </r>
  <r>
    <x v="739"/>
    <s v="2013-08-02"/>
    <x v="4"/>
    <d v="1899-12-30T14:20:00"/>
    <x v="0"/>
    <d v="2013-08-02T14:42:36"/>
    <d v="2013-08-02T15:10:05"/>
    <n v="27"/>
    <x v="4"/>
    <x v="1"/>
    <x v="0"/>
  </r>
  <r>
    <x v="740"/>
    <s v="2013-08-02"/>
    <x v="4"/>
    <d v="1899-12-30T16:09:00"/>
    <x v="0"/>
    <d v="2013-08-02T15:21:49"/>
    <d v="2013-08-02T17:13:18"/>
    <n v="111"/>
    <x v="4"/>
    <x v="1"/>
    <x v="0"/>
  </r>
  <r>
    <x v="741"/>
    <s v="2013-08-02"/>
    <x v="4"/>
    <d v="1899-12-30T16:12:00"/>
    <x v="2"/>
    <d v="2013-08-02T15:24:10"/>
    <e v="#VALUE!"/>
    <e v="#VALUE!"/>
    <x v="4"/>
    <x v="1"/>
    <x v="0"/>
  </r>
  <r>
    <x v="742"/>
    <s v="2013-08-02"/>
    <x v="4"/>
    <d v="1899-12-30T18:43:00"/>
    <x v="0"/>
    <d v="2013-08-02T17:44:13"/>
    <d v="2013-08-02T19:53:45"/>
    <n v="129"/>
    <x v="4"/>
    <x v="1"/>
    <x v="0"/>
  </r>
  <r>
    <x v="743"/>
    <s v="2013-08-02"/>
    <x v="4"/>
    <d v="1899-12-30T23:44:00"/>
    <x v="0"/>
    <d v="2013-08-02T22:55:42"/>
    <d v="2013-08-03T00:48:23"/>
    <n v="112"/>
    <x v="4"/>
    <x v="1"/>
    <x v="0"/>
  </r>
  <r>
    <x v="744"/>
    <s v="2013-08-03"/>
    <x v="5"/>
    <d v="1899-12-30T05:29:00"/>
    <x v="1"/>
    <d v="2013-08-03T04:28:54"/>
    <d v="2013-08-03T06:31:53"/>
    <n v="122"/>
    <x v="4"/>
    <x v="0"/>
    <x v="1"/>
  </r>
  <r>
    <x v="745"/>
    <s v="2013-08-03"/>
    <x v="5"/>
    <d v="1899-12-30T12:03:00"/>
    <x v="0"/>
    <d v="2013-08-03T11:54:09"/>
    <d v="2013-08-03T13:06:44"/>
    <n v="72"/>
    <x v="4"/>
    <x v="1"/>
    <x v="1"/>
  </r>
  <r>
    <x v="746"/>
    <s v="2013-08-04"/>
    <x v="6"/>
    <d v="1899-12-30T02:24:00"/>
    <x v="0"/>
    <d v="2013-08-04T01:40:17"/>
    <e v="#VALUE!"/>
    <e v="#VALUE!"/>
    <x v="4"/>
    <x v="0"/>
    <x v="1"/>
  </r>
  <r>
    <x v="747"/>
    <s v="2013-08-04"/>
    <x v="6"/>
    <d v="1899-12-30T15:18:00"/>
    <x v="1"/>
    <d v="2013-08-04T14:16:15"/>
    <d v="2013-08-04T15:55:16"/>
    <n v="99"/>
    <x v="4"/>
    <x v="1"/>
    <x v="1"/>
  </r>
  <r>
    <x v="748"/>
    <s v="2013-08-05"/>
    <x v="0"/>
    <d v="1899-12-30T12:38:00"/>
    <x v="0"/>
    <d v="2013-08-05T12:23:16"/>
    <d v="2013-08-05T13:23:11"/>
    <n v="59"/>
    <x v="4"/>
    <x v="1"/>
    <x v="0"/>
  </r>
  <r>
    <x v="749"/>
    <s v="2013-08-05"/>
    <x v="0"/>
    <d v="1899-12-30T15:31:00"/>
    <x v="0"/>
    <d v="2013-08-05T14:59:19"/>
    <d v="2013-08-05T16:18:49"/>
    <n v="79"/>
    <x v="4"/>
    <x v="1"/>
    <x v="0"/>
  </r>
  <r>
    <x v="750"/>
    <s v="2013-08-05"/>
    <x v="0"/>
    <d v="1899-12-30T19:48:00"/>
    <x v="0"/>
    <d v="2013-08-05T19:09:39"/>
    <d v="2013-08-05T20:36:22"/>
    <n v="86"/>
    <x v="4"/>
    <x v="1"/>
    <x v="0"/>
  </r>
  <r>
    <x v="751"/>
    <s v="2013-08-05"/>
    <x v="0"/>
    <d v="1899-12-30T23:31:00"/>
    <x v="0"/>
    <d v="2013-08-05T22:47:06"/>
    <d v="2013-08-06T00:32:47"/>
    <n v="105"/>
    <x v="4"/>
    <x v="1"/>
    <x v="0"/>
  </r>
  <r>
    <x v="752"/>
    <s v="2013-08-06"/>
    <x v="1"/>
    <d v="1899-12-30T06:40:00"/>
    <x v="0"/>
    <d v="2013-08-06T06:06:41"/>
    <d v="2013-08-06T07:37:58"/>
    <n v="91"/>
    <x v="4"/>
    <x v="1"/>
    <x v="0"/>
  </r>
  <r>
    <x v="753"/>
    <s v="2013-08-06"/>
    <x v="1"/>
    <d v="1899-12-30T08:18:00"/>
    <x v="2"/>
    <d v="2013-08-06T07:34:29"/>
    <d v="2013-08-06T08:52:32"/>
    <n v="78"/>
    <x v="4"/>
    <x v="1"/>
    <x v="0"/>
  </r>
  <r>
    <x v="754"/>
    <s v="2013-08-06"/>
    <x v="1"/>
    <d v="1899-12-30T11:12:00"/>
    <x v="2"/>
    <d v="2013-08-06T10:35:32"/>
    <d v="2013-08-06T12:12:06"/>
    <n v="96"/>
    <x v="4"/>
    <x v="1"/>
    <x v="0"/>
  </r>
  <r>
    <x v="755"/>
    <s v="2013-08-06"/>
    <x v="1"/>
    <d v="1899-12-30T11:18:00"/>
    <x v="2"/>
    <d v="2013-08-06T10:51:07"/>
    <d v="2013-08-06T13:09:17"/>
    <n v="138"/>
    <x v="4"/>
    <x v="1"/>
    <x v="0"/>
  </r>
  <r>
    <x v="756"/>
    <s v="2013-08-06"/>
    <x v="1"/>
    <d v="1899-12-30T13:19:00"/>
    <x v="2"/>
    <d v="2013-08-06T12:37:18"/>
    <d v="2013-08-06T13:39:52"/>
    <n v="62"/>
    <x v="4"/>
    <x v="1"/>
    <x v="0"/>
  </r>
  <r>
    <x v="757"/>
    <s v="2013-08-06"/>
    <x v="1"/>
    <d v="1899-12-30T13:38:00"/>
    <x v="2"/>
    <d v="2013-08-06T12:48:08"/>
    <d v="2013-08-06T14:06:56"/>
    <n v="78"/>
    <x v="4"/>
    <x v="1"/>
    <x v="0"/>
  </r>
  <r>
    <x v="758"/>
    <s v="2013-08-06"/>
    <x v="1"/>
    <d v="1899-12-30T14:50:00"/>
    <x v="2"/>
    <d v="2013-08-06T14:08:30"/>
    <d v="2013-08-06T15:58:36"/>
    <n v="110"/>
    <x v="4"/>
    <x v="1"/>
    <x v="0"/>
  </r>
  <r>
    <x v="759"/>
    <s v="2013-08-06"/>
    <x v="1"/>
    <d v="1899-12-30T16:43:00"/>
    <x v="2"/>
    <d v="2013-08-06T15:48:50"/>
    <d v="2013-08-06T17:22:50"/>
    <n v="94"/>
    <x v="4"/>
    <x v="1"/>
    <x v="0"/>
  </r>
  <r>
    <x v="760"/>
    <s v="2013-08-06"/>
    <x v="1"/>
    <d v="1899-12-30T22:09:00"/>
    <x v="0"/>
    <d v="2013-08-06T21:19:31"/>
    <d v="2013-08-06T22:58:13"/>
    <n v="98"/>
    <x v="4"/>
    <x v="1"/>
    <x v="0"/>
  </r>
  <r>
    <x v="761"/>
    <s v="2013-08-07"/>
    <x v="2"/>
    <d v="1899-12-30T02:54:00"/>
    <x v="1"/>
    <d v="2013-08-07T01:55:50"/>
    <d v="2013-08-07T03:42:56"/>
    <n v="107"/>
    <x v="4"/>
    <x v="0"/>
    <x v="0"/>
  </r>
  <r>
    <x v="762"/>
    <s v="2013-08-07"/>
    <x v="2"/>
    <d v="1899-12-30T05:00:00"/>
    <x v="0"/>
    <d v="2013-08-07T04:21:13"/>
    <d v="2013-08-07T06:10:58"/>
    <n v="109"/>
    <x v="4"/>
    <x v="0"/>
    <x v="0"/>
  </r>
  <r>
    <x v="763"/>
    <s v="2013-08-07"/>
    <x v="2"/>
    <d v="1899-12-30T07:09:00"/>
    <x v="0"/>
    <d v="2013-08-07T06:22:55"/>
    <d v="2013-08-07T07:52:59"/>
    <n v="90"/>
    <x v="4"/>
    <x v="1"/>
    <x v="0"/>
  </r>
  <r>
    <x v="764"/>
    <s v="2013-08-07"/>
    <x v="2"/>
    <d v="1899-12-30T08:41:00"/>
    <x v="2"/>
    <d v="2013-08-07T07:35:38"/>
    <d v="2013-08-07T09:18:40"/>
    <n v="103"/>
    <x v="4"/>
    <x v="1"/>
    <x v="0"/>
  </r>
  <r>
    <x v="765"/>
    <s v="2013-08-07"/>
    <x v="2"/>
    <d v="1899-12-30T10:42:00"/>
    <x v="2"/>
    <d v="2013-08-07T09:49:40"/>
    <d v="2013-08-07T11:36:22"/>
    <n v="106"/>
    <x v="4"/>
    <x v="1"/>
    <x v="0"/>
  </r>
  <r>
    <x v="766"/>
    <s v="2013-08-07"/>
    <x v="2"/>
    <d v="1899-12-30T11:11:00"/>
    <x v="0"/>
    <d v="2013-08-07T10:26:07"/>
    <d v="2013-08-07T13:13:07"/>
    <n v="167"/>
    <x v="4"/>
    <x v="1"/>
    <x v="0"/>
  </r>
  <r>
    <x v="767"/>
    <s v="2013-08-07"/>
    <x v="2"/>
    <d v="1899-12-30T12:35:00"/>
    <x v="2"/>
    <d v="2013-08-07T11:39:58"/>
    <d v="2013-08-07T13:10:07"/>
    <n v="90"/>
    <x v="4"/>
    <x v="1"/>
    <x v="0"/>
  </r>
  <r>
    <x v="768"/>
    <s v="2013-08-07"/>
    <x v="2"/>
    <d v="1899-12-30T15:23:00"/>
    <x v="1"/>
    <e v="#VALUE!"/>
    <e v="#VALUE!"/>
    <e v="#VALUE!"/>
    <x v="4"/>
    <x v="1"/>
    <x v="0"/>
  </r>
  <r>
    <x v="769"/>
    <s v="2013-08-07"/>
    <x v="2"/>
    <d v="1899-12-30T17:24:00"/>
    <x v="2"/>
    <d v="2013-08-07T16:12:12"/>
    <d v="2013-08-07T19:27:55"/>
    <n v="195"/>
    <x v="4"/>
    <x v="1"/>
    <x v="0"/>
  </r>
  <r>
    <x v="770"/>
    <s v="2013-08-07"/>
    <x v="2"/>
    <d v="1899-12-30T20:37:00"/>
    <x v="1"/>
    <d v="2013-08-07T20:02:24"/>
    <d v="2013-08-07T21:47:45"/>
    <n v="105"/>
    <x v="4"/>
    <x v="1"/>
    <x v="0"/>
  </r>
  <r>
    <x v="771"/>
    <s v="2013-08-07"/>
    <x v="2"/>
    <d v="1899-12-30T22:50:00"/>
    <x v="0"/>
    <d v="2013-08-07T21:55:16"/>
    <d v="2013-08-07T23:51:49"/>
    <n v="116"/>
    <x v="4"/>
    <x v="1"/>
    <x v="0"/>
  </r>
  <r>
    <x v="772"/>
    <s v="2013-08-08"/>
    <x v="3"/>
    <d v="1899-12-30T03:01:00"/>
    <x v="0"/>
    <d v="2013-08-08T02:17:45"/>
    <d v="2013-08-08T04:22:47"/>
    <n v="125"/>
    <x v="4"/>
    <x v="0"/>
    <x v="0"/>
  </r>
  <r>
    <x v="773"/>
    <s v="2013-08-08"/>
    <x v="3"/>
    <d v="1899-12-30T07:40:00"/>
    <x v="0"/>
    <d v="2013-08-08T06:34:40"/>
    <d v="2013-08-08T08:49:52"/>
    <n v="135"/>
    <x v="4"/>
    <x v="1"/>
    <x v="0"/>
  </r>
  <r>
    <x v="774"/>
    <s v="2013-08-08"/>
    <x v="3"/>
    <d v="1899-12-30T10:18:00"/>
    <x v="1"/>
    <d v="2013-08-08T09:30:00"/>
    <d v="2013-08-08T11:38:18"/>
    <n v="128"/>
    <x v="4"/>
    <x v="1"/>
    <x v="0"/>
  </r>
  <r>
    <x v="775"/>
    <s v="2013-08-08"/>
    <x v="3"/>
    <d v="1899-12-30T13:49:00"/>
    <x v="2"/>
    <d v="2013-08-08T12:43:30"/>
    <d v="2013-08-08T14:52:55"/>
    <n v="129"/>
    <x v="4"/>
    <x v="1"/>
    <x v="0"/>
  </r>
  <r>
    <x v="776"/>
    <s v="2013-08-08"/>
    <x v="3"/>
    <d v="1899-12-30T14:16:00"/>
    <x v="0"/>
    <d v="2013-08-08T13:37:37"/>
    <e v="#VALUE!"/>
    <e v="#VALUE!"/>
    <x v="4"/>
    <x v="1"/>
    <x v="0"/>
  </r>
  <r>
    <x v="777"/>
    <s v="2013-08-08"/>
    <x v="3"/>
    <d v="1899-12-30T17:02:00"/>
    <x v="1"/>
    <d v="2013-08-08T16:19:19"/>
    <e v="#VALUE!"/>
    <e v="#VALUE!"/>
    <x v="4"/>
    <x v="1"/>
    <x v="0"/>
  </r>
  <r>
    <x v="778"/>
    <s v="2013-08-08"/>
    <x v="3"/>
    <d v="1899-12-30T23:29:00"/>
    <x v="0"/>
    <d v="2013-08-08T22:56:24"/>
    <e v="#VALUE!"/>
    <e v="#VALUE!"/>
    <x v="4"/>
    <x v="1"/>
    <x v="0"/>
  </r>
  <r>
    <x v="779"/>
    <s v="2013-08-09"/>
    <x v="4"/>
    <d v="1899-12-30T05:30:00"/>
    <x v="0"/>
    <d v="2013-08-09T05:00:54"/>
    <d v="2013-08-09T06:33:15"/>
    <n v="92"/>
    <x v="4"/>
    <x v="0"/>
    <x v="0"/>
  </r>
  <r>
    <x v="780"/>
    <s v="2013-08-09"/>
    <x v="4"/>
    <d v="1899-12-30T09:36:00"/>
    <x v="2"/>
    <d v="2013-08-09T08:47:41"/>
    <d v="2013-08-09T10:53:19"/>
    <n v="125"/>
    <x v="4"/>
    <x v="1"/>
    <x v="0"/>
  </r>
  <r>
    <x v="781"/>
    <s v="2013-08-09"/>
    <x v="4"/>
    <d v="1899-12-30T12:02:00"/>
    <x v="2"/>
    <d v="2013-08-09T10:59:19"/>
    <d v="2013-08-09T12:47:13"/>
    <n v="107"/>
    <x v="4"/>
    <x v="1"/>
    <x v="0"/>
  </r>
  <r>
    <x v="782"/>
    <s v="2013-08-09"/>
    <x v="4"/>
    <d v="1899-12-30T13:37:00"/>
    <x v="2"/>
    <d v="2013-08-09T13:10:58"/>
    <d v="2013-08-09T14:07:19"/>
    <n v="56"/>
    <x v="4"/>
    <x v="1"/>
    <x v="0"/>
  </r>
  <r>
    <x v="783"/>
    <s v="2013-08-09"/>
    <x v="4"/>
    <d v="1899-12-30T15:42:00"/>
    <x v="2"/>
    <d v="2013-08-09T14:52:11"/>
    <d v="2013-08-09T16:17:30"/>
    <n v="85"/>
    <x v="4"/>
    <x v="1"/>
    <x v="0"/>
  </r>
  <r>
    <x v="784"/>
    <s v="2013-08-09"/>
    <x v="4"/>
    <d v="1899-12-30T19:02:00"/>
    <x v="1"/>
    <d v="2013-08-09T17:52:34"/>
    <d v="2013-08-09T19:19:42"/>
    <n v="87"/>
    <x v="4"/>
    <x v="1"/>
    <x v="0"/>
  </r>
  <r>
    <x v="785"/>
    <s v="2013-08-09"/>
    <x v="4"/>
    <d v="1899-12-30T20:37:00"/>
    <x v="0"/>
    <d v="2013-08-09T19:45:17"/>
    <d v="2013-08-09T21:27:46"/>
    <n v="102"/>
    <x v="4"/>
    <x v="1"/>
    <x v="0"/>
  </r>
  <r>
    <x v="786"/>
    <s v="2013-08-10"/>
    <x v="5"/>
    <d v="1899-12-30T01:32:00"/>
    <x v="0"/>
    <d v="2013-08-10T01:03:37"/>
    <e v="#VALUE!"/>
    <e v="#VALUE!"/>
    <x v="4"/>
    <x v="0"/>
    <x v="1"/>
  </r>
  <r>
    <x v="787"/>
    <s v="2013-08-10"/>
    <x v="5"/>
    <d v="1899-12-30T05:42:00"/>
    <x v="0"/>
    <d v="2013-08-10T05:04:04"/>
    <d v="2013-08-10T06:30:50"/>
    <n v="86"/>
    <x v="4"/>
    <x v="0"/>
    <x v="1"/>
  </r>
  <r>
    <x v="788"/>
    <s v="2013-08-10"/>
    <x v="5"/>
    <d v="1899-12-30T09:08:00"/>
    <x v="1"/>
    <d v="2013-08-10T08:15:50"/>
    <d v="2013-08-10T09:46:51"/>
    <n v="91"/>
    <x v="4"/>
    <x v="1"/>
    <x v="1"/>
  </r>
  <r>
    <x v="789"/>
    <s v="2013-08-10"/>
    <x v="5"/>
    <d v="1899-12-30T16:27:00"/>
    <x v="1"/>
    <d v="2013-08-10T15:24:27"/>
    <d v="2013-08-10T18:08:39"/>
    <n v="164"/>
    <x v="4"/>
    <x v="1"/>
    <x v="1"/>
  </r>
  <r>
    <x v="790"/>
    <s v="2013-08-10"/>
    <x v="5"/>
    <d v="1899-12-30T19:27:00"/>
    <x v="0"/>
    <d v="2013-08-10T18:29:11"/>
    <d v="2013-08-10T20:37:51"/>
    <n v="128"/>
    <x v="4"/>
    <x v="1"/>
    <x v="1"/>
  </r>
  <r>
    <x v="791"/>
    <s v="2013-08-10"/>
    <x v="5"/>
    <d v="1899-12-30T21:33:00"/>
    <x v="0"/>
    <d v="2013-08-10T20:44:18"/>
    <d v="2013-08-10T22:26:44"/>
    <n v="102"/>
    <x v="4"/>
    <x v="1"/>
    <x v="1"/>
  </r>
  <r>
    <x v="792"/>
    <s v="2013-08-10"/>
    <x v="5"/>
    <d v="1899-12-30T23:51:00"/>
    <x v="0"/>
    <d v="2013-08-10T23:05:24"/>
    <d v="2013-08-11T00:42:43"/>
    <n v="97"/>
    <x v="4"/>
    <x v="1"/>
    <x v="1"/>
  </r>
  <r>
    <x v="793"/>
    <s v="2013-08-11"/>
    <x v="6"/>
    <d v="1899-12-30T03:03:00"/>
    <x v="0"/>
    <d v="2013-08-11T02:25:18"/>
    <d v="2013-08-11T03:53:12"/>
    <n v="87"/>
    <x v="4"/>
    <x v="0"/>
    <x v="1"/>
  </r>
  <r>
    <x v="794"/>
    <s v="2013-08-11"/>
    <x v="6"/>
    <d v="1899-12-30T04:42:00"/>
    <x v="1"/>
    <d v="2013-08-11T04:03:15"/>
    <d v="2013-08-11T05:40:24"/>
    <n v="97"/>
    <x v="4"/>
    <x v="0"/>
    <x v="1"/>
  </r>
  <r>
    <x v="795"/>
    <s v="2013-08-11"/>
    <x v="6"/>
    <d v="1899-12-30T16:37:00"/>
    <x v="0"/>
    <d v="2013-08-11T15:58:08"/>
    <d v="2013-08-11T18:01:51"/>
    <n v="123"/>
    <x v="4"/>
    <x v="1"/>
    <x v="1"/>
  </r>
  <r>
    <x v="796"/>
    <s v="2013-08-12"/>
    <x v="0"/>
    <d v="1899-12-30T03:08:00"/>
    <x v="0"/>
    <d v="2013-08-12T02:35:57"/>
    <d v="2013-08-12T03:45:20"/>
    <n v="69"/>
    <x v="4"/>
    <x v="0"/>
    <x v="0"/>
  </r>
  <r>
    <x v="797"/>
    <s v="2013-08-12"/>
    <x v="0"/>
    <d v="1899-12-30T09:36:00"/>
    <x v="2"/>
    <d v="2013-08-12T08:41:02"/>
    <d v="2013-08-12T10:32:19"/>
    <n v="111"/>
    <x v="4"/>
    <x v="1"/>
    <x v="0"/>
  </r>
  <r>
    <x v="798"/>
    <s v="2013-08-12"/>
    <x v="0"/>
    <d v="1899-12-30T09:49:00"/>
    <x v="2"/>
    <d v="2013-08-12T09:05:24"/>
    <d v="2013-08-12T10:40:29"/>
    <n v="95"/>
    <x v="4"/>
    <x v="1"/>
    <x v="0"/>
  </r>
  <r>
    <x v="799"/>
    <s v="2013-08-12"/>
    <x v="0"/>
    <d v="1899-12-30T12:11:00"/>
    <x v="2"/>
    <d v="2013-08-12T11:12:29"/>
    <d v="2013-08-12T12:32:56"/>
    <n v="80"/>
    <x v="4"/>
    <x v="1"/>
    <x v="0"/>
  </r>
  <r>
    <x v="800"/>
    <s v="2013-08-12"/>
    <x v="0"/>
    <d v="1899-12-30T12:26:00"/>
    <x v="2"/>
    <d v="2013-08-12T11:33:13"/>
    <d v="2013-08-12T13:18:27"/>
    <n v="105"/>
    <x v="4"/>
    <x v="1"/>
    <x v="0"/>
  </r>
  <r>
    <x v="801"/>
    <s v="2013-08-12"/>
    <x v="0"/>
    <d v="1899-12-30T14:11:00"/>
    <x v="1"/>
    <d v="2013-08-12T13:12:20"/>
    <d v="2013-08-12T15:14:46"/>
    <n v="122"/>
    <x v="4"/>
    <x v="1"/>
    <x v="0"/>
  </r>
  <r>
    <x v="802"/>
    <s v="2013-08-12"/>
    <x v="0"/>
    <d v="1899-12-30T16:50:00"/>
    <x v="0"/>
    <d v="2013-08-12T16:16:50"/>
    <d v="2013-08-12T17:49:14"/>
    <n v="92"/>
    <x v="4"/>
    <x v="1"/>
    <x v="0"/>
  </r>
  <r>
    <x v="803"/>
    <s v="2013-08-12"/>
    <x v="0"/>
    <d v="1899-12-30T21:08:00"/>
    <x v="0"/>
    <d v="2013-08-12T19:56:36"/>
    <d v="2013-08-12T21:50:53"/>
    <n v="114"/>
    <x v="4"/>
    <x v="1"/>
    <x v="0"/>
  </r>
  <r>
    <x v="804"/>
    <s v="2013-08-13"/>
    <x v="1"/>
    <d v="1899-12-30T02:59:00"/>
    <x v="0"/>
    <d v="2013-08-13T02:34:18"/>
    <e v="#VALUE!"/>
    <e v="#VALUE!"/>
    <x v="4"/>
    <x v="0"/>
    <x v="0"/>
  </r>
  <r>
    <x v="805"/>
    <s v="2013-08-13"/>
    <x v="1"/>
    <d v="1899-12-30T06:02:00"/>
    <x v="0"/>
    <d v="2013-08-13T05:40:01"/>
    <d v="2013-08-13T07:02:45"/>
    <n v="82"/>
    <x v="4"/>
    <x v="1"/>
    <x v="0"/>
  </r>
  <r>
    <x v="806"/>
    <s v="2013-08-13"/>
    <x v="1"/>
    <d v="1899-12-30T09:19:00"/>
    <x v="2"/>
    <d v="2013-08-13T07:31:46"/>
    <d v="2013-08-13T09:47:46"/>
    <n v="136"/>
    <x v="4"/>
    <x v="1"/>
    <x v="0"/>
  </r>
  <r>
    <x v="807"/>
    <s v="2013-08-13"/>
    <x v="1"/>
    <d v="1899-12-30T10:46:00"/>
    <x v="2"/>
    <d v="2013-08-13T09:41:10"/>
    <d v="2013-08-13T11:19:47"/>
    <n v="98"/>
    <x v="4"/>
    <x v="1"/>
    <x v="0"/>
  </r>
  <r>
    <x v="808"/>
    <s v="2013-08-13"/>
    <x v="1"/>
    <d v="1899-12-30T11:06:00"/>
    <x v="2"/>
    <d v="2013-08-13T10:22:41"/>
    <d v="2013-08-13T12:18:41"/>
    <n v="116"/>
    <x v="4"/>
    <x v="1"/>
    <x v="0"/>
  </r>
  <r>
    <x v="809"/>
    <s v="2013-08-13"/>
    <x v="1"/>
    <d v="1899-12-30T12:24:00"/>
    <x v="0"/>
    <d v="2013-08-13T11:52:28"/>
    <d v="2013-08-13T12:43:00"/>
    <n v="50"/>
    <x v="4"/>
    <x v="1"/>
    <x v="0"/>
  </r>
  <r>
    <x v="810"/>
    <s v="2013-08-13"/>
    <x v="1"/>
    <d v="1899-12-30T13:19:00"/>
    <x v="2"/>
    <d v="2013-08-13T12:09:40"/>
    <d v="2013-08-13T13:42:46"/>
    <n v="93"/>
    <x v="4"/>
    <x v="1"/>
    <x v="0"/>
  </r>
  <r>
    <x v="811"/>
    <s v="2013-08-13"/>
    <x v="1"/>
    <d v="1899-12-30T14:49:00"/>
    <x v="2"/>
    <d v="2013-08-13T14:03:17"/>
    <d v="2013-08-13T15:40:06"/>
    <n v="96"/>
    <x v="4"/>
    <x v="1"/>
    <x v="0"/>
  </r>
  <r>
    <x v="812"/>
    <s v="2013-08-13"/>
    <x v="1"/>
    <d v="1899-12-30T15:55:00"/>
    <x v="2"/>
    <d v="2013-08-13T15:10:12"/>
    <d v="2013-08-13T16:47:25"/>
    <n v="97"/>
    <x v="4"/>
    <x v="1"/>
    <x v="0"/>
  </r>
  <r>
    <x v="813"/>
    <s v="2013-08-13"/>
    <x v="1"/>
    <d v="1899-12-30T16:28:00"/>
    <x v="2"/>
    <d v="2013-08-13T16:05:57"/>
    <d v="2013-08-13T16:59:42"/>
    <n v="53"/>
    <x v="4"/>
    <x v="1"/>
    <x v="0"/>
  </r>
  <r>
    <x v="814"/>
    <s v="2013-08-13"/>
    <x v="1"/>
    <d v="1899-12-30T23:13:00"/>
    <x v="0"/>
    <d v="2013-08-13T23:02:33"/>
    <d v="2013-08-13T23:58:09"/>
    <n v="55"/>
    <x v="4"/>
    <x v="1"/>
    <x v="0"/>
  </r>
  <r>
    <x v="815"/>
    <s v="2013-08-14"/>
    <x v="2"/>
    <d v="1899-12-30T00:37:00"/>
    <x v="0"/>
    <d v="2013-08-13T23:58:25"/>
    <d v="2013-08-14T01:10:22"/>
    <n v="71"/>
    <x v="4"/>
    <x v="0"/>
    <x v="0"/>
  </r>
  <r>
    <x v="816"/>
    <s v="2013-08-14"/>
    <x v="2"/>
    <d v="1899-12-30T08:13:00"/>
    <x v="0"/>
    <d v="2013-08-14T07:44:18"/>
    <e v="#VALUE!"/>
    <e v="#VALUE!"/>
    <x v="4"/>
    <x v="1"/>
    <x v="0"/>
  </r>
  <r>
    <x v="817"/>
    <s v="2013-08-14"/>
    <x v="2"/>
    <d v="1899-12-30T08:30:00"/>
    <x v="2"/>
    <d v="2013-08-14T07:47:42"/>
    <d v="2013-08-14T09:21:35"/>
    <n v="93"/>
    <x v="4"/>
    <x v="1"/>
    <x v="0"/>
  </r>
  <r>
    <x v="818"/>
    <s v="2013-08-14"/>
    <x v="2"/>
    <d v="1899-12-30T12:01:00"/>
    <x v="2"/>
    <d v="2013-08-14T11:36:22"/>
    <d v="2013-08-14T12:39:48"/>
    <n v="63"/>
    <x v="4"/>
    <x v="1"/>
    <x v="0"/>
  </r>
  <r>
    <x v="819"/>
    <s v="2013-08-14"/>
    <x v="2"/>
    <d v="1899-12-30T14:01:00"/>
    <x v="2"/>
    <d v="2013-08-14T13:09:46"/>
    <d v="2013-08-14T14:30:52"/>
    <n v="81"/>
    <x v="4"/>
    <x v="1"/>
    <x v="0"/>
  </r>
  <r>
    <x v="820"/>
    <s v="2013-08-14"/>
    <x v="2"/>
    <d v="1899-12-30T15:31:00"/>
    <x v="0"/>
    <d v="2013-08-14T15:06:04"/>
    <d v="2013-08-14T16:06:29"/>
    <n v="60"/>
    <x v="4"/>
    <x v="1"/>
    <x v="0"/>
  </r>
  <r>
    <x v="821"/>
    <s v="2013-08-14"/>
    <x v="2"/>
    <d v="1899-12-30T17:43:00"/>
    <x v="0"/>
    <d v="2013-08-14T16:59:54"/>
    <d v="2013-08-14T18:14:34"/>
    <n v="74"/>
    <x v="4"/>
    <x v="1"/>
    <x v="0"/>
  </r>
  <r>
    <x v="822"/>
    <s v="2013-08-14"/>
    <x v="2"/>
    <d v="1899-12-30T23:12:00"/>
    <x v="2"/>
    <d v="2013-08-14T22:24:21"/>
    <e v="#VALUE!"/>
    <e v="#VALUE!"/>
    <x v="4"/>
    <x v="1"/>
    <x v="0"/>
  </r>
  <r>
    <x v="823"/>
    <s v="2013-08-15"/>
    <x v="3"/>
    <d v="1899-12-30T01:07:00"/>
    <x v="0"/>
    <d v="2013-08-15T00:49:45"/>
    <d v="2013-08-15T02:07:18"/>
    <n v="77"/>
    <x v="4"/>
    <x v="0"/>
    <x v="0"/>
  </r>
  <r>
    <x v="824"/>
    <s v="2013-08-15"/>
    <x v="3"/>
    <d v="1899-12-30T04:02:00"/>
    <x v="0"/>
    <d v="2013-08-15T03:20:55"/>
    <d v="2013-08-15T05:38:50"/>
    <n v="137"/>
    <x v="4"/>
    <x v="0"/>
    <x v="0"/>
  </r>
  <r>
    <x v="825"/>
    <s v="2013-08-15"/>
    <x v="3"/>
    <d v="1899-12-30T06:56:00"/>
    <x v="0"/>
    <d v="2013-08-15T06:09:02"/>
    <d v="2013-08-15T07:22:37"/>
    <n v="73"/>
    <x v="4"/>
    <x v="1"/>
    <x v="0"/>
  </r>
  <r>
    <x v="826"/>
    <s v="2013-08-15"/>
    <x v="3"/>
    <d v="1899-12-30T08:01:00"/>
    <x v="0"/>
    <d v="2013-08-15T07:56:55"/>
    <e v="#VALUE!"/>
    <e v="#VALUE!"/>
    <x v="4"/>
    <x v="1"/>
    <x v="0"/>
  </r>
  <r>
    <x v="827"/>
    <s v="2013-08-15"/>
    <x v="3"/>
    <d v="1899-12-30T10:18:00"/>
    <x v="2"/>
    <d v="2013-08-15T09:27:36"/>
    <d v="2013-08-15T10:59:11"/>
    <n v="91"/>
    <x v="4"/>
    <x v="1"/>
    <x v="0"/>
  </r>
  <r>
    <x v="828"/>
    <s v="2013-08-15"/>
    <x v="3"/>
    <d v="1899-12-30T13:21:00"/>
    <x v="0"/>
    <d v="2013-08-15T12:27:57"/>
    <d v="2013-08-15T14:04:27"/>
    <n v="96"/>
    <x v="4"/>
    <x v="1"/>
    <x v="0"/>
  </r>
  <r>
    <x v="829"/>
    <s v="2013-08-15"/>
    <x v="3"/>
    <d v="1899-12-30T15:15:00"/>
    <x v="1"/>
    <d v="2013-08-15T14:07:43"/>
    <e v="#VALUE!"/>
    <e v="#VALUE!"/>
    <x v="4"/>
    <x v="1"/>
    <x v="0"/>
  </r>
  <r>
    <x v="830"/>
    <s v="2013-08-15"/>
    <x v="3"/>
    <d v="1899-12-30T17:15:00"/>
    <x v="2"/>
    <d v="2013-08-15T16:08:53"/>
    <d v="2013-08-15T18:08:35"/>
    <n v="119"/>
    <x v="4"/>
    <x v="1"/>
    <x v="0"/>
  </r>
  <r>
    <x v="831"/>
    <s v="2013-08-16"/>
    <x v="4"/>
    <d v="1899-12-30T09:11:00"/>
    <x v="2"/>
    <d v="2013-08-16T08:48:33"/>
    <d v="2013-08-16T09:58:25"/>
    <n v="69"/>
    <x v="4"/>
    <x v="1"/>
    <x v="0"/>
  </r>
  <r>
    <x v="832"/>
    <s v="2013-08-16"/>
    <x v="4"/>
    <d v="1899-12-30T10:58:00"/>
    <x v="2"/>
    <d v="2013-08-16T10:22:00"/>
    <d v="2013-08-16T12:18:21"/>
    <n v="116"/>
    <x v="4"/>
    <x v="1"/>
    <x v="0"/>
  </r>
  <r>
    <x v="833"/>
    <s v="2013-08-16"/>
    <x v="4"/>
    <d v="1899-12-30T11:47:00"/>
    <x v="2"/>
    <d v="2013-08-16T10:42:23"/>
    <d v="2013-08-16T12:19:49"/>
    <n v="97"/>
    <x v="4"/>
    <x v="1"/>
    <x v="0"/>
  </r>
  <r>
    <x v="834"/>
    <s v="2013-08-16"/>
    <x v="4"/>
    <d v="1899-12-30T13:27:00"/>
    <x v="0"/>
    <d v="2013-08-16T12:29:25"/>
    <d v="2013-08-16T14:22:05"/>
    <n v="112"/>
    <x v="4"/>
    <x v="1"/>
    <x v="0"/>
  </r>
  <r>
    <x v="835"/>
    <s v="2013-08-16"/>
    <x v="4"/>
    <d v="1899-12-30T13:44:00"/>
    <x v="2"/>
    <d v="2013-08-16T12:34:59"/>
    <d v="2013-08-16T14:23:00"/>
    <n v="108"/>
    <x v="4"/>
    <x v="1"/>
    <x v="0"/>
  </r>
  <r>
    <x v="836"/>
    <s v="2013-08-16"/>
    <x v="4"/>
    <d v="1899-12-30T15:22:00"/>
    <x v="2"/>
    <d v="2013-08-16T14:37:13"/>
    <e v="#VALUE!"/>
    <e v="#VALUE!"/>
    <x v="4"/>
    <x v="1"/>
    <x v="0"/>
  </r>
  <r>
    <x v="837"/>
    <s v="2013-08-16"/>
    <x v="4"/>
    <d v="1899-12-30T15:57:00"/>
    <x v="0"/>
    <d v="2013-08-16T15:10:57"/>
    <d v="2013-08-16T16:32:19"/>
    <n v="81"/>
    <x v="4"/>
    <x v="1"/>
    <x v="0"/>
  </r>
  <r>
    <x v="838"/>
    <s v="2013-08-16"/>
    <x v="4"/>
    <d v="1899-12-30T19:21:00"/>
    <x v="0"/>
    <d v="2013-08-16T18:31:06"/>
    <d v="2013-08-16T20:32:48"/>
    <n v="121"/>
    <x v="4"/>
    <x v="1"/>
    <x v="0"/>
  </r>
  <r>
    <x v="839"/>
    <s v="2013-08-16"/>
    <x v="4"/>
    <d v="1899-12-30T20:55:00"/>
    <x v="1"/>
    <d v="2013-08-16T20:27:01"/>
    <d v="2013-08-16T22:39:53"/>
    <n v="132"/>
    <x v="4"/>
    <x v="1"/>
    <x v="0"/>
  </r>
  <r>
    <x v="840"/>
    <s v="2013-08-17"/>
    <x v="5"/>
    <d v="1899-12-30T00:50:00"/>
    <x v="1"/>
    <d v="2013-08-17T00:05:11"/>
    <d v="2013-08-17T01:26:02"/>
    <n v="80"/>
    <x v="4"/>
    <x v="0"/>
    <x v="1"/>
  </r>
  <r>
    <x v="841"/>
    <s v="2013-08-17"/>
    <x v="5"/>
    <d v="1899-12-30T02:29:00"/>
    <x v="1"/>
    <d v="2013-08-17T01:35:19"/>
    <d v="2013-08-17T04:03:51"/>
    <n v="148"/>
    <x v="4"/>
    <x v="0"/>
    <x v="1"/>
  </r>
  <r>
    <x v="842"/>
    <s v="2013-08-17"/>
    <x v="5"/>
    <d v="1899-12-30T05:29:00"/>
    <x v="1"/>
    <d v="2013-08-17T05:02:14"/>
    <d v="2013-08-17T06:04:54"/>
    <n v="62"/>
    <x v="4"/>
    <x v="0"/>
    <x v="1"/>
  </r>
  <r>
    <x v="843"/>
    <s v="2013-08-17"/>
    <x v="5"/>
    <d v="1899-12-30T13:36:00"/>
    <x v="0"/>
    <d v="2013-08-17T13:13:45"/>
    <d v="2013-08-17T14:40:13"/>
    <n v="86"/>
    <x v="4"/>
    <x v="1"/>
    <x v="1"/>
  </r>
  <r>
    <x v="844"/>
    <s v="2013-08-17"/>
    <x v="5"/>
    <d v="1899-12-30T16:03:00"/>
    <x v="0"/>
    <d v="2013-08-17T15:20:59"/>
    <d v="2013-08-17T17:50:56"/>
    <n v="149"/>
    <x v="4"/>
    <x v="1"/>
    <x v="1"/>
  </r>
  <r>
    <x v="845"/>
    <s v="2013-08-17"/>
    <x v="5"/>
    <d v="1899-12-30T20:00:00"/>
    <x v="1"/>
    <d v="2013-08-17T19:13:23"/>
    <d v="2013-08-17T20:33:46"/>
    <n v="80"/>
    <x v="4"/>
    <x v="1"/>
    <x v="1"/>
  </r>
  <r>
    <x v="846"/>
    <s v="2013-08-17"/>
    <x v="5"/>
    <d v="1899-12-30T22:43:00"/>
    <x v="0"/>
    <d v="2013-08-17T22:24:19"/>
    <d v="2013-08-17T23:29:04"/>
    <n v="64"/>
    <x v="4"/>
    <x v="1"/>
    <x v="1"/>
  </r>
  <r>
    <x v="847"/>
    <s v="2013-08-17"/>
    <x v="5"/>
    <d v="1899-12-30T23:26:00"/>
    <x v="0"/>
    <d v="2013-08-17T22:42:07"/>
    <d v="2013-08-18T00:17:55"/>
    <n v="95"/>
    <x v="4"/>
    <x v="1"/>
    <x v="1"/>
  </r>
  <r>
    <x v="848"/>
    <s v="2013-08-18"/>
    <x v="6"/>
    <d v="1899-12-30T11:02:00"/>
    <x v="0"/>
    <d v="2013-08-18T10:35:27"/>
    <d v="2013-08-18T12:48:03"/>
    <n v="132"/>
    <x v="4"/>
    <x v="1"/>
    <x v="1"/>
  </r>
  <r>
    <x v="849"/>
    <s v="2013-08-18"/>
    <x v="6"/>
    <d v="1899-12-30T14:36:00"/>
    <x v="0"/>
    <d v="2013-08-18T13:45:27"/>
    <e v="#VALUE!"/>
    <e v="#VALUE!"/>
    <x v="4"/>
    <x v="1"/>
    <x v="1"/>
  </r>
  <r>
    <x v="850"/>
    <s v="2013-08-18"/>
    <x v="6"/>
    <d v="1899-12-30T16:30:00"/>
    <x v="0"/>
    <d v="2013-08-18T15:32:06"/>
    <d v="2013-08-18T17:09:44"/>
    <n v="97"/>
    <x v="4"/>
    <x v="1"/>
    <x v="1"/>
  </r>
  <r>
    <x v="851"/>
    <s v="2013-08-19"/>
    <x v="0"/>
    <d v="1899-12-30T01:13:00"/>
    <x v="0"/>
    <d v="2013-08-19T00:21:43"/>
    <d v="2013-08-19T02:20:26"/>
    <n v="118"/>
    <x v="4"/>
    <x v="0"/>
    <x v="0"/>
  </r>
  <r>
    <x v="852"/>
    <s v="2013-08-19"/>
    <x v="0"/>
    <d v="1899-12-30T08:11:00"/>
    <x v="2"/>
    <d v="2013-08-19T07:23:40"/>
    <d v="2013-08-19T08:47:24"/>
    <n v="83"/>
    <x v="4"/>
    <x v="1"/>
    <x v="0"/>
  </r>
  <r>
    <x v="853"/>
    <s v="2013-08-19"/>
    <x v="0"/>
    <d v="1899-12-30T10:11:00"/>
    <x v="2"/>
    <d v="2013-08-19T09:36:16"/>
    <d v="2013-08-19T10:39:32"/>
    <n v="63"/>
    <x v="4"/>
    <x v="1"/>
    <x v="0"/>
  </r>
  <r>
    <x v="854"/>
    <s v="2013-08-19"/>
    <x v="0"/>
    <d v="1899-12-30T12:14:00"/>
    <x v="2"/>
    <d v="2013-08-19T11:33:35"/>
    <d v="2013-08-19T13:12:05"/>
    <n v="98"/>
    <x v="4"/>
    <x v="1"/>
    <x v="0"/>
  </r>
  <r>
    <x v="855"/>
    <s v="2013-08-19"/>
    <x v="0"/>
    <d v="1899-12-30T14:24:00"/>
    <x v="2"/>
    <d v="2013-08-19T13:40:16"/>
    <d v="2013-08-19T15:05:02"/>
    <n v="84"/>
    <x v="4"/>
    <x v="1"/>
    <x v="0"/>
  </r>
  <r>
    <x v="856"/>
    <s v="2013-08-19"/>
    <x v="0"/>
    <d v="1899-12-30T20:10:00"/>
    <x v="0"/>
    <d v="2013-08-19T19:04:52"/>
    <d v="2013-08-19T21:07:06"/>
    <n v="122"/>
    <x v="4"/>
    <x v="1"/>
    <x v="0"/>
  </r>
  <r>
    <x v="857"/>
    <s v="2013-08-20"/>
    <x v="1"/>
    <d v="1899-12-30T00:30:00"/>
    <x v="1"/>
    <d v="2013-08-19T23:52:14"/>
    <d v="2013-08-20T01:10:12"/>
    <n v="77"/>
    <x v="4"/>
    <x v="0"/>
    <x v="0"/>
  </r>
  <r>
    <x v="858"/>
    <s v="2013-08-20"/>
    <x v="1"/>
    <d v="1899-12-30T02:27:00"/>
    <x v="0"/>
    <d v="2013-08-20T01:34:39"/>
    <d v="2013-08-20T03:13:45"/>
    <n v="99"/>
    <x v="4"/>
    <x v="0"/>
    <x v="0"/>
  </r>
  <r>
    <x v="859"/>
    <s v="2013-08-20"/>
    <x v="1"/>
    <d v="1899-12-30T03:43:00"/>
    <x v="0"/>
    <d v="2013-08-20T03:33:42"/>
    <d v="2013-08-20T05:04:28"/>
    <n v="90"/>
    <x v="4"/>
    <x v="0"/>
    <x v="0"/>
  </r>
  <r>
    <x v="860"/>
    <s v="2013-08-20"/>
    <x v="1"/>
    <d v="1899-12-30T11:41:00"/>
    <x v="0"/>
    <d v="2013-08-20T11:01:50"/>
    <d v="2013-08-20T12:58:15"/>
    <n v="116"/>
    <x v="4"/>
    <x v="1"/>
    <x v="0"/>
  </r>
  <r>
    <x v="861"/>
    <s v="2013-08-20"/>
    <x v="1"/>
    <d v="1899-12-30T13:48:00"/>
    <x v="2"/>
    <d v="2013-08-20T12:58:30"/>
    <d v="2013-08-20T16:43:24"/>
    <n v="224"/>
    <x v="4"/>
    <x v="1"/>
    <x v="0"/>
  </r>
  <r>
    <x v="862"/>
    <s v="2013-08-20"/>
    <x v="1"/>
    <d v="1899-12-30T21:52:00"/>
    <x v="1"/>
    <d v="2013-08-20T21:13:15"/>
    <d v="2013-08-20T22:56:31"/>
    <n v="103"/>
    <x v="4"/>
    <x v="1"/>
    <x v="0"/>
  </r>
  <r>
    <x v="863"/>
    <s v="2013-08-21"/>
    <x v="2"/>
    <d v="1899-12-30T05:02:00"/>
    <x v="0"/>
    <d v="2013-08-21T04:35:02"/>
    <d v="2013-08-21T05:42:26"/>
    <n v="67"/>
    <x v="4"/>
    <x v="0"/>
    <x v="0"/>
  </r>
  <r>
    <x v="864"/>
    <s v="2013-08-21"/>
    <x v="2"/>
    <d v="1899-12-30T08:37:00"/>
    <x v="2"/>
    <d v="2013-08-21T07:35:55"/>
    <d v="2013-08-21T09:15:06"/>
    <n v="99"/>
    <x v="4"/>
    <x v="1"/>
    <x v="0"/>
  </r>
  <r>
    <x v="865"/>
    <s v="2013-08-21"/>
    <x v="2"/>
    <d v="1899-12-30T11:05:00"/>
    <x v="2"/>
    <d v="2013-08-21T10:00:57"/>
    <d v="2013-08-21T13:08:39"/>
    <n v="187"/>
    <x v="4"/>
    <x v="1"/>
    <x v="0"/>
  </r>
  <r>
    <x v="866"/>
    <s v="2013-08-21"/>
    <x v="2"/>
    <d v="1899-12-30T13:07:00"/>
    <x v="0"/>
    <d v="2013-08-21T12:30:29"/>
    <d v="2013-08-21T14:32:11"/>
    <n v="121"/>
    <x v="4"/>
    <x v="1"/>
    <x v="0"/>
  </r>
  <r>
    <x v="867"/>
    <s v="2013-08-21"/>
    <x v="2"/>
    <d v="1899-12-30T14:04:00"/>
    <x v="2"/>
    <d v="2013-08-21T13:26:14"/>
    <d v="2013-08-21T14:49:05"/>
    <n v="82"/>
    <x v="4"/>
    <x v="1"/>
    <x v="0"/>
  </r>
  <r>
    <x v="868"/>
    <s v="2013-08-21"/>
    <x v="2"/>
    <d v="1899-12-30T14:25:00"/>
    <x v="0"/>
    <d v="2013-08-21T14:06:36"/>
    <d v="2013-08-21T16:38:07"/>
    <n v="151"/>
    <x v="4"/>
    <x v="1"/>
    <x v="0"/>
  </r>
  <r>
    <x v="869"/>
    <s v="2013-08-21"/>
    <x v="2"/>
    <d v="1899-12-30T16:31:00"/>
    <x v="2"/>
    <d v="2013-08-21T15:24:59"/>
    <e v="#VALUE!"/>
    <e v="#VALUE!"/>
    <x v="4"/>
    <x v="1"/>
    <x v="0"/>
  </r>
  <r>
    <x v="870"/>
    <s v="2013-08-22"/>
    <x v="3"/>
    <d v="1899-12-30T01:01:00"/>
    <x v="1"/>
    <d v="2013-08-22T00:04:23"/>
    <d v="2013-08-22T02:16:11"/>
    <n v="131"/>
    <x v="4"/>
    <x v="0"/>
    <x v="0"/>
  </r>
  <r>
    <x v="871"/>
    <s v="2013-08-22"/>
    <x v="3"/>
    <d v="1899-12-30T04:06:00"/>
    <x v="0"/>
    <d v="2013-08-22T03:28:15"/>
    <d v="2013-08-22T05:05:42"/>
    <n v="97"/>
    <x v="4"/>
    <x v="0"/>
    <x v="0"/>
  </r>
  <r>
    <x v="872"/>
    <s v="2013-08-22"/>
    <x v="3"/>
    <d v="1899-12-30T07:26:00"/>
    <x v="0"/>
    <d v="2013-08-22T06:49:14"/>
    <d v="2013-08-22T08:06:19"/>
    <n v="77"/>
    <x v="4"/>
    <x v="1"/>
    <x v="0"/>
  </r>
  <r>
    <x v="873"/>
    <s v="2013-08-22"/>
    <x v="3"/>
    <d v="1899-12-30T08:47:00"/>
    <x v="0"/>
    <d v="2013-08-22T08:12:23"/>
    <d v="2013-08-22T09:50:44"/>
    <n v="98"/>
    <x v="4"/>
    <x v="1"/>
    <x v="0"/>
  </r>
  <r>
    <x v="874"/>
    <s v="2013-08-22"/>
    <x v="3"/>
    <d v="1899-12-30T11:07:00"/>
    <x v="2"/>
    <d v="2013-08-22T10:55:44"/>
    <d v="2013-08-22T12:00:27"/>
    <n v="64"/>
    <x v="4"/>
    <x v="1"/>
    <x v="0"/>
  </r>
  <r>
    <x v="875"/>
    <s v="2013-08-22"/>
    <x v="3"/>
    <d v="1899-12-30T14:46:00"/>
    <x v="0"/>
    <d v="2013-08-22T14:23:50"/>
    <d v="2013-08-22T16:03:41"/>
    <n v="99"/>
    <x v="4"/>
    <x v="1"/>
    <x v="0"/>
  </r>
  <r>
    <x v="876"/>
    <s v="2013-08-22"/>
    <x v="3"/>
    <d v="1899-12-30T16:42:00"/>
    <x v="2"/>
    <d v="2013-08-22T15:51:13"/>
    <e v="#VALUE!"/>
    <e v="#VALUE!"/>
    <x v="4"/>
    <x v="1"/>
    <x v="0"/>
  </r>
  <r>
    <x v="877"/>
    <s v="2013-08-23"/>
    <x v="4"/>
    <d v="1899-12-30T03:40:00"/>
    <x v="1"/>
    <d v="2013-08-23T03:10:43"/>
    <e v="#VALUE!"/>
    <e v="#VALUE!"/>
    <x v="4"/>
    <x v="0"/>
    <x v="0"/>
  </r>
  <r>
    <x v="878"/>
    <s v="2013-08-23"/>
    <x v="4"/>
    <d v="1899-12-30T09:39:00"/>
    <x v="2"/>
    <d v="2013-08-23T08:45:54"/>
    <d v="2013-08-23T10:20:26"/>
    <n v="94"/>
    <x v="4"/>
    <x v="1"/>
    <x v="0"/>
  </r>
  <r>
    <x v="879"/>
    <s v="2013-08-23"/>
    <x v="4"/>
    <d v="1899-12-30T11:21:00"/>
    <x v="2"/>
    <d v="2013-08-23T09:58:04"/>
    <d v="2013-08-23T12:10:19"/>
    <n v="132"/>
    <x v="4"/>
    <x v="1"/>
    <x v="0"/>
  </r>
  <r>
    <x v="880"/>
    <s v="2013-08-23"/>
    <x v="4"/>
    <d v="1899-12-30T11:31:00"/>
    <x v="2"/>
    <d v="2013-08-23T10:38:10"/>
    <d v="2013-08-23T11:54:47"/>
    <n v="76"/>
    <x v="4"/>
    <x v="1"/>
    <x v="0"/>
  </r>
  <r>
    <x v="881"/>
    <s v="2013-08-23"/>
    <x v="4"/>
    <d v="1899-12-30T13:29:00"/>
    <x v="2"/>
    <d v="2013-08-23T12:43:38"/>
    <d v="2013-08-23T14:12:01"/>
    <n v="88"/>
    <x v="4"/>
    <x v="1"/>
    <x v="0"/>
  </r>
  <r>
    <x v="882"/>
    <s v="2013-08-23"/>
    <x v="4"/>
    <d v="1899-12-30T15:36:00"/>
    <x v="2"/>
    <d v="2013-08-23T14:55:34"/>
    <d v="2013-08-23T15:54:19"/>
    <n v="58"/>
    <x v="4"/>
    <x v="1"/>
    <x v="0"/>
  </r>
  <r>
    <x v="883"/>
    <s v="2013-08-23"/>
    <x v="4"/>
    <d v="1899-12-30T17:02:00"/>
    <x v="0"/>
    <d v="2013-08-23T16:22:54"/>
    <e v="#VALUE!"/>
    <e v="#VALUE!"/>
    <x v="4"/>
    <x v="1"/>
    <x v="0"/>
  </r>
  <r>
    <x v="884"/>
    <s v="2013-08-23"/>
    <x v="4"/>
    <d v="1899-12-30T18:26:00"/>
    <x v="0"/>
    <d v="2013-08-23T16:57:09"/>
    <d v="2013-08-23T19:28:02"/>
    <n v="150"/>
    <x v="4"/>
    <x v="1"/>
    <x v="0"/>
  </r>
  <r>
    <x v="885"/>
    <s v="2013-08-23"/>
    <x v="4"/>
    <d v="1899-12-30T21:01:00"/>
    <x v="0"/>
    <d v="2013-08-23T20:10:45"/>
    <d v="2013-08-23T21:56:17"/>
    <n v="105"/>
    <x v="4"/>
    <x v="1"/>
    <x v="0"/>
  </r>
  <r>
    <x v="886"/>
    <s v="2013-08-24"/>
    <x v="5"/>
    <e v="#NUM!"/>
    <x v="0"/>
    <d v="2013-08-23T23:23:57"/>
    <d v="2013-08-24T00:44:18"/>
    <n v="80"/>
    <x v="4"/>
    <x v="2"/>
    <x v="1"/>
  </r>
  <r>
    <x v="887"/>
    <s v="2013-08-24"/>
    <x v="5"/>
    <d v="1899-12-30T03:03:00"/>
    <x v="1"/>
    <d v="2013-08-24T02:02:48"/>
    <d v="2013-08-24T04:17:17"/>
    <n v="134"/>
    <x v="4"/>
    <x v="0"/>
    <x v="1"/>
  </r>
  <r>
    <x v="888"/>
    <s v="2013-08-24"/>
    <x v="5"/>
    <d v="1899-12-30T20:59:00"/>
    <x v="0"/>
    <d v="2013-08-24T20:08:45"/>
    <d v="2013-08-24T22:17:06"/>
    <n v="128"/>
    <x v="4"/>
    <x v="1"/>
    <x v="1"/>
  </r>
  <r>
    <x v="889"/>
    <s v="2013-08-25"/>
    <x v="6"/>
    <d v="1899-12-30T00:14:00"/>
    <x v="0"/>
    <d v="2013-08-24T23:04:47"/>
    <d v="2013-08-25T00:39:14"/>
    <n v="94"/>
    <x v="4"/>
    <x v="0"/>
    <x v="1"/>
  </r>
  <r>
    <x v="890"/>
    <s v="2013-08-25"/>
    <x v="6"/>
    <d v="1899-12-30T06:56:00"/>
    <x v="0"/>
    <d v="2013-08-25T06:27:55"/>
    <d v="2013-08-25T07:50:38"/>
    <n v="82"/>
    <x v="4"/>
    <x v="1"/>
    <x v="1"/>
  </r>
  <r>
    <x v="891"/>
    <s v="2013-08-25"/>
    <x v="6"/>
    <d v="1899-12-30T09:02:00"/>
    <x v="0"/>
    <d v="2013-08-25T08:44:49"/>
    <d v="2013-08-25T09:28:23"/>
    <n v="43"/>
    <x v="4"/>
    <x v="1"/>
    <x v="1"/>
  </r>
  <r>
    <x v="892"/>
    <s v="2013-08-26"/>
    <x v="0"/>
    <d v="1899-12-30T03:54:00"/>
    <x v="0"/>
    <d v="2013-08-26T03:18:36"/>
    <d v="2013-08-26T04:46:00"/>
    <n v="87"/>
    <x v="4"/>
    <x v="0"/>
    <x v="0"/>
  </r>
  <r>
    <x v="893"/>
    <s v="2013-08-26"/>
    <x v="0"/>
    <d v="1899-12-30T08:17:00"/>
    <x v="2"/>
    <d v="2013-08-26T07:37:47"/>
    <d v="2013-08-26T08:53:52"/>
    <n v="76"/>
    <x v="4"/>
    <x v="1"/>
    <x v="0"/>
  </r>
  <r>
    <x v="894"/>
    <s v="2013-08-26"/>
    <x v="0"/>
    <d v="1899-12-30T10:02:00"/>
    <x v="2"/>
    <d v="2013-08-26T09:29:11"/>
    <d v="2013-08-26T10:41:54"/>
    <n v="72"/>
    <x v="4"/>
    <x v="1"/>
    <x v="0"/>
  </r>
  <r>
    <x v="895"/>
    <s v="2013-08-26"/>
    <x v="0"/>
    <d v="1899-12-30T11:21:00"/>
    <x v="2"/>
    <d v="2013-08-26T10:05:56"/>
    <d v="2013-08-26T12:15:17"/>
    <n v="129"/>
    <x v="4"/>
    <x v="1"/>
    <x v="0"/>
  </r>
  <r>
    <x v="896"/>
    <s v="2013-08-26"/>
    <x v="0"/>
    <d v="1899-12-30T12:03:00"/>
    <x v="2"/>
    <d v="2013-08-26T11:32:24"/>
    <d v="2013-08-26T13:01:18"/>
    <n v="88"/>
    <x v="4"/>
    <x v="1"/>
    <x v="0"/>
  </r>
  <r>
    <x v="897"/>
    <s v="2013-08-26"/>
    <x v="0"/>
    <d v="1899-12-30T14:48:00"/>
    <x v="0"/>
    <d v="2013-08-26T14:09:18"/>
    <d v="2013-08-26T15:20:19"/>
    <n v="71"/>
    <x v="4"/>
    <x v="1"/>
    <x v="0"/>
  </r>
  <r>
    <x v="898"/>
    <s v="2013-08-26"/>
    <x v="0"/>
    <d v="1899-12-30T16:27:00"/>
    <x v="2"/>
    <d v="2013-08-26T15:28:40"/>
    <d v="2013-08-26T16:53:46"/>
    <n v="85"/>
    <x v="4"/>
    <x v="1"/>
    <x v="0"/>
  </r>
  <r>
    <x v="899"/>
    <s v="2013-08-26"/>
    <x v="0"/>
    <d v="1899-12-30T16:19:00"/>
    <x v="0"/>
    <d v="2013-08-26T15:52:37"/>
    <e v="#VALUE!"/>
    <e v="#VALUE!"/>
    <x v="4"/>
    <x v="1"/>
    <x v="0"/>
  </r>
  <r>
    <x v="900"/>
    <s v="2013-08-26"/>
    <x v="0"/>
    <d v="1899-12-30T22:13:00"/>
    <x v="2"/>
    <d v="2013-08-26T21:11:21"/>
    <d v="2013-08-26T23:02:29"/>
    <n v="111"/>
    <x v="4"/>
    <x v="1"/>
    <x v="0"/>
  </r>
  <r>
    <x v="901"/>
    <s v="2013-08-27"/>
    <x v="1"/>
    <d v="1899-12-30T06:02:00"/>
    <x v="0"/>
    <d v="2013-08-27T05:03:56"/>
    <d v="2013-08-27T07:20:35"/>
    <n v="136"/>
    <x v="4"/>
    <x v="1"/>
    <x v="0"/>
  </r>
  <r>
    <x v="902"/>
    <s v="2013-08-27"/>
    <x v="1"/>
    <d v="1899-12-30T07:53:00"/>
    <x v="0"/>
    <d v="2013-08-27T07:15:06"/>
    <d v="2013-08-27T09:09:41"/>
    <n v="114"/>
    <x v="4"/>
    <x v="1"/>
    <x v="0"/>
  </r>
  <r>
    <x v="903"/>
    <s v="2013-08-27"/>
    <x v="1"/>
    <d v="1899-12-30T08:27:00"/>
    <x v="2"/>
    <d v="2013-08-27T07:33:08"/>
    <d v="2013-08-27T08:44:02"/>
    <n v="70"/>
    <x v="4"/>
    <x v="1"/>
    <x v="0"/>
  </r>
  <r>
    <x v="904"/>
    <s v="2013-08-27"/>
    <x v="1"/>
    <d v="1899-12-30T10:14:00"/>
    <x v="2"/>
    <d v="2013-08-27T09:26:58"/>
    <d v="2013-08-27T10:57:09"/>
    <n v="90"/>
    <x v="4"/>
    <x v="1"/>
    <x v="0"/>
  </r>
  <r>
    <x v="905"/>
    <s v="2013-08-27"/>
    <x v="1"/>
    <d v="1899-12-30T12:02:00"/>
    <x v="2"/>
    <d v="2013-08-27T11:29:29"/>
    <d v="2013-08-27T13:05:03"/>
    <n v="95"/>
    <x v="4"/>
    <x v="1"/>
    <x v="0"/>
  </r>
  <r>
    <x v="906"/>
    <s v="2013-08-27"/>
    <x v="1"/>
    <d v="1899-12-30T14:36:00"/>
    <x v="2"/>
    <d v="2013-08-27T13:35:35"/>
    <d v="2013-08-27T16:09:44"/>
    <n v="154"/>
    <x v="4"/>
    <x v="1"/>
    <x v="0"/>
  </r>
  <r>
    <x v="907"/>
    <s v="2013-08-27"/>
    <x v="1"/>
    <d v="1899-12-30T19:24:00"/>
    <x v="0"/>
    <d v="2013-08-27T18:44:56"/>
    <d v="2013-08-27T20:45:40"/>
    <n v="120"/>
    <x v="4"/>
    <x v="1"/>
    <x v="0"/>
  </r>
  <r>
    <x v="908"/>
    <s v="2013-08-28"/>
    <x v="2"/>
    <d v="1899-12-30T00:48:00"/>
    <x v="0"/>
    <d v="2013-08-28T00:09:49"/>
    <d v="2013-08-28T01:40:13"/>
    <n v="90"/>
    <x v="4"/>
    <x v="0"/>
    <x v="0"/>
  </r>
  <r>
    <x v="909"/>
    <s v="2013-08-28"/>
    <x v="2"/>
    <d v="1899-12-30T02:39:00"/>
    <x v="0"/>
    <d v="2013-08-28T01:52:06"/>
    <d v="2013-08-28T04:05:06"/>
    <n v="133"/>
    <x v="4"/>
    <x v="0"/>
    <x v="0"/>
  </r>
  <r>
    <x v="910"/>
    <s v="2013-08-28"/>
    <x v="2"/>
    <d v="1899-12-30T04:00:00"/>
    <x v="0"/>
    <d v="2013-08-28T03:47:13"/>
    <d v="2013-08-28T05:02:06"/>
    <n v="74"/>
    <x v="4"/>
    <x v="0"/>
    <x v="0"/>
  </r>
  <r>
    <x v="911"/>
    <s v="2013-08-28"/>
    <x v="2"/>
    <d v="1899-12-30T08:05:00"/>
    <x v="1"/>
    <d v="2013-08-28T06:58:41"/>
    <d v="2013-08-28T08:43:03"/>
    <n v="104"/>
    <x v="4"/>
    <x v="1"/>
    <x v="0"/>
  </r>
  <r>
    <x v="912"/>
    <s v="2013-08-28"/>
    <x v="2"/>
    <d v="1899-12-30T08:14:00"/>
    <x v="2"/>
    <d v="2013-08-28T07:47:26"/>
    <d v="2013-08-28T09:13:54"/>
    <n v="86"/>
    <x v="4"/>
    <x v="1"/>
    <x v="0"/>
  </r>
  <r>
    <x v="913"/>
    <s v="2013-08-28"/>
    <x v="2"/>
    <d v="1899-12-30T10:08:00"/>
    <x v="2"/>
    <d v="2013-08-28T09:04:26"/>
    <d v="2013-08-28T10:59:56"/>
    <n v="115"/>
    <x v="4"/>
    <x v="1"/>
    <x v="0"/>
  </r>
  <r>
    <x v="914"/>
    <s v="2013-08-28"/>
    <x v="2"/>
    <d v="1899-12-30T10:57:00"/>
    <x v="2"/>
    <d v="2013-08-28T10:27:06"/>
    <d v="2013-08-28T11:29:29"/>
    <n v="62"/>
    <x v="4"/>
    <x v="1"/>
    <x v="0"/>
  </r>
  <r>
    <x v="915"/>
    <s v="2013-08-28"/>
    <x v="2"/>
    <d v="1899-12-30T12:54:00"/>
    <x v="2"/>
    <d v="2013-08-28T12:25:26"/>
    <d v="2013-08-28T13:43:33"/>
    <n v="78"/>
    <x v="4"/>
    <x v="1"/>
    <x v="0"/>
  </r>
  <r>
    <x v="916"/>
    <s v="2013-08-28"/>
    <x v="2"/>
    <d v="1899-12-30T16:04:00"/>
    <x v="2"/>
    <d v="2013-08-28T15:01:18"/>
    <d v="2013-08-28T16:28:27"/>
    <n v="87"/>
    <x v="4"/>
    <x v="1"/>
    <x v="0"/>
  </r>
  <r>
    <x v="917"/>
    <s v="2013-08-28"/>
    <x v="2"/>
    <d v="1899-12-30T19:13:00"/>
    <x v="0"/>
    <d v="2013-08-28T18:46:22"/>
    <d v="2013-08-28T20:55:50"/>
    <n v="129"/>
    <x v="4"/>
    <x v="1"/>
    <x v="0"/>
  </r>
  <r>
    <x v="918"/>
    <s v="2013-08-28"/>
    <x v="2"/>
    <d v="1899-12-30T21:56:00"/>
    <x v="2"/>
    <d v="2013-08-28T21:16:03"/>
    <d v="2013-08-28T23:49:28"/>
    <n v="153"/>
    <x v="4"/>
    <x v="1"/>
    <x v="0"/>
  </r>
  <r>
    <x v="919"/>
    <s v="2013-08-29"/>
    <x v="3"/>
    <d v="1899-12-30T00:13:00"/>
    <x v="0"/>
    <d v="2013-08-29T00:03:41"/>
    <d v="2013-08-29T01:29:01"/>
    <n v="85"/>
    <x v="4"/>
    <x v="0"/>
    <x v="0"/>
  </r>
  <r>
    <x v="920"/>
    <s v="2013-08-29"/>
    <x v="3"/>
    <d v="1899-12-30T02:51:00"/>
    <x v="0"/>
    <d v="2013-08-29T02:30:58"/>
    <d v="2013-08-29T03:28:16"/>
    <n v="57"/>
    <x v="4"/>
    <x v="0"/>
    <x v="0"/>
  </r>
  <r>
    <x v="921"/>
    <s v="2013-08-29"/>
    <x v="3"/>
    <d v="1899-12-30T12:59:00"/>
    <x v="0"/>
    <d v="2013-08-29T12:21:42"/>
    <d v="2013-08-29T14:37:13"/>
    <n v="135"/>
    <x v="4"/>
    <x v="1"/>
    <x v="0"/>
  </r>
  <r>
    <x v="922"/>
    <s v="2013-08-29"/>
    <x v="3"/>
    <d v="1899-12-30T22:26:00"/>
    <x v="0"/>
    <d v="2013-08-29T21:38:50"/>
    <d v="2013-08-29T23:38:53"/>
    <n v="120"/>
    <x v="4"/>
    <x v="1"/>
    <x v="0"/>
  </r>
  <r>
    <x v="923"/>
    <s v="2013-08-30"/>
    <x v="4"/>
    <d v="1899-12-30T05:58:00"/>
    <x v="0"/>
    <d v="2013-08-30T05:05:07"/>
    <d v="2013-08-30T07:08:13"/>
    <n v="123"/>
    <x v="4"/>
    <x v="0"/>
    <x v="0"/>
  </r>
  <r>
    <x v="924"/>
    <s v="2013-08-30"/>
    <x v="4"/>
    <d v="1899-12-30T08:35:00"/>
    <x v="0"/>
    <d v="2013-08-30T08:04:14"/>
    <d v="2013-08-30T09:36:52"/>
    <n v="92"/>
    <x v="4"/>
    <x v="1"/>
    <x v="0"/>
  </r>
  <r>
    <x v="925"/>
    <s v="2013-08-30"/>
    <x v="4"/>
    <d v="1899-12-30T10:52:00"/>
    <x v="2"/>
    <d v="2013-08-30T09:58:21"/>
    <d v="2013-08-30T11:38:16"/>
    <n v="99"/>
    <x v="4"/>
    <x v="1"/>
    <x v="0"/>
  </r>
  <r>
    <x v="926"/>
    <s v="2013-08-30"/>
    <x v="4"/>
    <d v="1899-12-30T13:38:00"/>
    <x v="0"/>
    <d v="2013-08-30T12:48:20"/>
    <d v="2013-08-30T14:21:05"/>
    <n v="92"/>
    <x v="4"/>
    <x v="1"/>
    <x v="0"/>
  </r>
  <r>
    <x v="927"/>
    <s v="2013-08-30"/>
    <x v="4"/>
    <d v="1899-12-30T13:27:00"/>
    <x v="2"/>
    <d v="2013-08-30T12:56:09"/>
    <d v="2013-08-30T14:40:52"/>
    <n v="104"/>
    <x v="4"/>
    <x v="1"/>
    <x v="0"/>
  </r>
  <r>
    <x v="928"/>
    <s v="2013-08-30"/>
    <x v="4"/>
    <d v="1899-12-30T15:44:00"/>
    <x v="2"/>
    <d v="2013-08-30T14:36:44"/>
    <d v="2013-08-30T16:03:11"/>
    <n v="86"/>
    <x v="4"/>
    <x v="1"/>
    <x v="0"/>
  </r>
  <r>
    <x v="929"/>
    <s v="2013-08-30"/>
    <x v="4"/>
    <d v="1899-12-30T21:06:00"/>
    <x v="2"/>
    <d v="2013-08-30T20:45:42"/>
    <d v="2013-08-30T22:06:19"/>
    <n v="80"/>
    <x v="4"/>
    <x v="1"/>
    <x v="0"/>
  </r>
  <r>
    <x v="930"/>
    <s v="2013-08-30"/>
    <x v="4"/>
    <d v="1899-12-30T23:26:00"/>
    <x v="0"/>
    <d v="2013-08-30T22:59:32"/>
    <d v="2013-08-31T00:49:56"/>
    <n v="110"/>
    <x v="4"/>
    <x v="1"/>
    <x v="0"/>
  </r>
  <r>
    <x v="931"/>
    <s v="2013-08-31"/>
    <x v="5"/>
    <d v="1899-12-30T10:01:00"/>
    <x v="1"/>
    <e v="#VALUE!"/>
    <d v="2013-08-31T10:18:29"/>
    <e v="#VALUE!"/>
    <x v="4"/>
    <x v="1"/>
    <x v="1"/>
  </r>
  <r>
    <x v="932"/>
    <s v="2013-08-31"/>
    <x v="5"/>
    <d v="1899-12-30T11:54:00"/>
    <x v="0"/>
    <d v="2013-08-31T11:07:29"/>
    <e v="#VALUE!"/>
    <e v="#VALUE!"/>
    <x v="4"/>
    <x v="1"/>
    <x v="1"/>
  </r>
  <r>
    <x v="933"/>
    <s v="2013-09-01"/>
    <x v="6"/>
    <d v="1899-12-30T01:25:00"/>
    <x v="0"/>
    <d v="2013-09-01T00:56:01"/>
    <d v="2013-09-01T02:06:05"/>
    <n v="70"/>
    <x v="5"/>
    <x v="0"/>
    <x v="1"/>
  </r>
  <r>
    <x v="934"/>
    <s v="2013-09-01"/>
    <x v="6"/>
    <d v="1899-12-30T17:06:00"/>
    <x v="0"/>
    <d v="2013-09-01T16:57:27"/>
    <d v="2013-09-01T18:05:38"/>
    <n v="68"/>
    <x v="5"/>
    <x v="1"/>
    <x v="1"/>
  </r>
  <r>
    <x v="935"/>
    <s v="2013-09-01"/>
    <x v="6"/>
    <d v="1899-12-30T22:12:00"/>
    <x v="1"/>
    <d v="2013-09-01T21:36:38"/>
    <e v="#VALUE!"/>
    <e v="#VALUE!"/>
    <x v="5"/>
    <x v="1"/>
    <x v="1"/>
  </r>
  <r>
    <x v="936"/>
    <s v="2013-09-02"/>
    <x v="0"/>
    <d v="1899-12-30T02:52:00"/>
    <x v="0"/>
    <d v="2013-09-02T02:14:42"/>
    <d v="2013-09-02T03:15:27"/>
    <n v="60"/>
    <x v="5"/>
    <x v="0"/>
    <x v="0"/>
  </r>
  <r>
    <x v="937"/>
    <s v="2013-09-02"/>
    <x v="0"/>
    <d v="1899-12-30T13:05:00"/>
    <x v="2"/>
    <d v="2013-09-02T11:59:07"/>
    <d v="2013-09-02T14:12:45"/>
    <n v="133"/>
    <x v="5"/>
    <x v="1"/>
    <x v="0"/>
  </r>
  <r>
    <x v="938"/>
    <s v="2013-09-02"/>
    <x v="0"/>
    <d v="1899-12-30T21:19:00"/>
    <x v="0"/>
    <d v="2013-09-02T20:54:29"/>
    <d v="2013-09-02T22:15:46"/>
    <n v="81"/>
    <x v="5"/>
    <x v="1"/>
    <x v="0"/>
  </r>
  <r>
    <x v="939"/>
    <s v="2013-09-02"/>
    <x v="0"/>
    <d v="1899-12-30T22:04:00"/>
    <x v="0"/>
    <d v="2013-09-02T21:50:32"/>
    <e v="#VALUE!"/>
    <e v="#VALUE!"/>
    <x v="5"/>
    <x v="1"/>
    <x v="0"/>
  </r>
  <r>
    <x v="940"/>
    <s v="2013-09-03"/>
    <x v="1"/>
    <d v="1899-12-30T01:41:00"/>
    <x v="0"/>
    <d v="2013-09-03T01:18:15"/>
    <d v="2013-09-03T02:10:35"/>
    <n v="52"/>
    <x v="5"/>
    <x v="0"/>
    <x v="0"/>
  </r>
  <r>
    <x v="941"/>
    <s v="2013-09-03"/>
    <x v="1"/>
    <d v="1899-12-30T08:21:00"/>
    <x v="2"/>
    <d v="2013-09-03T07:41:13"/>
    <d v="2013-09-03T08:43:15"/>
    <n v="62"/>
    <x v="5"/>
    <x v="1"/>
    <x v="0"/>
  </r>
  <r>
    <x v="942"/>
    <s v="2013-09-03"/>
    <x v="1"/>
    <d v="1899-12-30T10:26:00"/>
    <x v="2"/>
    <d v="2013-09-03T09:34:50"/>
    <d v="2013-09-03T10:59:02"/>
    <n v="84"/>
    <x v="5"/>
    <x v="1"/>
    <x v="0"/>
  </r>
  <r>
    <x v="943"/>
    <s v="2013-09-03"/>
    <x v="1"/>
    <d v="1899-12-30T11:57:00"/>
    <x v="2"/>
    <d v="2013-09-03T11:58:03"/>
    <d v="2013-09-03T13:02:33"/>
    <n v="64"/>
    <x v="5"/>
    <x v="1"/>
    <x v="0"/>
  </r>
  <r>
    <x v="944"/>
    <s v="2013-09-03"/>
    <x v="1"/>
    <d v="1899-12-30T12:12:00"/>
    <x v="2"/>
    <d v="2013-09-03T11:16:32"/>
    <d v="2013-09-03T12:57:12"/>
    <n v="100"/>
    <x v="5"/>
    <x v="1"/>
    <x v="0"/>
  </r>
  <r>
    <x v="945"/>
    <s v="2013-09-04"/>
    <x v="2"/>
    <d v="1899-12-30T04:18:00"/>
    <x v="1"/>
    <d v="2013-09-04T03:24:39"/>
    <d v="2013-09-04T05:19:01"/>
    <n v="114"/>
    <x v="5"/>
    <x v="0"/>
    <x v="0"/>
  </r>
  <r>
    <x v="946"/>
    <s v="2013-09-04"/>
    <x v="2"/>
    <d v="1899-12-30T08:06:00"/>
    <x v="2"/>
    <d v="2013-09-04T07:35:05"/>
    <d v="2013-09-04T08:45:43"/>
    <n v="70"/>
    <x v="5"/>
    <x v="1"/>
    <x v="0"/>
  </r>
  <r>
    <x v="947"/>
    <s v="2013-09-04"/>
    <x v="2"/>
    <d v="1899-12-30T10:13:00"/>
    <x v="2"/>
    <d v="2013-09-04T09:53:55"/>
    <e v="#VALUE!"/>
    <e v="#VALUE!"/>
    <x v="5"/>
    <x v="1"/>
    <x v="0"/>
  </r>
  <r>
    <x v="948"/>
    <s v="2013-09-04"/>
    <x v="2"/>
    <d v="1899-12-30T12:42:00"/>
    <x v="2"/>
    <d v="2013-09-04T11:51:03"/>
    <d v="2013-09-04T13:35:00"/>
    <n v="103"/>
    <x v="5"/>
    <x v="1"/>
    <x v="0"/>
  </r>
  <r>
    <x v="949"/>
    <s v="2013-09-04"/>
    <x v="2"/>
    <d v="1899-12-30T19:59:00"/>
    <x v="0"/>
    <d v="2013-09-04T19:34:25"/>
    <d v="2013-09-04T21:09:19"/>
    <n v="94"/>
    <x v="5"/>
    <x v="1"/>
    <x v="0"/>
  </r>
  <r>
    <x v="950"/>
    <s v="2013-09-05"/>
    <x v="3"/>
    <d v="1899-12-30T00:31:00"/>
    <x v="1"/>
    <d v="2013-09-05T00:05:38"/>
    <d v="2013-09-05T01:54:44"/>
    <n v="109"/>
    <x v="5"/>
    <x v="0"/>
    <x v="0"/>
  </r>
  <r>
    <x v="951"/>
    <s v="2013-09-05"/>
    <x v="3"/>
    <d v="1899-12-30T05:24:00"/>
    <x v="0"/>
    <d v="2013-09-05T04:59:16"/>
    <d v="2013-09-05T06:56:39"/>
    <n v="117"/>
    <x v="5"/>
    <x v="0"/>
    <x v="0"/>
  </r>
  <r>
    <x v="952"/>
    <s v="2013-09-05"/>
    <x v="3"/>
    <d v="1899-12-30T18:48:00"/>
    <x v="1"/>
    <d v="2013-09-05T17:53:46"/>
    <d v="2013-09-05T19:31:55"/>
    <n v="98"/>
    <x v="5"/>
    <x v="1"/>
    <x v="0"/>
  </r>
  <r>
    <x v="953"/>
    <s v="2013-09-05"/>
    <x v="3"/>
    <d v="1899-12-30T19:52:00"/>
    <x v="0"/>
    <d v="2013-09-05T19:38:35"/>
    <d v="2013-09-05T20:57:56"/>
    <n v="79"/>
    <x v="5"/>
    <x v="1"/>
    <x v="0"/>
  </r>
  <r>
    <x v="954"/>
    <s v="2013-09-06"/>
    <x v="4"/>
    <d v="1899-12-30T00:19:00"/>
    <x v="0"/>
    <d v="2013-09-05T23:53:12"/>
    <d v="2013-09-06T02:12:27"/>
    <n v="139"/>
    <x v="5"/>
    <x v="0"/>
    <x v="0"/>
  </r>
  <r>
    <x v="955"/>
    <s v="2013-09-06"/>
    <x v="4"/>
    <d v="1899-12-30T09:36:00"/>
    <x v="2"/>
    <d v="2013-09-06T08:41:45"/>
    <d v="2013-09-06T11:12:45"/>
    <n v="151"/>
    <x v="5"/>
    <x v="1"/>
    <x v="0"/>
  </r>
  <r>
    <x v="956"/>
    <s v="2013-09-06"/>
    <x v="4"/>
    <d v="1899-12-30T11:00:00"/>
    <x v="2"/>
    <d v="2013-09-06T10:20:09"/>
    <d v="2013-09-06T12:04:05"/>
    <n v="103"/>
    <x v="5"/>
    <x v="1"/>
    <x v="0"/>
  </r>
  <r>
    <x v="957"/>
    <s v="2013-09-06"/>
    <x v="4"/>
    <d v="1899-12-30T11:48:00"/>
    <x v="2"/>
    <d v="2013-09-06T11:10:08"/>
    <d v="2013-09-06T12:22:43"/>
    <n v="72"/>
    <x v="5"/>
    <x v="1"/>
    <x v="0"/>
  </r>
  <r>
    <x v="958"/>
    <s v="2013-09-06"/>
    <x v="4"/>
    <d v="1899-12-30T12:26:00"/>
    <x v="0"/>
    <d v="2013-09-06T11:51:46"/>
    <d v="2013-09-06T13:18:09"/>
    <n v="86"/>
    <x v="5"/>
    <x v="1"/>
    <x v="0"/>
  </r>
  <r>
    <x v="959"/>
    <s v="2013-09-06"/>
    <x v="4"/>
    <d v="1899-12-30T13:33:00"/>
    <x v="2"/>
    <d v="2013-09-06T12:48:58"/>
    <d v="2013-09-06T14:05:32"/>
    <n v="76"/>
    <x v="5"/>
    <x v="1"/>
    <x v="0"/>
  </r>
  <r>
    <x v="960"/>
    <s v="2013-09-06"/>
    <x v="4"/>
    <d v="1899-12-30T14:05:00"/>
    <x v="1"/>
    <d v="2013-09-06T13:20:52"/>
    <d v="2013-09-06T15:07:23"/>
    <n v="106"/>
    <x v="5"/>
    <x v="1"/>
    <x v="0"/>
  </r>
  <r>
    <x v="961"/>
    <s v="2013-09-06"/>
    <x v="4"/>
    <d v="1899-12-30T16:05:00"/>
    <x v="2"/>
    <d v="2013-09-06T15:18:59"/>
    <d v="2013-09-06T17:12:57"/>
    <n v="113"/>
    <x v="5"/>
    <x v="1"/>
    <x v="0"/>
  </r>
  <r>
    <x v="962"/>
    <s v="2013-09-06"/>
    <x v="4"/>
    <d v="1899-12-30T23:10:00"/>
    <x v="0"/>
    <d v="2013-09-06T22:29:35"/>
    <d v="2013-09-07T00:13:16"/>
    <n v="103"/>
    <x v="5"/>
    <x v="1"/>
    <x v="0"/>
  </r>
  <r>
    <x v="963"/>
    <s v="2013-09-07"/>
    <x v="5"/>
    <d v="1899-12-30T00:24:00"/>
    <x v="0"/>
    <d v="2013-09-06T23:50:55"/>
    <d v="2013-09-07T01:16:39"/>
    <n v="85"/>
    <x v="5"/>
    <x v="0"/>
    <x v="1"/>
  </r>
  <r>
    <x v="964"/>
    <s v="2013-09-07"/>
    <x v="5"/>
    <d v="1899-12-30T01:35:00"/>
    <x v="0"/>
    <d v="2013-09-07T01:03:01"/>
    <d v="2013-09-07T02:19:37"/>
    <n v="76"/>
    <x v="5"/>
    <x v="0"/>
    <x v="1"/>
  </r>
  <r>
    <x v="965"/>
    <s v="2013-09-07"/>
    <x v="5"/>
    <d v="1899-12-30T03:16:00"/>
    <x v="0"/>
    <d v="2013-09-07T02:35:31"/>
    <d v="2013-09-07T04:22:37"/>
    <n v="107"/>
    <x v="5"/>
    <x v="0"/>
    <x v="1"/>
  </r>
  <r>
    <x v="966"/>
    <s v="2013-09-07"/>
    <x v="5"/>
    <d v="1899-12-30T05:02:00"/>
    <x v="1"/>
    <d v="2013-09-07T04:20:06"/>
    <d v="2013-09-07T05:45:51"/>
    <n v="85"/>
    <x v="5"/>
    <x v="0"/>
    <x v="1"/>
  </r>
  <r>
    <x v="967"/>
    <s v="2013-09-07"/>
    <x v="5"/>
    <d v="1899-12-30T07:10:00"/>
    <x v="0"/>
    <d v="2013-09-07T06:12:02"/>
    <d v="2013-09-07T08:15:09"/>
    <n v="123"/>
    <x v="5"/>
    <x v="1"/>
    <x v="1"/>
  </r>
  <r>
    <x v="968"/>
    <s v="2013-09-07"/>
    <x v="5"/>
    <d v="1899-12-30T13:12:00"/>
    <x v="0"/>
    <d v="2013-09-07T12:42:06"/>
    <d v="2013-09-07T14:07:07"/>
    <n v="85"/>
    <x v="5"/>
    <x v="1"/>
    <x v="1"/>
  </r>
  <r>
    <x v="969"/>
    <s v="2013-09-07"/>
    <x v="5"/>
    <d v="1899-12-30T19:45:00"/>
    <x v="0"/>
    <d v="2013-09-07T19:03:06"/>
    <d v="2013-09-07T20:24:27"/>
    <n v="81"/>
    <x v="5"/>
    <x v="1"/>
    <x v="1"/>
  </r>
  <r>
    <x v="970"/>
    <s v="2013-09-08"/>
    <x v="6"/>
    <d v="1899-12-30T02:55:00"/>
    <x v="0"/>
    <d v="2013-09-08T02:03:37"/>
    <d v="2013-09-08T04:12:53"/>
    <n v="129"/>
    <x v="5"/>
    <x v="0"/>
    <x v="1"/>
  </r>
  <r>
    <x v="971"/>
    <s v="2013-09-09"/>
    <x v="0"/>
    <d v="1899-12-30T00:27:00"/>
    <x v="0"/>
    <d v="2013-09-08T23:47:40"/>
    <e v="#VALUE!"/>
    <e v="#VALUE!"/>
    <x v="5"/>
    <x v="0"/>
    <x v="0"/>
  </r>
  <r>
    <x v="972"/>
    <s v="2013-09-09"/>
    <x v="0"/>
    <d v="1899-12-30T08:22:00"/>
    <x v="2"/>
    <d v="2013-09-09T07:28:55"/>
    <d v="2013-09-09T09:03:48"/>
    <n v="94"/>
    <x v="5"/>
    <x v="1"/>
    <x v="0"/>
  </r>
  <r>
    <x v="973"/>
    <s v="2013-09-09"/>
    <x v="0"/>
    <d v="1899-12-30T09:24:00"/>
    <x v="0"/>
    <d v="2013-09-09T08:39:27"/>
    <d v="2013-09-09T10:28:46"/>
    <n v="109"/>
    <x v="5"/>
    <x v="1"/>
    <x v="0"/>
  </r>
  <r>
    <x v="974"/>
    <s v="2013-09-09"/>
    <x v="0"/>
    <d v="1899-12-30T10:11:00"/>
    <x v="2"/>
    <d v="2013-09-09T09:25:38"/>
    <d v="2013-09-09T11:41:28"/>
    <n v="135"/>
    <x v="5"/>
    <x v="1"/>
    <x v="0"/>
  </r>
  <r>
    <x v="975"/>
    <s v="2013-09-09"/>
    <x v="0"/>
    <d v="1899-12-30T11:22:00"/>
    <x v="2"/>
    <d v="2013-09-09T10:33:54"/>
    <d v="2013-09-09T12:35:49"/>
    <n v="121"/>
    <x v="5"/>
    <x v="1"/>
    <x v="0"/>
  </r>
  <r>
    <x v="976"/>
    <s v="2013-09-09"/>
    <x v="0"/>
    <d v="1899-12-30T12:25:00"/>
    <x v="2"/>
    <d v="2013-09-09T11:40:58"/>
    <d v="2013-09-09T13:03:19"/>
    <n v="82"/>
    <x v="5"/>
    <x v="1"/>
    <x v="0"/>
  </r>
  <r>
    <x v="977"/>
    <s v="2013-09-09"/>
    <x v="0"/>
    <d v="1899-12-30T14:19:00"/>
    <x v="2"/>
    <d v="2013-09-09T13:32:00"/>
    <d v="2013-09-09T15:23:18"/>
    <n v="111"/>
    <x v="5"/>
    <x v="1"/>
    <x v="0"/>
  </r>
  <r>
    <x v="978"/>
    <s v="2013-09-09"/>
    <x v="0"/>
    <d v="1899-12-30T15:29:00"/>
    <x v="1"/>
    <d v="2013-09-09T19:34:57"/>
    <d v="2013-09-09T16:25:16"/>
    <e v="#NUM!"/>
    <x v="5"/>
    <x v="1"/>
    <x v="0"/>
  </r>
  <r>
    <x v="979"/>
    <s v="2013-09-09"/>
    <x v="0"/>
    <d v="1899-12-30T16:47:00"/>
    <x v="2"/>
    <d v="2013-09-09T16:19:48"/>
    <d v="2013-09-09T17:41:24"/>
    <n v="81"/>
    <x v="5"/>
    <x v="1"/>
    <x v="0"/>
  </r>
  <r>
    <x v="980"/>
    <s v="2013-09-09"/>
    <x v="0"/>
    <d v="1899-12-30T22:20:00"/>
    <x v="0"/>
    <d v="2013-09-09T21:23:44"/>
    <d v="2013-09-09T23:06:47"/>
    <n v="103"/>
    <x v="5"/>
    <x v="1"/>
    <x v="0"/>
  </r>
  <r>
    <x v="981"/>
    <s v="2013-09-10"/>
    <x v="1"/>
    <d v="1899-12-30T09:58:00"/>
    <x v="2"/>
    <d v="2013-09-10T08:57:50"/>
    <d v="2013-09-10T11:06:43"/>
    <n v="128"/>
    <x v="5"/>
    <x v="1"/>
    <x v="0"/>
  </r>
  <r>
    <x v="982"/>
    <s v="2013-09-10"/>
    <x v="1"/>
    <d v="1899-12-30T12:35:00"/>
    <x v="2"/>
    <d v="2013-09-10T11:29:49"/>
    <d v="2013-09-10T14:42:09"/>
    <n v="192"/>
    <x v="5"/>
    <x v="1"/>
    <x v="0"/>
  </r>
  <r>
    <x v="983"/>
    <s v="2013-09-10"/>
    <x v="1"/>
    <d v="1899-12-30T16:05:00"/>
    <x v="0"/>
    <d v="2013-09-10T14:55:36"/>
    <d v="2013-09-10T16:48:46"/>
    <n v="113"/>
    <x v="5"/>
    <x v="1"/>
    <x v="0"/>
  </r>
  <r>
    <x v="984"/>
    <s v="2013-09-10"/>
    <x v="1"/>
    <d v="1899-12-30T19:17:00"/>
    <x v="0"/>
    <d v="2013-09-10T19:07:07"/>
    <d v="2013-09-10T19:51:04"/>
    <n v="43"/>
    <x v="5"/>
    <x v="1"/>
    <x v="0"/>
  </r>
  <r>
    <x v="985"/>
    <s v="2013-09-10"/>
    <x v="1"/>
    <d v="1899-12-30T20:29:00"/>
    <x v="0"/>
    <d v="2013-09-10T20:07:47"/>
    <d v="2013-09-10T21:15:25"/>
    <n v="67"/>
    <x v="5"/>
    <x v="1"/>
    <x v="0"/>
  </r>
  <r>
    <x v="986"/>
    <s v="2013-09-11"/>
    <x v="2"/>
    <d v="1899-12-30T00:01:00"/>
    <x v="0"/>
    <d v="2013-09-10T23:33:48"/>
    <d v="2013-09-11T00:43:05"/>
    <n v="69"/>
    <x v="5"/>
    <x v="0"/>
    <x v="0"/>
  </r>
  <r>
    <x v="987"/>
    <s v="2013-09-11"/>
    <x v="2"/>
    <d v="1899-12-30T01:41:00"/>
    <x v="0"/>
    <d v="2013-09-11T01:06:04"/>
    <d v="2013-09-11T02:44:49"/>
    <n v="98"/>
    <x v="5"/>
    <x v="0"/>
    <x v="0"/>
  </r>
  <r>
    <x v="988"/>
    <s v="2013-09-11"/>
    <x v="2"/>
    <d v="1899-12-30T03:35:00"/>
    <x v="2"/>
    <d v="2013-09-11T02:41:58"/>
    <d v="2013-09-11T04:54:47"/>
    <n v="132"/>
    <x v="5"/>
    <x v="0"/>
    <x v="0"/>
  </r>
  <r>
    <x v="989"/>
    <s v="2013-09-11"/>
    <x v="2"/>
    <d v="1899-12-30T08:29:00"/>
    <x v="2"/>
    <d v="2013-09-11T07:30:42"/>
    <d v="2013-09-11T08:57:38"/>
    <n v="86"/>
    <x v="5"/>
    <x v="1"/>
    <x v="0"/>
  </r>
  <r>
    <x v="990"/>
    <s v="2013-09-11"/>
    <x v="2"/>
    <d v="1899-12-30T10:43:00"/>
    <x v="2"/>
    <d v="2013-09-11T10:13:09"/>
    <d v="2013-09-11T11:15:56"/>
    <n v="62"/>
    <x v="5"/>
    <x v="1"/>
    <x v="0"/>
  </r>
  <r>
    <x v="991"/>
    <s v="2013-09-11"/>
    <x v="2"/>
    <d v="1899-12-30T12:06:00"/>
    <x v="2"/>
    <d v="2013-09-11T11:22:47"/>
    <d v="2013-09-11T12:33:21"/>
    <n v="70"/>
    <x v="5"/>
    <x v="1"/>
    <x v="0"/>
  </r>
  <r>
    <x v="992"/>
    <s v="2013-09-11"/>
    <x v="2"/>
    <d v="1899-12-30T13:44:00"/>
    <x v="2"/>
    <d v="2013-09-11T12:55:02"/>
    <d v="2013-09-11T15:29:09"/>
    <n v="154"/>
    <x v="5"/>
    <x v="1"/>
    <x v="0"/>
  </r>
  <r>
    <x v="993"/>
    <s v="2013-09-11"/>
    <x v="2"/>
    <d v="1899-12-30T14:19:00"/>
    <x v="2"/>
    <d v="2013-09-11T13:37:53"/>
    <d v="2013-09-11T14:37:11"/>
    <n v="59"/>
    <x v="5"/>
    <x v="1"/>
    <x v="0"/>
  </r>
  <r>
    <x v="994"/>
    <s v="2013-09-11"/>
    <x v="2"/>
    <d v="1899-12-30T16:05:00"/>
    <x v="0"/>
    <d v="2013-09-11T15:27:33"/>
    <d v="2013-09-11T17:04:11"/>
    <n v="96"/>
    <x v="5"/>
    <x v="1"/>
    <x v="0"/>
  </r>
  <r>
    <x v="995"/>
    <s v="2013-09-11"/>
    <x v="2"/>
    <d v="1899-12-30T16:29:00"/>
    <x v="2"/>
    <d v="2013-09-11T16:29:56"/>
    <d v="2013-09-11T18:29:52"/>
    <n v="119"/>
    <x v="5"/>
    <x v="1"/>
    <x v="0"/>
  </r>
  <r>
    <x v="996"/>
    <s v="2013-09-12"/>
    <x v="3"/>
    <d v="1899-12-30T00:05:00"/>
    <x v="1"/>
    <d v="2013-09-11T23:12:45"/>
    <d v="2013-09-12T01:38:03"/>
    <n v="145"/>
    <x v="5"/>
    <x v="0"/>
    <x v="0"/>
  </r>
  <r>
    <x v="997"/>
    <s v="2013-09-12"/>
    <x v="3"/>
    <d v="1899-12-30T06:24:00"/>
    <x v="0"/>
    <d v="2013-09-12T05:30:03"/>
    <d v="2013-09-12T07:11:00"/>
    <n v="100"/>
    <x v="5"/>
    <x v="1"/>
    <x v="0"/>
  </r>
  <r>
    <x v="998"/>
    <s v="2013-09-12"/>
    <x v="3"/>
    <d v="1899-12-30T09:44:00"/>
    <x v="2"/>
    <d v="2013-09-12T08:54:46"/>
    <d v="2013-09-12T10:57:24"/>
    <n v="122"/>
    <x v="5"/>
    <x v="1"/>
    <x v="0"/>
  </r>
  <r>
    <x v="999"/>
    <s v="2013-09-12"/>
    <x v="3"/>
    <d v="1899-12-30T11:25:00"/>
    <x v="2"/>
    <d v="2013-09-12T10:57:13"/>
    <d v="2013-09-12T11:55:42"/>
    <n v="58"/>
    <x v="5"/>
    <x v="1"/>
    <x v="0"/>
  </r>
  <r>
    <x v="1000"/>
    <s v="2013-09-12"/>
    <x v="3"/>
    <d v="1899-12-30T14:17:00"/>
    <x v="2"/>
    <d v="2013-09-12T13:33:35"/>
    <d v="2013-09-12T15:03:11"/>
    <n v="89"/>
    <x v="5"/>
    <x v="1"/>
    <x v="0"/>
  </r>
  <r>
    <x v="1001"/>
    <s v="2013-09-12"/>
    <x v="3"/>
    <d v="1899-12-30T21:23:00"/>
    <x v="0"/>
    <d v="2013-09-12T21:05:41"/>
    <d v="2013-09-12T22:27:35"/>
    <n v="81"/>
    <x v="5"/>
    <x v="1"/>
    <x v="0"/>
  </r>
  <r>
    <x v="1002"/>
    <s v="2013-09-12"/>
    <x v="3"/>
    <d v="1899-12-30T23:20:00"/>
    <x v="0"/>
    <d v="2013-09-12T22:59:04"/>
    <e v="#VALUE!"/>
    <e v="#VALUE!"/>
    <x v="5"/>
    <x v="1"/>
    <x v="0"/>
  </r>
  <r>
    <x v="1003"/>
    <s v="2013-09-13"/>
    <x v="4"/>
    <d v="1899-12-30T03:32:00"/>
    <x v="1"/>
    <d v="2013-09-13T02:24:50"/>
    <d v="2013-09-13T04:32:54"/>
    <n v="128"/>
    <x v="5"/>
    <x v="0"/>
    <x v="0"/>
  </r>
  <r>
    <x v="1004"/>
    <s v="2013-09-13"/>
    <x v="4"/>
    <d v="1899-12-30T07:20:00"/>
    <x v="0"/>
    <d v="2013-09-13T06:46:04"/>
    <d v="2013-09-13T08:13:26"/>
    <n v="87"/>
    <x v="5"/>
    <x v="1"/>
    <x v="0"/>
  </r>
  <r>
    <x v="1005"/>
    <s v="2013-09-13"/>
    <x v="4"/>
    <d v="1899-12-30T09:26:00"/>
    <x v="2"/>
    <d v="2013-09-13T08:51:57"/>
    <d v="2013-09-13T10:04:43"/>
    <n v="72"/>
    <x v="5"/>
    <x v="1"/>
    <x v="0"/>
  </r>
  <r>
    <x v="1006"/>
    <s v="2013-09-13"/>
    <x v="4"/>
    <d v="1899-12-30T11:36:00"/>
    <x v="2"/>
    <d v="2013-09-13T10:39:00"/>
    <d v="2013-09-13T12:24:37"/>
    <n v="105"/>
    <x v="5"/>
    <x v="1"/>
    <x v="0"/>
  </r>
  <r>
    <x v="1007"/>
    <s v="2013-09-13"/>
    <x v="4"/>
    <d v="1899-12-30T13:46:00"/>
    <x v="2"/>
    <d v="2013-09-13T12:56:11"/>
    <d v="2013-09-13T14:21:20"/>
    <n v="85"/>
    <x v="5"/>
    <x v="1"/>
    <x v="0"/>
  </r>
  <r>
    <x v="1008"/>
    <s v="2013-09-13"/>
    <x v="4"/>
    <d v="1899-12-30T13:51:00"/>
    <x v="0"/>
    <d v="2013-09-13T13:10:45"/>
    <d v="2013-09-13T14:25:41"/>
    <n v="74"/>
    <x v="5"/>
    <x v="1"/>
    <x v="0"/>
  </r>
  <r>
    <x v="1009"/>
    <s v="2013-09-13"/>
    <x v="4"/>
    <d v="1899-12-30T14:49:00"/>
    <x v="2"/>
    <d v="2013-09-13T14:08:22"/>
    <d v="2013-09-13T15:33:12"/>
    <n v="84"/>
    <x v="5"/>
    <x v="1"/>
    <x v="0"/>
  </r>
  <r>
    <x v="1010"/>
    <s v="2013-09-13"/>
    <x v="4"/>
    <d v="1899-12-30T15:23:00"/>
    <x v="2"/>
    <d v="2013-09-13T14:30:25"/>
    <e v="#VALUE!"/>
    <e v="#VALUE!"/>
    <x v="5"/>
    <x v="1"/>
    <x v="0"/>
  </r>
  <r>
    <x v="1011"/>
    <s v="2013-09-13"/>
    <x v="4"/>
    <d v="1899-12-30T16:32:00"/>
    <x v="0"/>
    <d v="2013-09-13T15:46:22"/>
    <d v="2013-09-13T17:25:09"/>
    <n v="98"/>
    <x v="5"/>
    <x v="1"/>
    <x v="0"/>
  </r>
  <r>
    <x v="1012"/>
    <s v="2013-09-13"/>
    <x v="4"/>
    <d v="1899-12-30T21:24:00"/>
    <x v="0"/>
    <d v="2013-09-13T20:43:26"/>
    <d v="2013-09-13T22:26:46"/>
    <n v="103"/>
    <x v="5"/>
    <x v="1"/>
    <x v="0"/>
  </r>
  <r>
    <x v="1013"/>
    <s v="2013-09-14"/>
    <x v="5"/>
    <d v="1899-12-30T00:57:00"/>
    <x v="0"/>
    <d v="2013-09-14T00:36:23"/>
    <d v="2013-09-14T01:41:11"/>
    <n v="64"/>
    <x v="5"/>
    <x v="0"/>
    <x v="1"/>
  </r>
  <r>
    <x v="1014"/>
    <s v="2013-09-14"/>
    <x v="5"/>
    <d v="1899-12-30T04:26:00"/>
    <x v="0"/>
    <d v="2013-09-14T03:30:44"/>
    <d v="2013-09-14T05:00:57"/>
    <n v="90"/>
    <x v="5"/>
    <x v="0"/>
    <x v="1"/>
  </r>
  <r>
    <x v="1015"/>
    <s v="2013-09-14"/>
    <x v="5"/>
    <d v="1899-12-30T08:32:00"/>
    <x v="0"/>
    <d v="2013-09-14T07:34:58"/>
    <d v="2013-09-14T08:57:38"/>
    <n v="82"/>
    <x v="5"/>
    <x v="1"/>
    <x v="1"/>
  </r>
  <r>
    <x v="1016"/>
    <s v="2013-09-14"/>
    <x v="5"/>
    <d v="1899-12-30T10:16:00"/>
    <x v="1"/>
    <d v="2013-09-14T09:34:29"/>
    <d v="2013-09-14T10:58:39"/>
    <n v="84"/>
    <x v="5"/>
    <x v="1"/>
    <x v="1"/>
  </r>
  <r>
    <x v="1017"/>
    <s v="2013-09-14"/>
    <x v="5"/>
    <d v="1899-12-30T12:08:00"/>
    <x v="0"/>
    <d v="2013-09-14T11:19:15"/>
    <d v="2013-09-14T12:26:49"/>
    <n v="67"/>
    <x v="5"/>
    <x v="1"/>
    <x v="1"/>
  </r>
  <r>
    <x v="1018"/>
    <s v="2013-09-14"/>
    <x v="5"/>
    <d v="1899-12-30T17:23:00"/>
    <x v="0"/>
    <e v="#VALUE!"/>
    <d v="2013-09-14T18:31:09"/>
    <e v="#VALUE!"/>
    <x v="5"/>
    <x v="1"/>
    <x v="1"/>
  </r>
  <r>
    <x v="1019"/>
    <s v="2013-09-14"/>
    <x v="5"/>
    <d v="1899-12-30T19:32:00"/>
    <x v="0"/>
    <d v="2013-09-14T19:11:22"/>
    <d v="2013-09-14T21:09:59"/>
    <n v="118"/>
    <x v="5"/>
    <x v="1"/>
    <x v="1"/>
  </r>
  <r>
    <x v="1020"/>
    <s v="2013-09-15"/>
    <x v="6"/>
    <d v="1899-12-30T19:16:00"/>
    <x v="0"/>
    <d v="2013-09-15T18:34:36"/>
    <e v="#VALUE!"/>
    <e v="#VALUE!"/>
    <x v="5"/>
    <x v="1"/>
    <x v="1"/>
  </r>
  <r>
    <x v="1021"/>
    <s v="2013-09-15"/>
    <x v="6"/>
    <d v="1899-12-30T23:09:00"/>
    <x v="0"/>
    <d v="2013-09-15T22:52:50"/>
    <d v="2013-09-15T23:59:08"/>
    <n v="66"/>
    <x v="5"/>
    <x v="1"/>
    <x v="1"/>
  </r>
  <r>
    <x v="1022"/>
    <s v="2013-09-16"/>
    <x v="0"/>
    <d v="1899-12-30T01:01:00"/>
    <x v="0"/>
    <d v="2013-09-16T00:39:00"/>
    <d v="2013-09-16T02:15:49"/>
    <n v="96"/>
    <x v="5"/>
    <x v="0"/>
    <x v="0"/>
  </r>
  <r>
    <x v="1023"/>
    <s v="2013-09-16"/>
    <x v="0"/>
    <d v="1899-12-30T06:29:00"/>
    <x v="0"/>
    <d v="2013-09-16T05:51:55"/>
    <d v="2013-09-16T07:05:10"/>
    <n v="73"/>
    <x v="5"/>
    <x v="1"/>
    <x v="0"/>
  </r>
  <r>
    <x v="1024"/>
    <s v="2013-09-16"/>
    <x v="0"/>
    <d v="1899-12-30T08:28:00"/>
    <x v="2"/>
    <d v="2013-09-16T07:34:25"/>
    <d v="2013-09-16T09:03:10"/>
    <n v="88"/>
    <x v="5"/>
    <x v="1"/>
    <x v="0"/>
  </r>
  <r>
    <x v="1025"/>
    <s v="2013-09-16"/>
    <x v="0"/>
    <d v="1899-12-30T11:04:00"/>
    <x v="2"/>
    <d v="2013-09-16T09:56:10"/>
    <d v="2013-09-16T12:02:53"/>
    <n v="126"/>
    <x v="5"/>
    <x v="1"/>
    <x v="0"/>
  </r>
  <r>
    <x v="1026"/>
    <s v="2013-09-16"/>
    <x v="0"/>
    <d v="1899-12-30T11:19:00"/>
    <x v="2"/>
    <d v="2013-09-16T10:40:26"/>
    <d v="2013-09-16T12:15:52"/>
    <n v="95"/>
    <x v="5"/>
    <x v="1"/>
    <x v="0"/>
  </r>
  <r>
    <x v="1027"/>
    <s v="2013-09-16"/>
    <x v="0"/>
    <d v="1899-12-30T13:58:00"/>
    <x v="2"/>
    <d v="2013-09-16T12:57:58"/>
    <d v="2013-09-16T14:46:24"/>
    <n v="108"/>
    <x v="5"/>
    <x v="1"/>
    <x v="0"/>
  </r>
  <r>
    <x v="1028"/>
    <s v="2013-09-16"/>
    <x v="0"/>
    <d v="1899-12-30T16:30:00"/>
    <x v="2"/>
    <d v="2013-09-16T15:17:40"/>
    <d v="2013-09-16T17:16:17"/>
    <n v="118"/>
    <x v="5"/>
    <x v="1"/>
    <x v="0"/>
  </r>
  <r>
    <x v="1029"/>
    <s v="2013-09-16"/>
    <x v="0"/>
    <d v="1899-12-30T17:20:00"/>
    <x v="0"/>
    <d v="2013-09-16T16:15:40"/>
    <d v="2013-09-16T19:00:41"/>
    <n v="165"/>
    <x v="5"/>
    <x v="1"/>
    <x v="0"/>
  </r>
  <r>
    <x v="1030"/>
    <s v="2013-09-16"/>
    <x v="0"/>
    <d v="1899-12-30T19:54:00"/>
    <x v="0"/>
    <d v="2013-09-16T19:15:10"/>
    <d v="2013-09-16T21:06:39"/>
    <n v="111"/>
    <x v="5"/>
    <x v="1"/>
    <x v="0"/>
  </r>
  <r>
    <x v="1031"/>
    <s v="2013-09-17"/>
    <x v="1"/>
    <d v="1899-12-30T04:45:00"/>
    <x v="1"/>
    <d v="2013-09-17T03:17:04"/>
    <d v="2013-09-17T05:14:46"/>
    <n v="117"/>
    <x v="5"/>
    <x v="0"/>
    <x v="0"/>
  </r>
  <r>
    <x v="1032"/>
    <s v="2013-09-17"/>
    <x v="1"/>
    <d v="1899-12-30T06:02:00"/>
    <x v="0"/>
    <d v="2013-09-17T05:41:37"/>
    <d v="2013-09-17T06:39:04"/>
    <n v="57"/>
    <x v="5"/>
    <x v="1"/>
    <x v="0"/>
  </r>
  <r>
    <x v="1033"/>
    <s v="2013-09-17"/>
    <x v="1"/>
    <d v="1899-12-30T08:29:00"/>
    <x v="2"/>
    <d v="2013-09-17T07:26:16"/>
    <d v="2013-09-17T09:40:20"/>
    <n v="134"/>
    <x v="5"/>
    <x v="1"/>
    <x v="0"/>
  </r>
  <r>
    <x v="1034"/>
    <s v="2013-09-17"/>
    <x v="1"/>
    <d v="1899-12-30T12:04:00"/>
    <x v="2"/>
    <d v="2013-09-17T11:27:53"/>
    <d v="2013-09-17T13:35:15"/>
    <n v="127"/>
    <x v="5"/>
    <x v="1"/>
    <x v="0"/>
  </r>
  <r>
    <x v="1035"/>
    <s v="2013-09-17"/>
    <x v="1"/>
    <d v="1899-12-30T17:30:00"/>
    <x v="0"/>
    <d v="2013-09-17T16:58:57"/>
    <d v="2013-09-17T17:59:48"/>
    <n v="60"/>
    <x v="5"/>
    <x v="1"/>
    <x v="0"/>
  </r>
  <r>
    <x v="1036"/>
    <s v="2013-09-18"/>
    <x v="2"/>
    <d v="1899-12-30T00:09:00"/>
    <x v="0"/>
    <d v="2013-09-17T23:10:23"/>
    <d v="2013-09-18T00:57:10"/>
    <n v="106"/>
    <x v="5"/>
    <x v="0"/>
    <x v="0"/>
  </r>
  <r>
    <x v="1037"/>
    <s v="2013-09-18"/>
    <x v="2"/>
    <d v="1899-12-30T08:27:00"/>
    <x v="2"/>
    <d v="2013-09-18T07:34:13"/>
    <d v="2013-09-18T08:54:47"/>
    <n v="80"/>
    <x v="5"/>
    <x v="1"/>
    <x v="0"/>
  </r>
  <r>
    <x v="1038"/>
    <s v="2013-09-18"/>
    <x v="2"/>
    <d v="1899-12-30T09:21:00"/>
    <x v="0"/>
    <d v="2013-09-18T08:35:32"/>
    <d v="2013-09-18T10:16:39"/>
    <n v="101"/>
    <x v="5"/>
    <x v="1"/>
    <x v="0"/>
  </r>
  <r>
    <x v="1039"/>
    <s v="2013-09-18"/>
    <x v="2"/>
    <d v="1899-12-30T13:54:00"/>
    <x v="2"/>
    <d v="2013-09-18T12:59:07"/>
    <d v="2013-09-18T14:39:46"/>
    <n v="100"/>
    <x v="5"/>
    <x v="1"/>
    <x v="0"/>
  </r>
  <r>
    <x v="1040"/>
    <s v="2013-09-18"/>
    <x v="2"/>
    <d v="1899-12-30T16:34:00"/>
    <x v="0"/>
    <d v="2013-09-18T14:24:45"/>
    <d v="2013-09-18T18:29:48"/>
    <n v="245"/>
    <x v="5"/>
    <x v="1"/>
    <x v="0"/>
  </r>
  <r>
    <x v="1041"/>
    <s v="2013-09-18"/>
    <x v="2"/>
    <d v="1899-12-30T16:33:00"/>
    <x v="2"/>
    <d v="2013-09-18T15:47:11"/>
    <d v="2013-09-18T17:14:22"/>
    <n v="87"/>
    <x v="5"/>
    <x v="1"/>
    <x v="0"/>
  </r>
  <r>
    <x v="1042"/>
    <s v="2013-09-18"/>
    <x v="2"/>
    <d v="1899-12-30T20:43:00"/>
    <x v="0"/>
    <d v="2013-09-18T20:17:11"/>
    <d v="2013-09-18T21:45:16"/>
    <n v="88"/>
    <x v="5"/>
    <x v="1"/>
    <x v="0"/>
  </r>
  <r>
    <x v="1043"/>
    <s v="2013-09-19"/>
    <x v="3"/>
    <d v="1899-12-30T10:18:00"/>
    <x v="1"/>
    <d v="2013-09-19T09:38:04"/>
    <d v="2013-09-19T11:29:20"/>
    <n v="111"/>
    <x v="5"/>
    <x v="1"/>
    <x v="0"/>
  </r>
  <r>
    <x v="1044"/>
    <s v="2013-09-19"/>
    <x v="3"/>
    <d v="1899-12-30T18:14:00"/>
    <x v="0"/>
    <d v="2013-09-19T17:18:41"/>
    <d v="2013-09-19T19:06:44"/>
    <n v="108"/>
    <x v="5"/>
    <x v="1"/>
    <x v="0"/>
  </r>
  <r>
    <x v="1045"/>
    <s v="2013-09-19"/>
    <x v="3"/>
    <d v="1899-12-30T20:44:00"/>
    <x v="0"/>
    <d v="2013-09-19T19:54:47"/>
    <d v="2013-09-19T21:27:55"/>
    <n v="93"/>
    <x v="5"/>
    <x v="1"/>
    <x v="0"/>
  </r>
  <r>
    <x v="1046"/>
    <s v="2013-09-20"/>
    <x v="4"/>
    <d v="1899-12-30T00:51:00"/>
    <x v="0"/>
    <d v="2013-09-20T00:18:49"/>
    <e v="#VALUE!"/>
    <e v="#VALUE!"/>
    <x v="5"/>
    <x v="0"/>
    <x v="0"/>
  </r>
  <r>
    <x v="1047"/>
    <s v="2013-09-20"/>
    <x v="4"/>
    <d v="1899-12-30T09:50:00"/>
    <x v="2"/>
    <d v="2013-09-20T09:01:45"/>
    <d v="2013-09-20T11:04:24"/>
    <n v="122"/>
    <x v="5"/>
    <x v="1"/>
    <x v="0"/>
  </r>
  <r>
    <x v="1048"/>
    <s v="2013-09-20"/>
    <x v="4"/>
    <d v="1899-12-30T12:10:00"/>
    <x v="2"/>
    <d v="2013-09-20T11:01:36"/>
    <e v="#VALUE!"/>
    <e v="#VALUE!"/>
    <x v="5"/>
    <x v="1"/>
    <x v="0"/>
  </r>
  <r>
    <x v="1049"/>
    <s v="2013-09-20"/>
    <x v="4"/>
    <d v="1899-12-30T15:33:00"/>
    <x v="1"/>
    <d v="2013-09-20T14:59:55"/>
    <d v="2013-09-20T16:45:59"/>
    <n v="106"/>
    <x v="5"/>
    <x v="1"/>
    <x v="0"/>
  </r>
  <r>
    <x v="1050"/>
    <s v="2013-09-20"/>
    <x v="4"/>
    <d v="1899-12-30T16:53:00"/>
    <x v="0"/>
    <d v="2013-09-20T15:47:24"/>
    <d v="2013-09-20T18:31:37"/>
    <n v="164"/>
    <x v="5"/>
    <x v="1"/>
    <x v="0"/>
  </r>
  <r>
    <x v="1051"/>
    <s v="2013-09-20"/>
    <x v="4"/>
    <d v="1899-12-30T20:39:00"/>
    <x v="1"/>
    <d v="2013-09-20T19:03:55"/>
    <d v="2013-09-20T22:54:58"/>
    <n v="231"/>
    <x v="5"/>
    <x v="1"/>
    <x v="0"/>
  </r>
  <r>
    <x v="1052"/>
    <s v="2013-09-20"/>
    <x v="4"/>
    <d v="1899-12-30T23:13:00"/>
    <x v="0"/>
    <d v="2013-09-20T22:29:35"/>
    <d v="2013-09-20T23:57:19"/>
    <n v="87"/>
    <x v="5"/>
    <x v="1"/>
    <x v="0"/>
  </r>
  <r>
    <x v="1053"/>
    <s v="2013-09-21"/>
    <x v="5"/>
    <d v="1899-12-30T00:33:00"/>
    <x v="0"/>
    <d v="2013-09-21T00:06:13"/>
    <d v="2013-09-21T01:42:48"/>
    <n v="96"/>
    <x v="5"/>
    <x v="0"/>
    <x v="1"/>
  </r>
  <r>
    <x v="1054"/>
    <s v="2013-09-21"/>
    <x v="5"/>
    <d v="1899-12-30T01:36:00"/>
    <x v="0"/>
    <d v="2013-09-21T00:54:19"/>
    <d v="2013-09-21T02:26:30"/>
    <n v="92"/>
    <x v="5"/>
    <x v="0"/>
    <x v="1"/>
  </r>
  <r>
    <x v="1055"/>
    <s v="2013-09-21"/>
    <x v="5"/>
    <d v="1899-12-30T02:34:00"/>
    <x v="0"/>
    <d v="2013-09-21T02:09:18"/>
    <e v="#VALUE!"/>
    <e v="#VALUE!"/>
    <x v="5"/>
    <x v="0"/>
    <x v="1"/>
  </r>
  <r>
    <x v="1056"/>
    <s v="2013-09-21"/>
    <x v="5"/>
    <d v="1899-12-30T04:25:00"/>
    <x v="0"/>
    <d v="2013-09-21T03:40:51"/>
    <d v="2013-09-21T05:18:02"/>
    <n v="97"/>
    <x v="5"/>
    <x v="0"/>
    <x v="1"/>
  </r>
  <r>
    <x v="1057"/>
    <s v="2013-09-21"/>
    <x v="5"/>
    <d v="1899-12-30T05:46:00"/>
    <x v="0"/>
    <d v="2013-09-21T05:22:14"/>
    <d v="2013-09-21T06:32:20"/>
    <n v="70"/>
    <x v="5"/>
    <x v="0"/>
    <x v="1"/>
  </r>
  <r>
    <x v="1058"/>
    <s v="2013-09-21"/>
    <x v="5"/>
    <d v="1899-12-30T12:29:00"/>
    <x v="0"/>
    <d v="2013-09-21T11:38:22"/>
    <d v="2013-09-21T12:55:53"/>
    <n v="77"/>
    <x v="5"/>
    <x v="1"/>
    <x v="1"/>
  </r>
  <r>
    <x v="1059"/>
    <s v="2013-09-22"/>
    <x v="6"/>
    <d v="1899-12-30T02:41:00"/>
    <x v="0"/>
    <d v="2013-09-22T02:11:43"/>
    <d v="2013-09-22T03:23:28"/>
    <n v="71"/>
    <x v="5"/>
    <x v="0"/>
    <x v="1"/>
  </r>
  <r>
    <x v="1060"/>
    <s v="2013-09-22"/>
    <x v="6"/>
    <d v="1899-12-30T04:41:00"/>
    <x v="0"/>
    <d v="2013-09-22T04:01:51"/>
    <d v="2013-09-22T05:33:59"/>
    <n v="92"/>
    <x v="5"/>
    <x v="0"/>
    <x v="1"/>
  </r>
  <r>
    <x v="1061"/>
    <s v="2013-09-22"/>
    <x v="6"/>
    <d v="1899-12-30T06:40:00"/>
    <x v="0"/>
    <d v="2013-09-22T06:02:27"/>
    <d v="2013-09-22T07:27:33"/>
    <n v="85"/>
    <x v="5"/>
    <x v="1"/>
    <x v="1"/>
  </r>
  <r>
    <x v="1062"/>
    <s v="2013-09-22"/>
    <x v="6"/>
    <d v="1899-12-30T09:49:00"/>
    <x v="0"/>
    <d v="2013-09-22T09:54:05"/>
    <d v="2013-09-22T10:52:36"/>
    <n v="58"/>
    <x v="5"/>
    <x v="1"/>
    <x v="1"/>
  </r>
  <r>
    <x v="1063"/>
    <s v="2013-09-22"/>
    <x v="6"/>
    <d v="1899-12-30T17:57:00"/>
    <x v="1"/>
    <d v="2013-09-22T17:25:17"/>
    <d v="2013-09-22T18:37:12"/>
    <n v="71"/>
    <x v="5"/>
    <x v="1"/>
    <x v="1"/>
  </r>
  <r>
    <x v="1064"/>
    <s v="2013-09-22"/>
    <x v="6"/>
    <d v="1899-12-30T22:57:00"/>
    <x v="0"/>
    <d v="2013-09-22T22:28:57"/>
    <d v="2013-09-22T23:41:40"/>
    <n v="72"/>
    <x v="5"/>
    <x v="1"/>
    <x v="1"/>
  </r>
  <r>
    <x v="1065"/>
    <s v="2013-09-23"/>
    <x v="0"/>
    <d v="1899-12-30T03:18:00"/>
    <x v="0"/>
    <d v="2013-09-23T02:38:04"/>
    <d v="2013-09-23T03:59:09"/>
    <n v="81"/>
    <x v="5"/>
    <x v="0"/>
    <x v="0"/>
  </r>
  <r>
    <x v="1066"/>
    <s v="2013-09-23"/>
    <x v="0"/>
    <d v="1899-12-30T05:13:00"/>
    <x v="0"/>
    <d v="2013-09-23T04:47:52"/>
    <d v="2013-09-23T07:04:07"/>
    <n v="136"/>
    <x v="5"/>
    <x v="0"/>
    <x v="0"/>
  </r>
  <r>
    <x v="1067"/>
    <s v="2013-09-23"/>
    <x v="0"/>
    <d v="1899-12-30T08:15:00"/>
    <x v="2"/>
    <d v="2013-09-23T07:42:47"/>
    <d v="2013-09-23T09:18:29"/>
    <n v="95"/>
    <x v="5"/>
    <x v="1"/>
    <x v="0"/>
  </r>
  <r>
    <x v="1068"/>
    <s v="2013-09-23"/>
    <x v="0"/>
    <d v="1899-12-30T09:24:00"/>
    <x v="1"/>
    <d v="2013-09-23T08:28:13"/>
    <e v="#VALUE!"/>
    <e v="#VALUE!"/>
    <x v="5"/>
    <x v="1"/>
    <x v="0"/>
  </r>
  <r>
    <x v="1069"/>
    <s v="2013-09-23"/>
    <x v="0"/>
    <d v="1899-12-30T10:16:00"/>
    <x v="2"/>
    <d v="2013-09-23T09:31:08"/>
    <d v="2013-09-23T11:01:06"/>
    <n v="89"/>
    <x v="5"/>
    <x v="1"/>
    <x v="0"/>
  </r>
  <r>
    <x v="1070"/>
    <s v="2013-09-23"/>
    <x v="0"/>
    <d v="1899-12-30T11:49:00"/>
    <x v="2"/>
    <d v="2013-09-23T11:01:49"/>
    <d v="2013-09-23T12:53:41"/>
    <n v="111"/>
    <x v="5"/>
    <x v="1"/>
    <x v="0"/>
  </r>
  <r>
    <x v="1071"/>
    <s v="2013-09-23"/>
    <x v="0"/>
    <d v="1899-12-30T12:37:00"/>
    <x v="2"/>
    <d v="2013-09-23T11:28:39"/>
    <d v="2013-09-23T13:40:09"/>
    <n v="131"/>
    <x v="5"/>
    <x v="1"/>
    <x v="0"/>
  </r>
  <r>
    <x v="1072"/>
    <s v="2013-09-23"/>
    <x v="0"/>
    <d v="1899-12-30T14:50:00"/>
    <x v="2"/>
    <d v="2013-09-23T14:10:41"/>
    <d v="2013-09-23T15:27:55"/>
    <n v="77"/>
    <x v="5"/>
    <x v="1"/>
    <x v="0"/>
  </r>
  <r>
    <x v="1073"/>
    <s v="2013-09-23"/>
    <x v="0"/>
    <d v="1899-12-30T15:06:00"/>
    <x v="2"/>
    <d v="2013-09-23T14:20:36"/>
    <d v="2013-09-23T15:48:41"/>
    <n v="88"/>
    <x v="5"/>
    <x v="1"/>
    <x v="0"/>
  </r>
  <r>
    <x v="1074"/>
    <s v="2013-09-23"/>
    <x v="0"/>
    <d v="1899-12-30T16:27:00"/>
    <x v="0"/>
    <d v="2013-09-23T15:35:58"/>
    <d v="2013-09-23T17:22:28"/>
    <n v="106"/>
    <x v="5"/>
    <x v="1"/>
    <x v="0"/>
  </r>
  <r>
    <x v="1075"/>
    <s v="2013-09-23"/>
    <x v="0"/>
    <d v="1899-12-30T18:44:00"/>
    <x v="2"/>
    <d v="2013-09-23T17:43:09"/>
    <d v="2013-09-23T19:22:35"/>
    <n v="99"/>
    <x v="5"/>
    <x v="1"/>
    <x v="0"/>
  </r>
  <r>
    <x v="1076"/>
    <s v="2013-09-24"/>
    <x v="1"/>
    <d v="1899-12-30T00:43:00"/>
    <x v="0"/>
    <d v="2013-09-24T00:03:57"/>
    <d v="2013-09-24T01:10:47"/>
    <n v="66"/>
    <x v="5"/>
    <x v="0"/>
    <x v="0"/>
  </r>
  <r>
    <x v="1077"/>
    <s v="2013-09-24"/>
    <x v="1"/>
    <d v="1899-12-30T08:38:00"/>
    <x v="2"/>
    <d v="2013-09-24T07:47:29"/>
    <d v="2013-09-24T10:00:19"/>
    <n v="132"/>
    <x v="5"/>
    <x v="1"/>
    <x v="0"/>
  </r>
  <r>
    <x v="1078"/>
    <s v="2013-09-24"/>
    <x v="1"/>
    <d v="1899-12-30T10:06:00"/>
    <x v="2"/>
    <d v="2013-09-24T09:01:40"/>
    <d v="2013-09-24T11:22:24"/>
    <n v="140"/>
    <x v="5"/>
    <x v="1"/>
    <x v="0"/>
  </r>
  <r>
    <x v="1079"/>
    <s v="2013-09-24"/>
    <x v="1"/>
    <d v="1899-12-30T10:50:00"/>
    <x v="2"/>
    <d v="2013-09-24T09:51:25"/>
    <d v="2013-09-24T12:23:34"/>
    <n v="152"/>
    <x v="5"/>
    <x v="1"/>
    <x v="0"/>
  </r>
  <r>
    <x v="1080"/>
    <s v="2013-09-24"/>
    <x v="1"/>
    <d v="1899-12-30T14:01:00"/>
    <x v="2"/>
    <d v="2013-09-24T12:55:19"/>
    <d v="2013-09-24T14:32:09"/>
    <n v="96"/>
    <x v="5"/>
    <x v="1"/>
    <x v="0"/>
  </r>
  <r>
    <x v="1081"/>
    <s v="2013-09-24"/>
    <x v="1"/>
    <d v="1899-12-30T15:36:00"/>
    <x v="0"/>
    <d v="2013-09-24T14:34:57"/>
    <d v="2013-09-24T16:16:05"/>
    <n v="101"/>
    <x v="5"/>
    <x v="1"/>
    <x v="0"/>
  </r>
  <r>
    <x v="1082"/>
    <s v="2013-09-24"/>
    <x v="1"/>
    <d v="1899-12-30T16:00:00"/>
    <x v="2"/>
    <d v="2013-09-24T15:04:37"/>
    <d v="2013-09-24T17:23:29"/>
    <n v="138"/>
    <x v="5"/>
    <x v="1"/>
    <x v="0"/>
  </r>
  <r>
    <x v="1083"/>
    <s v="2013-09-24"/>
    <x v="1"/>
    <d v="1899-12-30T20:36:00"/>
    <x v="0"/>
    <d v="2013-09-24T20:10:07"/>
    <d v="2013-09-24T21:53:57"/>
    <n v="103"/>
    <x v="5"/>
    <x v="1"/>
    <x v="0"/>
  </r>
  <r>
    <x v="1084"/>
    <s v="2013-09-25"/>
    <x v="2"/>
    <d v="1899-12-30T08:14:00"/>
    <x v="2"/>
    <d v="2013-09-25T07:27:10"/>
    <d v="2013-09-25T09:00:32"/>
    <n v="93"/>
    <x v="5"/>
    <x v="1"/>
    <x v="0"/>
  </r>
  <r>
    <x v="1085"/>
    <s v="2013-09-25"/>
    <x v="2"/>
    <d v="1899-12-30T09:00:00"/>
    <x v="1"/>
    <d v="2013-09-25T08:18:02"/>
    <d v="2013-09-25T09:51:27"/>
    <n v="93"/>
    <x v="5"/>
    <x v="1"/>
    <x v="0"/>
  </r>
  <r>
    <x v="1086"/>
    <s v="2013-09-25"/>
    <x v="2"/>
    <d v="1899-12-30T10:31:00"/>
    <x v="2"/>
    <d v="2013-09-25T09:23:37"/>
    <d v="2013-09-25T11:12:06"/>
    <n v="108"/>
    <x v="5"/>
    <x v="1"/>
    <x v="0"/>
  </r>
  <r>
    <x v="1087"/>
    <s v="2013-09-25"/>
    <x v="2"/>
    <d v="1899-12-30T11:27:00"/>
    <x v="0"/>
    <d v="2013-09-25T11:00:00"/>
    <d v="2013-09-25T12:23:44"/>
    <n v="83"/>
    <x v="5"/>
    <x v="1"/>
    <x v="0"/>
  </r>
  <r>
    <x v="1088"/>
    <s v="2013-09-25"/>
    <x v="2"/>
    <d v="1899-12-30T12:26:00"/>
    <x v="2"/>
    <d v="2013-09-25T11:38:19"/>
    <d v="2013-09-25T13:13:08"/>
    <n v="94"/>
    <x v="5"/>
    <x v="1"/>
    <x v="0"/>
  </r>
  <r>
    <x v="1089"/>
    <s v="2013-09-25"/>
    <x v="2"/>
    <d v="1899-12-30T14:17:00"/>
    <x v="2"/>
    <d v="2013-09-25T13:30:14"/>
    <d v="2013-09-25T15:07:27"/>
    <n v="97"/>
    <x v="5"/>
    <x v="1"/>
    <x v="0"/>
  </r>
  <r>
    <x v="1090"/>
    <s v="2013-09-25"/>
    <x v="2"/>
    <d v="1899-12-30T17:40:00"/>
    <x v="0"/>
    <d v="2013-09-25T16:58:33"/>
    <d v="2013-09-25T18:44:20"/>
    <n v="105"/>
    <x v="5"/>
    <x v="1"/>
    <x v="0"/>
  </r>
  <r>
    <x v="1091"/>
    <s v="2013-09-26"/>
    <x v="3"/>
    <d v="1899-12-30T10:22:00"/>
    <x v="1"/>
    <d v="2013-09-26T09:00:34"/>
    <d v="2013-09-26T11:19:30"/>
    <n v="138"/>
    <x v="5"/>
    <x v="1"/>
    <x v="0"/>
  </r>
  <r>
    <x v="1092"/>
    <s v="2013-09-26"/>
    <x v="3"/>
    <d v="1899-12-30T12:21:00"/>
    <x v="2"/>
    <d v="2013-09-26T11:19:34"/>
    <d v="2013-09-26T13:11:29"/>
    <n v="111"/>
    <x v="5"/>
    <x v="1"/>
    <x v="0"/>
  </r>
  <r>
    <x v="1093"/>
    <s v="2013-09-26"/>
    <x v="3"/>
    <d v="1899-12-30T16:09:00"/>
    <x v="2"/>
    <d v="2013-09-26T15:28:54"/>
    <d v="2013-09-26T16:59:35"/>
    <n v="90"/>
    <x v="5"/>
    <x v="1"/>
    <x v="0"/>
  </r>
  <r>
    <x v="1094"/>
    <s v="2013-09-27"/>
    <x v="4"/>
    <d v="1899-12-30T03:47:00"/>
    <x v="0"/>
    <d v="2013-09-27T03:16:14"/>
    <d v="2013-09-27T04:56:33"/>
    <n v="100"/>
    <x v="5"/>
    <x v="0"/>
    <x v="0"/>
  </r>
  <r>
    <x v="1095"/>
    <s v="2013-09-27"/>
    <x v="4"/>
    <d v="1899-12-30T09:30:00"/>
    <x v="2"/>
    <d v="2013-09-27T08:36:14"/>
    <d v="2013-09-27T11:10:10"/>
    <n v="153"/>
    <x v="5"/>
    <x v="1"/>
    <x v="0"/>
  </r>
  <r>
    <x v="1096"/>
    <s v="2013-09-27"/>
    <x v="4"/>
    <d v="1899-12-30T10:30:00"/>
    <x v="1"/>
    <d v="2013-09-27T09:34:16"/>
    <d v="2013-09-27T11:49:41"/>
    <n v="135"/>
    <x v="5"/>
    <x v="1"/>
    <x v="0"/>
  </r>
  <r>
    <x v="1097"/>
    <s v="2013-09-27"/>
    <x v="4"/>
    <d v="1899-12-30T12:07:00"/>
    <x v="2"/>
    <d v="2013-09-27T11:19:00"/>
    <d v="2013-09-27T12:45:34"/>
    <n v="86"/>
    <x v="5"/>
    <x v="1"/>
    <x v="0"/>
  </r>
  <r>
    <x v="1098"/>
    <s v="2013-09-27"/>
    <x v="4"/>
    <d v="1899-12-30T13:19:00"/>
    <x v="0"/>
    <d v="2013-09-27T12:15:46"/>
    <e v="#VALUE!"/>
    <e v="#VALUE!"/>
    <x v="5"/>
    <x v="1"/>
    <x v="0"/>
  </r>
  <r>
    <x v="1099"/>
    <s v="2013-09-27"/>
    <x v="4"/>
    <d v="1899-12-30T13:51:00"/>
    <x v="2"/>
    <d v="2013-09-27T13:29:26"/>
    <e v="#VALUE!"/>
    <e v="#VALUE!"/>
    <x v="5"/>
    <x v="1"/>
    <x v="0"/>
  </r>
  <r>
    <x v="1100"/>
    <s v="2013-09-27"/>
    <x v="4"/>
    <d v="1899-12-30T15:39:00"/>
    <x v="2"/>
    <d v="2013-09-27T14:46:49"/>
    <d v="2013-09-27T16:30:52"/>
    <n v="104"/>
    <x v="5"/>
    <x v="1"/>
    <x v="0"/>
  </r>
  <r>
    <x v="1101"/>
    <s v="2013-09-28"/>
    <x v="5"/>
    <d v="1899-12-30T11:28:00"/>
    <x v="0"/>
    <d v="2013-09-28T10:42:57"/>
    <d v="2013-09-28T12:15:27"/>
    <n v="92"/>
    <x v="5"/>
    <x v="1"/>
    <x v="1"/>
  </r>
  <r>
    <x v="1102"/>
    <s v="2013-09-28"/>
    <x v="5"/>
    <d v="1899-12-30T19:43:00"/>
    <x v="0"/>
    <d v="2013-09-28T19:12:45"/>
    <d v="2013-09-28T20:25:26"/>
    <n v="72"/>
    <x v="5"/>
    <x v="1"/>
    <x v="1"/>
  </r>
  <r>
    <x v="1103"/>
    <s v="2013-09-28"/>
    <x v="5"/>
    <d v="1899-12-30T21:11:00"/>
    <x v="0"/>
    <d v="2013-09-28T20:38:00"/>
    <d v="2013-09-28T21:50:43"/>
    <n v="72"/>
    <x v="5"/>
    <x v="1"/>
    <x v="1"/>
  </r>
  <r>
    <x v="1104"/>
    <s v="2013-09-29"/>
    <x v="6"/>
    <d v="1899-12-30T01:21:00"/>
    <x v="0"/>
    <d v="2013-09-29T00:42:04"/>
    <d v="2013-09-29T02:04:46"/>
    <n v="82"/>
    <x v="5"/>
    <x v="0"/>
    <x v="1"/>
  </r>
  <r>
    <x v="1105"/>
    <s v="2013-09-30"/>
    <x v="0"/>
    <e v="#NUM!"/>
    <x v="0"/>
    <d v="2013-09-29T23:43:12"/>
    <d v="2013-09-30T01:08:11"/>
    <n v="84"/>
    <x v="5"/>
    <x v="2"/>
    <x v="0"/>
  </r>
  <r>
    <x v="1106"/>
    <s v="2013-09-30"/>
    <x v="0"/>
    <d v="1899-12-30T08:20:00"/>
    <x v="2"/>
    <d v="2013-09-30T07:38:45"/>
    <d v="2013-09-30T08:59:10"/>
    <n v="80"/>
    <x v="5"/>
    <x v="1"/>
    <x v="0"/>
  </r>
  <r>
    <x v="1107"/>
    <s v="2013-09-30"/>
    <x v="0"/>
    <d v="1899-12-30T10:06:00"/>
    <x v="2"/>
    <d v="2013-09-30T09:31:43"/>
    <d v="2013-09-30T10:45:48"/>
    <n v="74"/>
    <x v="5"/>
    <x v="1"/>
    <x v="0"/>
  </r>
  <r>
    <x v="1108"/>
    <s v="2013-09-30"/>
    <x v="0"/>
    <d v="1899-12-30T10:10:00"/>
    <x v="2"/>
    <d v="2013-09-30T09:17:13"/>
    <d v="2013-09-30T11:14:59"/>
    <n v="117"/>
    <x v="5"/>
    <x v="1"/>
    <x v="0"/>
  </r>
  <r>
    <x v="1109"/>
    <s v="2013-09-30"/>
    <x v="0"/>
    <d v="1899-12-30T13:44:00"/>
    <x v="2"/>
    <d v="2013-09-30T13:12:32"/>
    <d v="2013-09-30T14:16:33"/>
    <n v="64"/>
    <x v="5"/>
    <x v="1"/>
    <x v="0"/>
  </r>
  <r>
    <x v="1110"/>
    <s v="2013-09-30"/>
    <x v="0"/>
    <d v="1899-12-30T16:20:00"/>
    <x v="0"/>
    <d v="2013-09-30T15:55:23"/>
    <d v="2013-09-30T16:59:28"/>
    <n v="64"/>
    <x v="5"/>
    <x v="1"/>
    <x v="0"/>
  </r>
  <r>
    <x v="1111"/>
    <s v="2013-09-30"/>
    <x v="0"/>
    <d v="1899-12-30T17:45:00"/>
    <x v="2"/>
    <d v="2013-09-30T17:16:11"/>
    <d v="2013-09-30T18:48:41"/>
    <n v="92"/>
    <x v="5"/>
    <x v="1"/>
    <x v="0"/>
  </r>
  <r>
    <x v="1112"/>
    <s v="2013-09-30"/>
    <x v="0"/>
    <d v="1899-12-30T19:39:00"/>
    <x v="0"/>
    <d v="2013-09-30T18:59:00"/>
    <d v="2013-09-30T20:35:49"/>
    <n v="96"/>
    <x v="5"/>
    <x v="1"/>
    <x v="0"/>
  </r>
  <r>
    <x v="1113"/>
    <s v="2013-09-30"/>
    <x v="0"/>
    <d v="1899-12-30T23:45:00"/>
    <x v="0"/>
    <d v="2013-09-30T23:01:10"/>
    <e v="#VALUE!"/>
    <e v="#VALUE!"/>
    <x v="5"/>
    <x v="1"/>
    <x v="0"/>
  </r>
  <r>
    <x v="1114"/>
    <s v="2013-10-01"/>
    <x v="1"/>
    <d v="1899-12-30T04:33:00"/>
    <x v="0"/>
    <d v="2013-10-01T03:42:17"/>
    <d v="2013-10-01T05:35:18"/>
    <n v="113"/>
    <x v="6"/>
    <x v="0"/>
    <x v="0"/>
  </r>
  <r>
    <x v="1115"/>
    <s v="2013-10-01"/>
    <x v="1"/>
    <d v="1899-12-30T10:08:00"/>
    <x v="0"/>
    <d v="2013-10-01T09:15:09"/>
    <d v="2013-10-01T10:56:10"/>
    <n v="101"/>
    <x v="6"/>
    <x v="1"/>
    <x v="0"/>
  </r>
  <r>
    <x v="1116"/>
    <s v="2013-10-01"/>
    <x v="1"/>
    <d v="1899-12-30T13:14:00"/>
    <x v="2"/>
    <d v="2013-10-01T12:26:46"/>
    <d v="2013-10-01T14:20:00"/>
    <n v="113"/>
    <x v="6"/>
    <x v="1"/>
    <x v="0"/>
  </r>
  <r>
    <x v="1117"/>
    <s v="2013-10-01"/>
    <x v="1"/>
    <d v="1899-12-30T15:07:00"/>
    <x v="2"/>
    <d v="2013-10-01T14:21:13"/>
    <d v="2013-10-01T15:29:48"/>
    <n v="68"/>
    <x v="6"/>
    <x v="1"/>
    <x v="0"/>
  </r>
  <r>
    <x v="1118"/>
    <s v="2013-10-01"/>
    <x v="1"/>
    <d v="1899-12-30T17:13:00"/>
    <x v="1"/>
    <d v="2013-10-01T16:16:55"/>
    <d v="2013-10-01T17:47:17"/>
    <n v="90"/>
    <x v="6"/>
    <x v="1"/>
    <x v="0"/>
  </r>
  <r>
    <x v="1119"/>
    <s v="2013-10-01"/>
    <x v="1"/>
    <d v="1899-12-30T21:26:00"/>
    <x v="0"/>
    <d v="2013-10-01T20:27:21"/>
    <e v="#VALUE!"/>
    <e v="#VALUE!"/>
    <x v="6"/>
    <x v="1"/>
    <x v="0"/>
  </r>
  <r>
    <x v="1120"/>
    <s v="2013-10-02"/>
    <x v="2"/>
    <d v="1899-12-30T01:50:00"/>
    <x v="0"/>
    <d v="2013-10-02T00:39:32"/>
    <d v="2013-10-02T02:46:02"/>
    <n v="126"/>
    <x v="6"/>
    <x v="0"/>
    <x v="0"/>
  </r>
  <r>
    <x v="1121"/>
    <s v="2013-10-02"/>
    <x v="2"/>
    <d v="1899-12-30T08:09:00"/>
    <x v="2"/>
    <d v="2013-10-02T07:23:46"/>
    <d v="2013-10-02T08:54:57"/>
    <n v="91"/>
    <x v="6"/>
    <x v="1"/>
    <x v="0"/>
  </r>
  <r>
    <x v="1122"/>
    <s v="2013-10-02"/>
    <x v="2"/>
    <d v="1899-12-30T09:58:00"/>
    <x v="2"/>
    <d v="2013-10-02T09:03:42"/>
    <d v="2013-10-02T11:18:28"/>
    <n v="134"/>
    <x v="6"/>
    <x v="1"/>
    <x v="0"/>
  </r>
  <r>
    <x v="1123"/>
    <s v="2013-10-02"/>
    <x v="2"/>
    <d v="1899-12-30T10:47:00"/>
    <x v="2"/>
    <d v="2013-10-02T09:35:23"/>
    <d v="2013-10-02T11:33:15"/>
    <n v="117"/>
    <x v="6"/>
    <x v="1"/>
    <x v="0"/>
  </r>
  <r>
    <x v="1124"/>
    <s v="2013-10-02"/>
    <x v="2"/>
    <d v="1899-12-30T12:43:00"/>
    <x v="0"/>
    <d v="2013-10-02T11:54:02"/>
    <d v="2013-10-02T13:06:51"/>
    <n v="72"/>
    <x v="6"/>
    <x v="1"/>
    <x v="0"/>
  </r>
  <r>
    <x v="1125"/>
    <s v="2013-10-02"/>
    <x v="2"/>
    <d v="1899-12-30T14:12:00"/>
    <x v="2"/>
    <d v="2013-10-02T13:12:49"/>
    <d v="2013-10-02T14:32:46"/>
    <n v="79"/>
    <x v="6"/>
    <x v="1"/>
    <x v="0"/>
  </r>
  <r>
    <x v="1126"/>
    <s v="2013-10-02"/>
    <x v="2"/>
    <d v="1899-12-30T17:54:00"/>
    <x v="0"/>
    <d v="2013-10-02T17:32:51"/>
    <d v="2013-10-02T18:35:10"/>
    <n v="62"/>
    <x v="6"/>
    <x v="1"/>
    <x v="0"/>
  </r>
  <r>
    <x v="1127"/>
    <s v="2013-10-03"/>
    <x v="3"/>
    <d v="1899-12-30T00:32:00"/>
    <x v="0"/>
    <d v="2013-10-02T23:32:53"/>
    <d v="2013-10-03T00:55:47"/>
    <n v="82"/>
    <x v="6"/>
    <x v="0"/>
    <x v="0"/>
  </r>
  <r>
    <x v="1128"/>
    <s v="2013-10-03"/>
    <x v="3"/>
    <d v="1899-12-30T05:41:00"/>
    <x v="0"/>
    <d v="2013-10-03T05:08:44"/>
    <d v="2013-10-03T06:31:33"/>
    <n v="82"/>
    <x v="6"/>
    <x v="0"/>
    <x v="0"/>
  </r>
  <r>
    <x v="1129"/>
    <s v="2013-10-03"/>
    <x v="3"/>
    <d v="1899-12-30T08:26:00"/>
    <x v="1"/>
    <d v="2013-10-03T07:48:39"/>
    <d v="2013-10-03T09:27:07"/>
    <n v="98"/>
    <x v="6"/>
    <x v="1"/>
    <x v="0"/>
  </r>
  <r>
    <x v="1130"/>
    <s v="2013-10-03"/>
    <x v="3"/>
    <d v="1899-12-30T14:13:00"/>
    <x v="0"/>
    <d v="2013-10-03T14:13:23"/>
    <d v="2013-10-03T15:35:51"/>
    <n v="82"/>
    <x v="6"/>
    <x v="1"/>
    <x v="0"/>
  </r>
  <r>
    <x v="1131"/>
    <s v="2013-10-03"/>
    <x v="3"/>
    <d v="1899-12-30T16:23:00"/>
    <x v="0"/>
    <d v="2013-10-03T15:45:37"/>
    <d v="2013-10-03T17:09:23"/>
    <n v="83"/>
    <x v="6"/>
    <x v="1"/>
    <x v="0"/>
  </r>
  <r>
    <x v="1132"/>
    <s v="2013-10-03"/>
    <x v="3"/>
    <d v="1899-12-30T18:12:00"/>
    <x v="0"/>
    <d v="2013-10-03T17:28:09"/>
    <d v="2013-10-03T19:36:10"/>
    <n v="128"/>
    <x v="6"/>
    <x v="1"/>
    <x v="0"/>
  </r>
  <r>
    <x v="1133"/>
    <s v="2013-10-03"/>
    <x v="3"/>
    <d v="1899-12-30T20:04:00"/>
    <x v="0"/>
    <d v="2013-10-03T19:11:31"/>
    <e v="#VALUE!"/>
    <e v="#VALUE!"/>
    <x v="6"/>
    <x v="1"/>
    <x v="0"/>
  </r>
  <r>
    <x v="1134"/>
    <s v="2013-10-04"/>
    <x v="4"/>
    <d v="1899-12-30T03:51:00"/>
    <x v="0"/>
    <d v="2013-10-04T03:28:58"/>
    <d v="2013-10-04T04:37:27"/>
    <n v="68"/>
    <x v="6"/>
    <x v="0"/>
    <x v="0"/>
  </r>
  <r>
    <x v="1135"/>
    <s v="2013-10-04"/>
    <x v="4"/>
    <d v="1899-12-30T08:25:00"/>
    <x v="0"/>
    <d v="2013-10-04T07:52:55"/>
    <d v="2013-10-04T09:21:11"/>
    <n v="88"/>
    <x v="6"/>
    <x v="1"/>
    <x v="0"/>
  </r>
  <r>
    <x v="1136"/>
    <s v="2013-10-04"/>
    <x v="4"/>
    <d v="1899-12-30T09:15:00"/>
    <x v="2"/>
    <d v="2013-10-04T08:43:45"/>
    <d v="2013-10-04T10:23:22"/>
    <n v="99"/>
    <x v="6"/>
    <x v="1"/>
    <x v="0"/>
  </r>
  <r>
    <x v="1137"/>
    <s v="2013-10-04"/>
    <x v="4"/>
    <d v="1899-12-30T10:15:00"/>
    <x v="0"/>
    <d v="2013-10-04T10:17:01"/>
    <e v="#VALUE!"/>
    <e v="#VALUE!"/>
    <x v="6"/>
    <x v="1"/>
    <x v="0"/>
  </r>
  <r>
    <x v="1138"/>
    <s v="2013-10-04"/>
    <x v="4"/>
    <d v="1899-12-30T12:02:00"/>
    <x v="2"/>
    <d v="2013-10-04T10:43:42"/>
    <d v="2013-10-04T13:05:58"/>
    <n v="142"/>
    <x v="6"/>
    <x v="1"/>
    <x v="0"/>
  </r>
  <r>
    <x v="1139"/>
    <s v="2013-10-04"/>
    <x v="4"/>
    <d v="1899-12-30T14:58:00"/>
    <x v="2"/>
    <d v="2013-10-04T13:49:59"/>
    <d v="2013-10-04T15:58:32"/>
    <n v="128"/>
    <x v="6"/>
    <x v="1"/>
    <x v="0"/>
  </r>
  <r>
    <x v="1140"/>
    <s v="2013-10-05"/>
    <x v="5"/>
    <d v="1899-12-30T17:36:00"/>
    <x v="0"/>
    <d v="2013-10-05T17:04:13"/>
    <d v="2013-10-05T19:03:16"/>
    <n v="119"/>
    <x v="6"/>
    <x v="1"/>
    <x v="1"/>
  </r>
  <r>
    <x v="1141"/>
    <s v="2013-10-05"/>
    <x v="5"/>
    <d v="1899-12-30T20:40:00"/>
    <x v="0"/>
    <d v="2013-10-05T20:20:20"/>
    <d v="2013-10-05T21:04:32"/>
    <n v="44"/>
    <x v="6"/>
    <x v="1"/>
    <x v="1"/>
  </r>
  <r>
    <x v="1142"/>
    <s v="2013-10-06"/>
    <x v="6"/>
    <d v="1899-12-30T05:30:00"/>
    <x v="0"/>
    <d v="2013-10-06T04:47:34"/>
    <d v="2013-10-06T06:21:49"/>
    <n v="94"/>
    <x v="6"/>
    <x v="0"/>
    <x v="1"/>
  </r>
  <r>
    <x v="1143"/>
    <s v="2013-10-06"/>
    <x v="6"/>
    <d v="1899-12-30T16:04:00"/>
    <x v="0"/>
    <d v="2013-10-06T15:21:41"/>
    <d v="2013-10-06T16:41:02"/>
    <n v="79"/>
    <x v="6"/>
    <x v="1"/>
    <x v="1"/>
  </r>
  <r>
    <x v="1144"/>
    <s v="2013-10-06"/>
    <x v="6"/>
    <d v="1899-12-30T17:15:00"/>
    <x v="0"/>
    <d v="2013-10-06T16:37:51"/>
    <d v="2013-10-06T17:49:48"/>
    <n v="71"/>
    <x v="6"/>
    <x v="1"/>
    <x v="1"/>
  </r>
  <r>
    <x v="1145"/>
    <s v="2013-10-06"/>
    <x v="6"/>
    <d v="1899-12-30T19:00:00"/>
    <x v="0"/>
    <d v="2013-10-06T18:38:19"/>
    <d v="2013-10-06T19:47:15"/>
    <n v="68"/>
    <x v="6"/>
    <x v="1"/>
    <x v="1"/>
  </r>
  <r>
    <x v="1146"/>
    <s v="2013-10-07"/>
    <x v="0"/>
    <d v="1899-12-30T03:08:00"/>
    <x v="0"/>
    <d v="2013-10-07T02:36:06"/>
    <d v="2013-10-07T04:06:04"/>
    <n v="89"/>
    <x v="6"/>
    <x v="0"/>
    <x v="0"/>
  </r>
  <r>
    <x v="1147"/>
    <s v="2013-10-07"/>
    <x v="0"/>
    <d v="1899-12-30T09:58:00"/>
    <x v="0"/>
    <d v="2013-10-07T08:52:13"/>
    <d v="2013-10-07T11:32:16"/>
    <n v="160"/>
    <x v="6"/>
    <x v="1"/>
    <x v="0"/>
  </r>
  <r>
    <x v="1148"/>
    <s v="2013-10-07"/>
    <x v="0"/>
    <d v="1899-12-30T11:37:00"/>
    <x v="2"/>
    <d v="2013-10-07T11:03:31"/>
    <d v="2013-10-07T12:46:53"/>
    <n v="103"/>
    <x v="6"/>
    <x v="1"/>
    <x v="0"/>
  </r>
  <r>
    <x v="1149"/>
    <s v="2013-10-07"/>
    <x v="0"/>
    <d v="1899-12-30T13:55:00"/>
    <x v="2"/>
    <d v="2013-10-07T13:03:48"/>
    <d v="2013-10-07T14:39:27"/>
    <n v="95"/>
    <x v="6"/>
    <x v="1"/>
    <x v="0"/>
  </r>
  <r>
    <x v="1150"/>
    <s v="2013-10-07"/>
    <x v="0"/>
    <d v="1899-12-30T16:08:00"/>
    <x v="2"/>
    <d v="2013-10-07T15:22:56"/>
    <d v="2013-10-07T16:28:59"/>
    <n v="66"/>
    <x v="6"/>
    <x v="1"/>
    <x v="0"/>
  </r>
  <r>
    <x v="1151"/>
    <s v="2013-10-08"/>
    <x v="1"/>
    <d v="1899-12-30T01:38:00"/>
    <x v="0"/>
    <d v="2013-10-08T01:01:06"/>
    <d v="2013-10-08T02:17:51"/>
    <n v="76"/>
    <x v="6"/>
    <x v="0"/>
    <x v="0"/>
  </r>
  <r>
    <x v="1152"/>
    <s v="2013-10-08"/>
    <x v="1"/>
    <d v="1899-12-30T02:54:00"/>
    <x v="0"/>
    <d v="2013-10-08T02:21:04"/>
    <d v="2013-10-08T03:26:09"/>
    <n v="65"/>
    <x v="6"/>
    <x v="0"/>
    <x v="0"/>
  </r>
  <r>
    <x v="1153"/>
    <s v="2013-10-08"/>
    <x v="1"/>
    <d v="1899-12-30T07:43:00"/>
    <x v="0"/>
    <d v="2013-10-08T06:30:06"/>
    <d v="2013-10-08T09:43:48"/>
    <n v="193"/>
    <x v="6"/>
    <x v="1"/>
    <x v="0"/>
  </r>
  <r>
    <x v="1154"/>
    <s v="2013-10-08"/>
    <x v="1"/>
    <d v="1899-12-30T09:24:00"/>
    <x v="0"/>
    <d v="2013-10-08T08:37:10"/>
    <d v="2013-10-08T10:05:50"/>
    <n v="88"/>
    <x v="6"/>
    <x v="1"/>
    <x v="0"/>
  </r>
  <r>
    <x v="1155"/>
    <s v="2013-10-08"/>
    <x v="1"/>
    <d v="1899-12-30T09:20:00"/>
    <x v="2"/>
    <d v="2013-10-08T08:50:03"/>
    <d v="2013-10-08T10:14:44"/>
    <n v="84"/>
    <x v="6"/>
    <x v="1"/>
    <x v="0"/>
  </r>
  <r>
    <x v="1156"/>
    <s v="2013-10-08"/>
    <x v="1"/>
    <d v="1899-12-30T11:17:00"/>
    <x v="2"/>
    <d v="2013-10-08T11:16:31"/>
    <d v="2013-10-08T12:09:59"/>
    <n v="53"/>
    <x v="6"/>
    <x v="1"/>
    <x v="0"/>
  </r>
  <r>
    <x v="1157"/>
    <s v="2013-10-08"/>
    <x v="1"/>
    <d v="1899-12-30T12:21:00"/>
    <x v="2"/>
    <d v="2013-10-08T11:27:41"/>
    <d v="2013-10-08T12:51:07"/>
    <n v="83"/>
    <x v="6"/>
    <x v="1"/>
    <x v="0"/>
  </r>
  <r>
    <x v="1158"/>
    <s v="2013-10-08"/>
    <x v="1"/>
    <d v="1899-12-30T14:01:00"/>
    <x v="2"/>
    <d v="2013-10-08T13:18:20"/>
    <d v="2013-10-08T15:01:51"/>
    <n v="103"/>
    <x v="6"/>
    <x v="1"/>
    <x v="0"/>
  </r>
  <r>
    <x v="1159"/>
    <s v="2013-10-08"/>
    <x v="1"/>
    <d v="1899-12-30T15:23:00"/>
    <x v="2"/>
    <d v="2013-10-08T14:54:03"/>
    <d v="2013-10-08T16:00:40"/>
    <n v="66"/>
    <x v="6"/>
    <x v="1"/>
    <x v="0"/>
  </r>
  <r>
    <x v="1160"/>
    <s v="2013-10-08"/>
    <x v="1"/>
    <d v="1899-12-30T16:21:00"/>
    <x v="2"/>
    <d v="2013-10-08T15:41:14"/>
    <d v="2013-10-08T16:54:29"/>
    <n v="73"/>
    <x v="6"/>
    <x v="1"/>
    <x v="0"/>
  </r>
  <r>
    <x v="1161"/>
    <s v="2013-10-09"/>
    <x v="2"/>
    <d v="1899-12-30T08:41:00"/>
    <x v="2"/>
    <d v="2013-10-09T07:39:34"/>
    <d v="2013-10-09T09:09:38"/>
    <n v="90"/>
    <x v="6"/>
    <x v="1"/>
    <x v="0"/>
  </r>
  <r>
    <x v="1162"/>
    <s v="2013-10-09"/>
    <x v="2"/>
    <d v="1899-12-30T10:35:00"/>
    <x v="2"/>
    <d v="2013-10-09T09:44:04"/>
    <d v="2013-10-09T11:07:02"/>
    <n v="82"/>
    <x v="6"/>
    <x v="1"/>
    <x v="0"/>
  </r>
  <r>
    <x v="1163"/>
    <s v="2013-10-09"/>
    <x v="2"/>
    <d v="1899-12-30T12:19:00"/>
    <x v="2"/>
    <d v="2013-10-09T11:37:36"/>
    <d v="2013-10-09T12:51:38"/>
    <n v="74"/>
    <x v="6"/>
    <x v="1"/>
    <x v="0"/>
  </r>
  <r>
    <x v="1164"/>
    <s v="2013-10-09"/>
    <x v="2"/>
    <d v="1899-12-30T12:17:00"/>
    <x v="1"/>
    <d v="2013-10-09T11:13:25"/>
    <d v="2013-10-09T13:25:03"/>
    <n v="131"/>
    <x v="6"/>
    <x v="1"/>
    <x v="0"/>
  </r>
  <r>
    <x v="1165"/>
    <s v="2013-10-09"/>
    <x v="2"/>
    <d v="1899-12-30T14:21:00"/>
    <x v="2"/>
    <d v="2013-10-09T13:30:17"/>
    <d v="2013-10-09T14:41:52"/>
    <n v="71"/>
    <x v="6"/>
    <x v="1"/>
    <x v="0"/>
  </r>
  <r>
    <x v="1166"/>
    <s v="2013-10-09"/>
    <x v="2"/>
    <d v="1899-12-30T16:09:00"/>
    <x v="2"/>
    <d v="2013-10-09T15:29:33"/>
    <d v="2013-10-09T16:52:14"/>
    <n v="82"/>
    <x v="6"/>
    <x v="1"/>
    <x v="0"/>
  </r>
  <r>
    <x v="1167"/>
    <s v="2013-10-09"/>
    <x v="2"/>
    <d v="1899-12-30T16:17:00"/>
    <x v="0"/>
    <d v="2013-10-09T15:49:51"/>
    <d v="2013-10-09T17:13:10"/>
    <n v="83"/>
    <x v="6"/>
    <x v="1"/>
    <x v="0"/>
  </r>
  <r>
    <x v="1168"/>
    <s v="2013-10-09"/>
    <x v="2"/>
    <d v="1899-12-30T22:06:00"/>
    <x v="0"/>
    <d v="2013-10-09T21:19:59"/>
    <d v="2013-10-09T23:52:57"/>
    <n v="152"/>
    <x v="6"/>
    <x v="1"/>
    <x v="0"/>
  </r>
  <r>
    <x v="1169"/>
    <s v="2013-10-10"/>
    <x v="3"/>
    <d v="1899-12-30T07:37:00"/>
    <x v="0"/>
    <d v="2013-10-10T06:38:32"/>
    <d v="2013-10-10T10:47:23"/>
    <n v="248"/>
    <x v="6"/>
    <x v="1"/>
    <x v="0"/>
  </r>
  <r>
    <x v="1170"/>
    <s v="2013-10-10"/>
    <x v="3"/>
    <d v="1899-12-30T17:31:00"/>
    <x v="1"/>
    <d v="2013-10-10T16:40:14"/>
    <d v="2013-10-10T18:50:18"/>
    <n v="130"/>
    <x v="6"/>
    <x v="1"/>
    <x v="0"/>
  </r>
  <r>
    <x v="1171"/>
    <s v="2013-10-10"/>
    <x v="3"/>
    <d v="1899-12-30T20:54:00"/>
    <x v="0"/>
    <d v="2013-10-10T20:05:59"/>
    <d v="2013-10-10T22:04:01"/>
    <n v="118"/>
    <x v="6"/>
    <x v="1"/>
    <x v="0"/>
  </r>
  <r>
    <x v="1172"/>
    <s v="2013-10-11"/>
    <x v="4"/>
    <d v="1899-12-30T01:49:00"/>
    <x v="0"/>
    <d v="2013-10-11T01:26:11"/>
    <d v="2013-10-11T02:30:18"/>
    <n v="64"/>
    <x v="6"/>
    <x v="0"/>
    <x v="0"/>
  </r>
  <r>
    <x v="1173"/>
    <s v="2013-10-11"/>
    <x v="4"/>
    <d v="1899-12-30T08:00:00"/>
    <x v="0"/>
    <d v="2013-10-11T07:23:47"/>
    <d v="2013-10-11T09:05:33"/>
    <n v="101"/>
    <x v="6"/>
    <x v="1"/>
    <x v="0"/>
  </r>
  <r>
    <x v="1174"/>
    <s v="2013-10-11"/>
    <x v="4"/>
    <d v="1899-12-30T09:34:00"/>
    <x v="2"/>
    <d v="2013-10-11T08:39:34"/>
    <d v="2013-10-11T10:14:29"/>
    <n v="94"/>
    <x v="6"/>
    <x v="1"/>
    <x v="0"/>
  </r>
  <r>
    <x v="1175"/>
    <s v="2013-10-11"/>
    <x v="4"/>
    <d v="1899-12-30T09:38:00"/>
    <x v="2"/>
    <d v="2013-10-11T08:59:40"/>
    <d v="2013-10-11T10:31:35"/>
    <n v="91"/>
    <x v="6"/>
    <x v="1"/>
    <x v="0"/>
  </r>
  <r>
    <x v="1176"/>
    <s v="2013-10-11"/>
    <x v="4"/>
    <d v="1899-12-30T11:35:00"/>
    <x v="2"/>
    <d v="2013-10-11T10:57:09"/>
    <d v="2013-10-11T12:17:42"/>
    <n v="80"/>
    <x v="6"/>
    <x v="1"/>
    <x v="0"/>
  </r>
  <r>
    <x v="1177"/>
    <s v="2013-10-11"/>
    <x v="4"/>
    <d v="1899-12-30T13:25:00"/>
    <x v="2"/>
    <d v="2013-10-11T12:54:28"/>
    <d v="2013-10-11T14:11:11"/>
    <n v="76"/>
    <x v="6"/>
    <x v="1"/>
    <x v="0"/>
  </r>
  <r>
    <x v="1178"/>
    <s v="2013-10-11"/>
    <x v="4"/>
    <d v="1899-12-30T15:15:00"/>
    <x v="2"/>
    <d v="2013-10-11T14:47:27"/>
    <d v="2013-10-11T16:13:24"/>
    <n v="85"/>
    <x v="6"/>
    <x v="1"/>
    <x v="0"/>
  </r>
  <r>
    <x v="1179"/>
    <s v="2013-10-12"/>
    <x v="5"/>
    <d v="1899-12-30T06:36:00"/>
    <x v="0"/>
    <d v="2013-10-12T05:36:38"/>
    <e v="#VALUE!"/>
    <e v="#VALUE!"/>
    <x v="6"/>
    <x v="1"/>
    <x v="1"/>
  </r>
  <r>
    <x v="1180"/>
    <s v="2013-10-12"/>
    <x v="5"/>
    <d v="1899-12-30T20:49:00"/>
    <x v="0"/>
    <d v="2013-10-12T20:27:24"/>
    <d v="2013-10-12T21:25:00"/>
    <n v="57"/>
    <x v="6"/>
    <x v="1"/>
    <x v="1"/>
  </r>
  <r>
    <x v="1181"/>
    <s v="2013-10-12"/>
    <x v="5"/>
    <d v="1899-12-30T22:25:00"/>
    <x v="0"/>
    <d v="2013-10-12T21:50:28"/>
    <d v="2013-10-12T23:26:18"/>
    <n v="95"/>
    <x v="6"/>
    <x v="1"/>
    <x v="1"/>
  </r>
  <r>
    <x v="1182"/>
    <s v="2013-10-13"/>
    <x v="6"/>
    <d v="1899-12-30T00:15:00"/>
    <x v="0"/>
    <d v="2013-10-12T23:57:18"/>
    <d v="2013-10-13T01:13:18"/>
    <n v="76"/>
    <x v="6"/>
    <x v="0"/>
    <x v="1"/>
  </r>
  <r>
    <x v="1183"/>
    <s v="2013-10-13"/>
    <x v="6"/>
    <d v="1899-12-30T12:25:00"/>
    <x v="1"/>
    <d v="2013-10-13T11:30:02"/>
    <d v="2013-10-13T13:22:34"/>
    <n v="112"/>
    <x v="6"/>
    <x v="1"/>
    <x v="1"/>
  </r>
  <r>
    <x v="1184"/>
    <s v="2013-10-13"/>
    <x v="6"/>
    <d v="1899-12-30T14:47:00"/>
    <x v="0"/>
    <d v="2013-10-13T14:09:34"/>
    <d v="2013-10-13T16:04:19"/>
    <n v="114"/>
    <x v="6"/>
    <x v="1"/>
    <x v="1"/>
  </r>
  <r>
    <x v="1185"/>
    <s v="2013-10-13"/>
    <x v="6"/>
    <d v="1899-12-30T18:59:00"/>
    <x v="0"/>
    <d v="2013-10-13T18:25:57"/>
    <d v="2013-10-13T19:52:17"/>
    <n v="86"/>
    <x v="6"/>
    <x v="1"/>
    <x v="1"/>
  </r>
  <r>
    <x v="1186"/>
    <s v="2013-10-13"/>
    <x v="6"/>
    <d v="1899-12-30T20:49:00"/>
    <x v="0"/>
    <d v="2013-10-13T20:08:06"/>
    <d v="2013-10-13T21:39:29"/>
    <n v="91"/>
    <x v="6"/>
    <x v="1"/>
    <x v="1"/>
  </r>
  <r>
    <x v="1187"/>
    <s v="2013-10-14"/>
    <x v="0"/>
    <d v="1899-12-30T06:14:00"/>
    <x v="0"/>
    <d v="2013-10-14T05:30:50"/>
    <d v="2013-10-14T07:19:33"/>
    <n v="108"/>
    <x v="6"/>
    <x v="1"/>
    <x v="0"/>
  </r>
  <r>
    <x v="1188"/>
    <s v="2013-10-14"/>
    <x v="0"/>
    <d v="1899-12-30T07:51:00"/>
    <x v="1"/>
    <d v="2013-10-14T07:00:26"/>
    <d v="2013-10-14T08:52:45"/>
    <n v="112"/>
    <x v="6"/>
    <x v="1"/>
    <x v="0"/>
  </r>
  <r>
    <x v="1189"/>
    <s v="2013-10-14"/>
    <x v="0"/>
    <d v="1899-12-30T11:32:00"/>
    <x v="0"/>
    <d v="2013-10-14T10:11:26"/>
    <d v="2013-10-14T12:54:19"/>
    <n v="162"/>
    <x v="6"/>
    <x v="1"/>
    <x v="0"/>
  </r>
  <r>
    <x v="1190"/>
    <s v="2013-10-14"/>
    <x v="0"/>
    <d v="1899-12-30T15:38:00"/>
    <x v="1"/>
    <d v="2013-10-14T14:40:01"/>
    <d v="2013-10-14T16:08:32"/>
    <n v="88"/>
    <x v="6"/>
    <x v="1"/>
    <x v="0"/>
  </r>
  <r>
    <x v="1191"/>
    <s v="2013-10-15"/>
    <x v="1"/>
    <d v="1899-12-30T03:07:00"/>
    <x v="0"/>
    <d v="2013-10-15T02:41:09"/>
    <d v="2013-10-15T03:45:29"/>
    <n v="64"/>
    <x v="6"/>
    <x v="0"/>
    <x v="0"/>
  </r>
  <r>
    <x v="1192"/>
    <s v="2013-10-15"/>
    <x v="1"/>
    <d v="1899-12-30T05:24:00"/>
    <x v="0"/>
    <d v="2013-10-15T04:44:52"/>
    <d v="2013-10-15T06:15:44"/>
    <n v="90"/>
    <x v="6"/>
    <x v="0"/>
    <x v="0"/>
  </r>
  <r>
    <x v="1193"/>
    <s v="2013-10-15"/>
    <x v="1"/>
    <d v="1899-12-30T07:37:00"/>
    <x v="0"/>
    <d v="2013-10-15T06:25:47"/>
    <e v="#VALUE!"/>
    <e v="#VALUE!"/>
    <x v="6"/>
    <x v="1"/>
    <x v="0"/>
  </r>
  <r>
    <x v="1194"/>
    <s v="2013-10-15"/>
    <x v="1"/>
    <d v="1899-12-30T08:21:00"/>
    <x v="2"/>
    <d v="2013-10-15T07:43:31"/>
    <d v="2013-10-15T09:05:59"/>
    <n v="82"/>
    <x v="6"/>
    <x v="1"/>
    <x v="0"/>
  </r>
  <r>
    <x v="1195"/>
    <s v="2013-10-15"/>
    <x v="1"/>
    <d v="1899-12-30T10:12:00"/>
    <x v="1"/>
    <d v="2013-10-15T09:24:15"/>
    <d v="2013-10-15T11:19:17"/>
    <n v="115"/>
    <x v="6"/>
    <x v="1"/>
    <x v="0"/>
  </r>
  <r>
    <x v="1196"/>
    <s v="2013-10-15"/>
    <x v="1"/>
    <d v="1899-12-30T10:22:00"/>
    <x v="2"/>
    <d v="2013-10-15T09:31:13"/>
    <d v="2013-10-15T11:25:34"/>
    <n v="114"/>
    <x v="6"/>
    <x v="1"/>
    <x v="0"/>
  </r>
  <r>
    <x v="1197"/>
    <s v="2013-10-15"/>
    <x v="1"/>
    <d v="1899-12-30T12:11:00"/>
    <x v="0"/>
    <d v="2013-10-15T11:32:26"/>
    <d v="2013-10-15T13:59:42"/>
    <n v="147"/>
    <x v="6"/>
    <x v="1"/>
    <x v="0"/>
  </r>
  <r>
    <x v="1198"/>
    <s v="2013-10-15"/>
    <x v="1"/>
    <d v="1899-12-30T12:35:00"/>
    <x v="2"/>
    <d v="2013-10-15T11:52:06"/>
    <d v="2013-10-15T13:28:11"/>
    <n v="96"/>
    <x v="6"/>
    <x v="1"/>
    <x v="0"/>
  </r>
  <r>
    <x v="1199"/>
    <s v="2013-10-15"/>
    <x v="1"/>
    <d v="1899-12-30T14:34:00"/>
    <x v="2"/>
    <d v="2013-10-15T13:37:56"/>
    <d v="2013-10-15T15:18:09"/>
    <n v="100"/>
    <x v="6"/>
    <x v="1"/>
    <x v="0"/>
  </r>
  <r>
    <x v="1200"/>
    <s v="2013-10-15"/>
    <x v="1"/>
    <d v="1899-12-30T14:47:00"/>
    <x v="1"/>
    <d v="2013-10-15T13:54:15"/>
    <d v="2013-10-15T16:49:56"/>
    <n v="175"/>
    <x v="6"/>
    <x v="1"/>
    <x v="0"/>
  </r>
  <r>
    <x v="1201"/>
    <s v="2013-10-15"/>
    <x v="1"/>
    <d v="1899-12-30T23:25:00"/>
    <x v="0"/>
    <d v="2013-10-15T22:32:00"/>
    <d v="2013-10-16T00:24:30"/>
    <n v="112"/>
    <x v="6"/>
    <x v="1"/>
    <x v="0"/>
  </r>
  <r>
    <x v="1202"/>
    <s v="2013-10-16"/>
    <x v="2"/>
    <d v="1899-12-30T10:13:00"/>
    <x v="2"/>
    <d v="2013-10-16T09:30:11"/>
    <d v="2013-10-16T10:41:11"/>
    <n v="71"/>
    <x v="6"/>
    <x v="1"/>
    <x v="0"/>
  </r>
  <r>
    <x v="1203"/>
    <s v="2013-10-16"/>
    <x v="2"/>
    <d v="1899-12-30T12:01:00"/>
    <x v="2"/>
    <d v="2013-10-16T11:29:03"/>
    <d v="2013-10-16T12:51:08"/>
    <n v="82"/>
    <x v="6"/>
    <x v="1"/>
    <x v="0"/>
  </r>
  <r>
    <x v="1204"/>
    <s v="2013-10-16"/>
    <x v="2"/>
    <d v="1899-12-30T12:33:00"/>
    <x v="0"/>
    <d v="2013-10-16T12:01:21"/>
    <d v="2013-10-16T13:08:29"/>
    <n v="67"/>
    <x v="6"/>
    <x v="1"/>
    <x v="0"/>
  </r>
  <r>
    <x v="1205"/>
    <s v="2013-10-16"/>
    <x v="2"/>
    <d v="1899-12-30T14:15:00"/>
    <x v="2"/>
    <d v="2013-10-16T13:28:12"/>
    <d v="2013-10-16T14:49:56"/>
    <n v="81"/>
    <x v="6"/>
    <x v="1"/>
    <x v="0"/>
  </r>
  <r>
    <x v="1206"/>
    <s v="2013-10-16"/>
    <x v="2"/>
    <d v="1899-12-30T15:25:00"/>
    <x v="0"/>
    <d v="2013-10-16T14:47:43"/>
    <d v="2013-10-16T16:54:41"/>
    <n v="126"/>
    <x v="6"/>
    <x v="1"/>
    <x v="0"/>
  </r>
  <r>
    <x v="1207"/>
    <s v="2013-10-16"/>
    <x v="2"/>
    <d v="1899-12-30T16:24:00"/>
    <x v="2"/>
    <d v="2013-10-16T15:27:24"/>
    <e v="#VALUE!"/>
    <e v="#VALUE!"/>
    <x v="6"/>
    <x v="1"/>
    <x v="0"/>
  </r>
  <r>
    <x v="1208"/>
    <s v="2013-10-16"/>
    <x v="2"/>
    <d v="1899-12-30T17:09:00"/>
    <x v="1"/>
    <d v="2013-10-16T16:37:35"/>
    <d v="2013-10-16T17:39:59"/>
    <n v="62"/>
    <x v="6"/>
    <x v="1"/>
    <x v="0"/>
  </r>
  <r>
    <x v="1209"/>
    <s v="2013-10-17"/>
    <x v="3"/>
    <d v="1899-12-30T02:44:00"/>
    <x v="0"/>
    <d v="2013-10-17T02:28:03"/>
    <d v="2013-10-17T04:03:12"/>
    <n v="95"/>
    <x v="6"/>
    <x v="0"/>
    <x v="0"/>
  </r>
  <r>
    <x v="1210"/>
    <s v="2013-10-17"/>
    <x v="3"/>
    <d v="1899-12-30T07:20:00"/>
    <x v="0"/>
    <d v="2013-10-17T06:40:15"/>
    <d v="2013-10-17T08:01:15"/>
    <n v="81"/>
    <x v="6"/>
    <x v="1"/>
    <x v="0"/>
  </r>
  <r>
    <x v="1211"/>
    <s v="2013-10-17"/>
    <x v="3"/>
    <d v="1899-12-30T10:14:00"/>
    <x v="2"/>
    <d v="2013-10-17T09:28:14"/>
    <d v="2013-10-17T10:52:42"/>
    <n v="84"/>
    <x v="6"/>
    <x v="1"/>
    <x v="0"/>
  </r>
  <r>
    <x v="1212"/>
    <s v="2013-10-17"/>
    <x v="3"/>
    <d v="1899-12-30T18:39:00"/>
    <x v="0"/>
    <d v="2013-10-17T18:06:32"/>
    <d v="2013-10-17T19:18:11"/>
    <n v="71"/>
    <x v="6"/>
    <x v="1"/>
    <x v="0"/>
  </r>
  <r>
    <x v="1213"/>
    <s v="2013-10-17"/>
    <x v="3"/>
    <d v="1899-12-30T21:24:00"/>
    <x v="0"/>
    <d v="2013-10-17T20:56:50"/>
    <d v="2013-10-17T22:34:17"/>
    <n v="97"/>
    <x v="6"/>
    <x v="1"/>
    <x v="0"/>
  </r>
  <r>
    <x v="1214"/>
    <s v="2013-10-18"/>
    <x v="4"/>
    <d v="1899-12-30T00:17:00"/>
    <x v="0"/>
    <d v="2013-10-17T23:20:03"/>
    <d v="2013-10-18T01:12:28"/>
    <n v="112"/>
    <x v="6"/>
    <x v="0"/>
    <x v="0"/>
  </r>
  <r>
    <x v="1215"/>
    <s v="2013-10-18"/>
    <x v="4"/>
    <d v="1899-12-30T02:41:00"/>
    <x v="1"/>
    <e v="#VALUE!"/>
    <d v="2013-10-18T03:51:20"/>
    <e v="#VALUE!"/>
    <x v="6"/>
    <x v="0"/>
    <x v="0"/>
  </r>
  <r>
    <x v="1216"/>
    <s v="2013-10-18"/>
    <x v="4"/>
    <d v="1899-12-30T09:35:00"/>
    <x v="2"/>
    <d v="2013-10-18T08:51:23"/>
    <d v="2013-10-18T10:03:42"/>
    <n v="72"/>
    <x v="6"/>
    <x v="1"/>
    <x v="0"/>
  </r>
  <r>
    <x v="1217"/>
    <s v="2013-10-18"/>
    <x v="4"/>
    <d v="1899-12-30T10:14:00"/>
    <x v="0"/>
    <d v="2013-10-18T09:45:06"/>
    <d v="2013-10-18T10:42:41"/>
    <n v="57"/>
    <x v="6"/>
    <x v="1"/>
    <x v="0"/>
  </r>
  <r>
    <x v="1218"/>
    <s v="2013-10-18"/>
    <x v="4"/>
    <d v="1899-12-30T11:28:00"/>
    <x v="2"/>
    <d v="2013-10-18T10:54:40"/>
    <d v="2013-10-18T12:40:24"/>
    <n v="105"/>
    <x v="6"/>
    <x v="1"/>
    <x v="0"/>
  </r>
  <r>
    <x v="1219"/>
    <s v="2013-10-18"/>
    <x v="4"/>
    <d v="1899-12-30T11:49:00"/>
    <x v="2"/>
    <d v="2013-10-18T11:15:01"/>
    <d v="2013-10-18T12:43:43"/>
    <n v="88"/>
    <x v="6"/>
    <x v="1"/>
    <x v="0"/>
  </r>
  <r>
    <x v="1220"/>
    <s v="2013-10-18"/>
    <x v="4"/>
    <d v="1899-12-30T13:24:00"/>
    <x v="0"/>
    <e v="#VALUE!"/>
    <e v="#VALUE!"/>
    <e v="#VALUE!"/>
    <x v="6"/>
    <x v="1"/>
    <x v="0"/>
  </r>
  <r>
    <x v="1221"/>
    <s v="2013-10-18"/>
    <x v="4"/>
    <d v="1899-12-30T14:01:00"/>
    <x v="2"/>
    <d v="2013-10-18T13:37:01"/>
    <d v="2013-10-18T15:14:12"/>
    <n v="97"/>
    <x v="6"/>
    <x v="1"/>
    <x v="0"/>
  </r>
  <r>
    <x v="1222"/>
    <s v="2013-10-18"/>
    <x v="4"/>
    <d v="1899-12-30T14:58:00"/>
    <x v="0"/>
    <d v="2013-10-18T14:17:11"/>
    <d v="2013-10-18T15:51:24"/>
    <n v="94"/>
    <x v="6"/>
    <x v="1"/>
    <x v="0"/>
  </r>
  <r>
    <x v="1223"/>
    <s v="2013-10-18"/>
    <x v="4"/>
    <d v="1899-12-30T16:38:00"/>
    <x v="2"/>
    <d v="2013-10-18T22:20:02"/>
    <d v="2013-10-18T22:26:55"/>
    <n v="6"/>
    <x v="6"/>
    <x v="1"/>
    <x v="0"/>
  </r>
  <r>
    <x v="1224"/>
    <s v="2013-10-19"/>
    <x v="5"/>
    <d v="1899-12-30T10:43:00"/>
    <x v="0"/>
    <d v="2013-10-19T10:13:43"/>
    <d v="2013-10-19T11:33:55"/>
    <n v="80"/>
    <x v="6"/>
    <x v="1"/>
    <x v="1"/>
  </r>
  <r>
    <x v="1225"/>
    <s v="2013-10-19"/>
    <x v="5"/>
    <d v="1899-12-30T12:31:00"/>
    <x v="0"/>
    <d v="2013-10-19T11:36:58"/>
    <d v="2013-10-19T13:55:55"/>
    <n v="138"/>
    <x v="6"/>
    <x v="1"/>
    <x v="1"/>
  </r>
  <r>
    <x v="1226"/>
    <s v="2013-10-19"/>
    <x v="5"/>
    <d v="1899-12-30T14:37:00"/>
    <x v="0"/>
    <d v="2013-10-19T14:45:53"/>
    <d v="2013-10-19T15:35:48"/>
    <n v="49"/>
    <x v="6"/>
    <x v="1"/>
    <x v="1"/>
  </r>
  <r>
    <x v="1227"/>
    <s v="2013-10-19"/>
    <x v="5"/>
    <d v="1899-12-30T15:27:00"/>
    <x v="0"/>
    <d v="2013-10-19T14:54:52"/>
    <d v="2013-10-19T16:06:14"/>
    <n v="71"/>
    <x v="6"/>
    <x v="1"/>
    <x v="1"/>
  </r>
  <r>
    <x v="1228"/>
    <s v="2013-10-19"/>
    <x v="5"/>
    <d v="1899-12-30T17:08:00"/>
    <x v="0"/>
    <d v="2013-10-19T16:06:21"/>
    <e v="#VALUE!"/>
    <e v="#VALUE!"/>
    <x v="6"/>
    <x v="1"/>
    <x v="1"/>
  </r>
  <r>
    <x v="1229"/>
    <s v="2013-10-19"/>
    <x v="5"/>
    <d v="1899-12-30T19:20:00"/>
    <x v="0"/>
    <d v="2013-10-19T18:43:41"/>
    <d v="2013-10-19T20:26:29"/>
    <n v="102"/>
    <x v="6"/>
    <x v="1"/>
    <x v="1"/>
  </r>
  <r>
    <x v="1230"/>
    <s v="2013-10-20"/>
    <x v="6"/>
    <d v="1899-12-30T01:39:00"/>
    <x v="0"/>
    <d v="2013-10-20T00:15:01"/>
    <d v="2013-10-20T02:32:59"/>
    <n v="137"/>
    <x v="6"/>
    <x v="0"/>
    <x v="1"/>
  </r>
  <r>
    <x v="1231"/>
    <s v="2013-10-20"/>
    <x v="6"/>
    <d v="1899-12-30T03:31:00"/>
    <x v="0"/>
    <d v="2013-10-20T02:44:33"/>
    <d v="2013-10-20T04:11:35"/>
    <n v="87"/>
    <x v="6"/>
    <x v="0"/>
    <x v="1"/>
  </r>
  <r>
    <x v="1232"/>
    <s v="2013-10-20"/>
    <x v="6"/>
    <d v="1899-12-30T08:00:00"/>
    <x v="0"/>
    <d v="2013-10-20T07:13:05"/>
    <d v="2013-10-20T08:57:59"/>
    <n v="104"/>
    <x v="6"/>
    <x v="1"/>
    <x v="1"/>
  </r>
  <r>
    <x v="1233"/>
    <s v="2013-10-20"/>
    <x v="6"/>
    <d v="1899-12-30T11:44:00"/>
    <x v="0"/>
    <d v="2013-10-20T11:22:00"/>
    <d v="2013-10-20T12:25:38"/>
    <n v="63"/>
    <x v="6"/>
    <x v="1"/>
    <x v="1"/>
  </r>
  <r>
    <x v="1234"/>
    <s v="2013-10-21"/>
    <x v="0"/>
    <d v="1899-12-30T06:32:00"/>
    <x v="0"/>
    <d v="2013-10-21T05:42:00"/>
    <d v="2013-10-21T07:21:35"/>
    <n v="99"/>
    <x v="6"/>
    <x v="1"/>
    <x v="0"/>
  </r>
  <r>
    <x v="1235"/>
    <s v="2013-10-21"/>
    <x v="0"/>
    <d v="1899-12-30T07:44:00"/>
    <x v="0"/>
    <d v="2013-10-21T07:23:39"/>
    <d v="2013-10-21T08:21:36"/>
    <n v="57"/>
    <x v="6"/>
    <x v="1"/>
    <x v="0"/>
  </r>
  <r>
    <x v="1236"/>
    <s v="2013-10-21"/>
    <x v="0"/>
    <d v="1899-12-30T08:16:00"/>
    <x v="2"/>
    <d v="2013-10-21T07:40:47"/>
    <d v="2013-10-21T09:23:37"/>
    <n v="102"/>
    <x v="6"/>
    <x v="1"/>
    <x v="0"/>
  </r>
  <r>
    <x v="1237"/>
    <s v="2013-10-21"/>
    <x v="0"/>
    <d v="1899-12-30T10:25:00"/>
    <x v="2"/>
    <d v="2013-10-21T09:28:49"/>
    <d v="2013-10-21T11:03:11"/>
    <n v="94"/>
    <x v="6"/>
    <x v="1"/>
    <x v="0"/>
  </r>
  <r>
    <x v="1238"/>
    <s v="2013-10-21"/>
    <x v="0"/>
    <d v="1899-12-30T12:23:00"/>
    <x v="2"/>
    <d v="2013-10-21T11:45:54"/>
    <d v="2013-10-21T13:17:04"/>
    <n v="91"/>
    <x v="6"/>
    <x v="1"/>
    <x v="0"/>
  </r>
  <r>
    <x v="1239"/>
    <s v="2013-10-21"/>
    <x v="0"/>
    <d v="1899-12-30T12:58:00"/>
    <x v="0"/>
    <d v="2013-10-21T12:51:08"/>
    <d v="2013-10-21T13:38:58"/>
    <n v="47"/>
    <x v="6"/>
    <x v="1"/>
    <x v="0"/>
  </r>
  <r>
    <x v="1240"/>
    <s v="2013-10-21"/>
    <x v="0"/>
    <d v="1899-12-30T14:55:00"/>
    <x v="2"/>
    <d v="2013-10-21T15:14:39"/>
    <d v="2013-10-21T16:23:46"/>
    <n v="69"/>
    <x v="6"/>
    <x v="1"/>
    <x v="0"/>
  </r>
  <r>
    <x v="1241"/>
    <s v="2013-10-21"/>
    <x v="0"/>
    <d v="1899-12-30T15:59:00"/>
    <x v="1"/>
    <d v="2013-10-21T15:18:46"/>
    <d v="2013-10-21T16:29:24"/>
    <n v="70"/>
    <x v="6"/>
    <x v="1"/>
    <x v="0"/>
  </r>
  <r>
    <x v="1242"/>
    <s v="2013-10-21"/>
    <x v="0"/>
    <d v="1899-12-30T17:24:00"/>
    <x v="0"/>
    <d v="2013-10-21T16:17:57"/>
    <e v="#VALUE!"/>
    <e v="#VALUE!"/>
    <x v="6"/>
    <x v="1"/>
    <x v="0"/>
  </r>
  <r>
    <x v="1243"/>
    <s v="2013-10-22"/>
    <x v="1"/>
    <d v="1899-12-30T10:03:00"/>
    <x v="2"/>
    <d v="2013-10-22T09:10:07"/>
    <d v="2013-10-22T10:50:28"/>
    <n v="100"/>
    <x v="6"/>
    <x v="1"/>
    <x v="0"/>
  </r>
  <r>
    <x v="1244"/>
    <s v="2013-10-23"/>
    <x v="2"/>
    <d v="1899-12-30T03:04:00"/>
    <x v="0"/>
    <d v="2013-10-23T02:30:22"/>
    <d v="2013-10-23T04:04:23"/>
    <n v="94"/>
    <x v="6"/>
    <x v="0"/>
    <x v="0"/>
  </r>
  <r>
    <x v="1245"/>
    <s v="2013-10-23"/>
    <x v="2"/>
    <d v="1899-12-30T06:19:00"/>
    <x v="0"/>
    <d v="2013-10-23T05:35:34"/>
    <e v="#VALUE!"/>
    <e v="#VALUE!"/>
    <x v="6"/>
    <x v="1"/>
    <x v="0"/>
  </r>
  <r>
    <x v="1246"/>
    <s v="2013-10-23"/>
    <x v="2"/>
    <d v="1899-12-30T21:28:00"/>
    <x v="0"/>
    <d v="2013-10-23T20:30:41"/>
    <d v="2013-10-23T22:18:01"/>
    <n v="107"/>
    <x v="6"/>
    <x v="1"/>
    <x v="0"/>
  </r>
  <r>
    <x v="1247"/>
    <s v="2013-10-24"/>
    <x v="3"/>
    <d v="1899-12-30T02:40:00"/>
    <x v="1"/>
    <d v="2013-10-24T01:35:49"/>
    <d v="2013-10-24T03:56:20"/>
    <n v="140"/>
    <x v="6"/>
    <x v="0"/>
    <x v="0"/>
  </r>
  <r>
    <x v="1248"/>
    <s v="2013-10-24"/>
    <x v="3"/>
    <d v="1899-12-30T04:52:00"/>
    <x v="1"/>
    <d v="2013-10-24T04:08:28"/>
    <d v="2013-10-24T05:31:01"/>
    <n v="82"/>
    <x v="6"/>
    <x v="0"/>
    <x v="0"/>
  </r>
  <r>
    <x v="1249"/>
    <s v="2013-10-24"/>
    <x v="3"/>
    <d v="1899-12-30T06:47:00"/>
    <x v="0"/>
    <d v="2013-10-24T05:56:27"/>
    <e v="#VALUE!"/>
    <e v="#VALUE!"/>
    <x v="6"/>
    <x v="1"/>
    <x v="0"/>
  </r>
  <r>
    <x v="1250"/>
    <s v="2013-10-24"/>
    <x v="3"/>
    <d v="1899-12-30T07:13:00"/>
    <x v="0"/>
    <d v="2013-10-24T06:32:52"/>
    <d v="2013-10-24T08:46:00"/>
    <n v="133"/>
    <x v="6"/>
    <x v="1"/>
    <x v="0"/>
  </r>
  <r>
    <x v="1251"/>
    <s v="2013-10-24"/>
    <x v="3"/>
    <d v="1899-12-30T08:51:00"/>
    <x v="2"/>
    <d v="2013-10-24T07:58:17"/>
    <e v="#VALUE!"/>
    <e v="#VALUE!"/>
    <x v="6"/>
    <x v="1"/>
    <x v="0"/>
  </r>
  <r>
    <x v="1252"/>
    <s v="2013-10-24"/>
    <x v="3"/>
    <d v="1899-12-30T10:24:00"/>
    <x v="2"/>
    <d v="2013-10-24T09:39:57"/>
    <d v="2013-10-24T11:16:57"/>
    <n v="97"/>
    <x v="6"/>
    <x v="1"/>
    <x v="0"/>
  </r>
  <r>
    <x v="1253"/>
    <s v="2013-10-24"/>
    <x v="3"/>
    <d v="1899-12-30T11:28:00"/>
    <x v="2"/>
    <d v="2013-10-24T09:52:26"/>
    <e v="#VALUE!"/>
    <e v="#VALUE!"/>
    <x v="6"/>
    <x v="1"/>
    <x v="0"/>
  </r>
  <r>
    <x v="1254"/>
    <s v="2013-10-24"/>
    <x v="3"/>
    <d v="1899-12-30T14:34:00"/>
    <x v="1"/>
    <d v="2013-10-24T13:55:54"/>
    <d v="2013-10-24T15:44:41"/>
    <n v="108"/>
    <x v="6"/>
    <x v="1"/>
    <x v="0"/>
  </r>
  <r>
    <x v="1255"/>
    <s v="2013-10-24"/>
    <x v="3"/>
    <d v="1899-12-30T16:25:00"/>
    <x v="0"/>
    <d v="2013-10-24T15:21:49"/>
    <d v="2013-10-24T18:01:59"/>
    <n v="160"/>
    <x v="6"/>
    <x v="1"/>
    <x v="0"/>
  </r>
  <r>
    <x v="1256"/>
    <s v="2013-10-24"/>
    <x v="3"/>
    <d v="1899-12-30T21:16:00"/>
    <x v="1"/>
    <d v="2013-10-24T20:50:48"/>
    <d v="2013-10-24T22:23:07"/>
    <n v="92"/>
    <x v="6"/>
    <x v="1"/>
    <x v="0"/>
  </r>
  <r>
    <x v="1257"/>
    <s v="2013-10-25"/>
    <x v="4"/>
    <d v="1899-12-30T01:22:00"/>
    <x v="0"/>
    <d v="2013-10-25T00:39:28"/>
    <e v="#VALUE!"/>
    <e v="#VALUE!"/>
    <x v="6"/>
    <x v="0"/>
    <x v="0"/>
  </r>
  <r>
    <x v="1258"/>
    <s v="2013-10-25"/>
    <x v="4"/>
    <d v="1899-12-30T09:23:00"/>
    <x v="2"/>
    <d v="2013-10-25T08:40:38"/>
    <d v="2013-10-25T09:56:58"/>
    <n v="76"/>
    <x v="6"/>
    <x v="1"/>
    <x v="0"/>
  </r>
  <r>
    <x v="1259"/>
    <s v="2013-10-25"/>
    <x v="4"/>
    <d v="1899-12-30T11:21:00"/>
    <x v="2"/>
    <d v="2013-10-25T10:43:22"/>
    <d v="2013-10-25T12:50:06"/>
    <n v="126"/>
    <x v="6"/>
    <x v="1"/>
    <x v="0"/>
  </r>
  <r>
    <x v="1260"/>
    <s v="2013-10-25"/>
    <x v="4"/>
    <d v="1899-12-30T13:53:00"/>
    <x v="2"/>
    <d v="2013-10-25T13:07:41"/>
    <d v="2013-10-25T14:44:10"/>
    <n v="96"/>
    <x v="6"/>
    <x v="1"/>
    <x v="0"/>
  </r>
  <r>
    <x v="1261"/>
    <s v="2013-10-25"/>
    <x v="4"/>
    <d v="1899-12-30T14:16:00"/>
    <x v="0"/>
    <d v="2013-10-25T13:52:26"/>
    <d v="2013-10-25T15:39:29"/>
    <n v="107"/>
    <x v="6"/>
    <x v="1"/>
    <x v="0"/>
  </r>
  <r>
    <x v="1262"/>
    <s v="2013-10-25"/>
    <x v="4"/>
    <d v="1899-12-30T16:22:00"/>
    <x v="2"/>
    <d v="2013-10-25T15:30:16"/>
    <d v="2013-10-25T17:21:32"/>
    <n v="111"/>
    <x v="6"/>
    <x v="1"/>
    <x v="0"/>
  </r>
  <r>
    <x v="1263"/>
    <s v="2013-10-25"/>
    <x v="4"/>
    <d v="1899-12-30T16:48:00"/>
    <x v="0"/>
    <d v="2013-10-25T15:58:42"/>
    <d v="2013-10-25T17:53:50"/>
    <n v="115"/>
    <x v="6"/>
    <x v="1"/>
    <x v="0"/>
  </r>
  <r>
    <x v="1264"/>
    <s v="2013-10-25"/>
    <x v="4"/>
    <d v="1899-12-30T19:10:00"/>
    <x v="1"/>
    <d v="2013-10-25T17:45:42"/>
    <e v="#VALUE!"/>
    <e v="#VALUE!"/>
    <x v="6"/>
    <x v="1"/>
    <x v="0"/>
  </r>
  <r>
    <x v="1265"/>
    <s v="2013-10-25"/>
    <x v="4"/>
    <d v="1899-12-30T22:18:00"/>
    <x v="0"/>
    <d v="2013-10-25T21:03:15"/>
    <d v="2013-10-25T23:12:13"/>
    <n v="128"/>
    <x v="6"/>
    <x v="1"/>
    <x v="0"/>
  </r>
  <r>
    <x v="1266"/>
    <s v="2013-10-26"/>
    <x v="5"/>
    <d v="1899-12-30T13:48:00"/>
    <x v="0"/>
    <d v="2013-10-26T13:11:47"/>
    <d v="2013-10-26T14:48:43"/>
    <n v="96"/>
    <x v="6"/>
    <x v="1"/>
    <x v="1"/>
  </r>
  <r>
    <x v="1267"/>
    <s v="2013-10-26"/>
    <x v="5"/>
    <d v="1899-12-30T18:39:00"/>
    <x v="0"/>
    <d v="2013-10-26T18:33:24"/>
    <d v="2013-10-26T19:50:50"/>
    <n v="77"/>
    <x v="6"/>
    <x v="1"/>
    <x v="1"/>
  </r>
  <r>
    <x v="1268"/>
    <s v="2013-10-27"/>
    <x v="6"/>
    <d v="1899-12-30T00:09:00"/>
    <x v="0"/>
    <d v="2013-10-26T23:47:13"/>
    <e v="#VALUE!"/>
    <e v="#VALUE!"/>
    <x v="6"/>
    <x v="0"/>
    <x v="1"/>
  </r>
  <r>
    <x v="1269"/>
    <s v="2013-10-27"/>
    <x v="6"/>
    <d v="1899-12-30T03:57:00"/>
    <x v="0"/>
    <d v="2013-10-27T02:57:33"/>
    <d v="2013-10-27T04:55:52"/>
    <n v="118"/>
    <x v="6"/>
    <x v="0"/>
    <x v="1"/>
  </r>
  <r>
    <x v="1270"/>
    <s v="2013-10-27"/>
    <x v="6"/>
    <d v="1899-12-30T12:10:00"/>
    <x v="0"/>
    <d v="2013-10-27T11:25:52"/>
    <d v="2013-10-27T13:06:42"/>
    <n v="100"/>
    <x v="6"/>
    <x v="1"/>
    <x v="1"/>
  </r>
  <r>
    <x v="1271"/>
    <s v="2013-10-27"/>
    <x v="6"/>
    <d v="1899-12-30T21:44:00"/>
    <x v="0"/>
    <d v="2013-10-27T21:06:18"/>
    <d v="2013-10-27T22:29:08"/>
    <n v="82"/>
    <x v="6"/>
    <x v="1"/>
    <x v="1"/>
  </r>
  <r>
    <x v="1272"/>
    <s v="2013-10-28"/>
    <x v="0"/>
    <d v="1899-12-30T08:29:00"/>
    <x v="2"/>
    <d v="2013-10-28T07:26:23"/>
    <d v="2013-10-28T09:09:57"/>
    <n v="103"/>
    <x v="6"/>
    <x v="1"/>
    <x v="0"/>
  </r>
  <r>
    <x v="1273"/>
    <s v="2013-10-28"/>
    <x v="0"/>
    <d v="1899-12-30T10:18:00"/>
    <x v="2"/>
    <d v="2013-10-28T09:41:14"/>
    <d v="2013-10-28T10:50:42"/>
    <n v="69"/>
    <x v="6"/>
    <x v="1"/>
    <x v="0"/>
  </r>
  <r>
    <x v="1274"/>
    <s v="2013-10-28"/>
    <x v="0"/>
    <d v="1899-12-30T10:45:00"/>
    <x v="2"/>
    <d v="2013-10-28T10:01:01"/>
    <d v="2013-10-28T11:49:04"/>
    <n v="108"/>
    <x v="6"/>
    <x v="1"/>
    <x v="0"/>
  </r>
  <r>
    <x v="1275"/>
    <s v="2013-10-28"/>
    <x v="0"/>
    <d v="1899-12-30T14:20:00"/>
    <x v="2"/>
    <d v="2013-10-28T13:26:29"/>
    <d v="2013-10-28T14:54:55"/>
    <n v="88"/>
    <x v="6"/>
    <x v="1"/>
    <x v="0"/>
  </r>
  <r>
    <x v="1276"/>
    <s v="2013-10-28"/>
    <x v="0"/>
    <d v="1899-12-30T16:23:00"/>
    <x v="2"/>
    <d v="2013-10-28T15:44:23"/>
    <d v="2013-10-28T17:07:26"/>
    <n v="83"/>
    <x v="6"/>
    <x v="1"/>
    <x v="0"/>
  </r>
  <r>
    <x v="1277"/>
    <s v="2013-10-29"/>
    <x v="1"/>
    <d v="1899-12-30T08:35:00"/>
    <x v="2"/>
    <d v="2013-10-29T07:54:51"/>
    <d v="2013-10-29T09:17:58"/>
    <n v="83"/>
    <x v="6"/>
    <x v="1"/>
    <x v="0"/>
  </r>
  <r>
    <x v="1278"/>
    <s v="2013-10-29"/>
    <x v="1"/>
    <d v="1899-12-30T10:23:00"/>
    <x v="2"/>
    <d v="2013-10-29T09:58:00"/>
    <d v="2013-10-29T11:24:16"/>
    <n v="86"/>
    <x v="6"/>
    <x v="1"/>
    <x v="0"/>
  </r>
  <r>
    <x v="1279"/>
    <s v="2013-10-29"/>
    <x v="1"/>
    <d v="1899-12-30T11:34:00"/>
    <x v="2"/>
    <d v="2013-10-29T11:02:36"/>
    <d v="2013-10-29T12:47:55"/>
    <n v="105"/>
    <x v="6"/>
    <x v="1"/>
    <x v="0"/>
  </r>
  <r>
    <x v="1280"/>
    <s v="2013-10-29"/>
    <x v="1"/>
    <d v="1899-12-30T14:17:00"/>
    <x v="2"/>
    <d v="2013-10-29T13:25:15"/>
    <d v="2013-10-29T16:09:22"/>
    <n v="164"/>
    <x v="6"/>
    <x v="1"/>
    <x v="0"/>
  </r>
  <r>
    <x v="1281"/>
    <s v="2013-10-29"/>
    <x v="1"/>
    <d v="1899-12-30T14:12:00"/>
    <x v="2"/>
    <d v="2013-10-29T13:42:22"/>
    <d v="2013-10-29T14:49:23"/>
    <n v="67"/>
    <x v="6"/>
    <x v="1"/>
    <x v="0"/>
  </r>
  <r>
    <x v="1282"/>
    <s v="2013-10-29"/>
    <x v="1"/>
    <d v="1899-12-30T16:42:00"/>
    <x v="2"/>
    <d v="2013-10-29T15:57:55"/>
    <d v="2013-10-29T17:07:43"/>
    <n v="69"/>
    <x v="6"/>
    <x v="1"/>
    <x v="0"/>
  </r>
  <r>
    <x v="1283"/>
    <s v="2013-10-29"/>
    <x v="1"/>
    <d v="1899-12-30T23:05:00"/>
    <x v="0"/>
    <d v="2013-10-29T22:04:52"/>
    <e v="#VALUE!"/>
    <e v="#VALUE!"/>
    <x v="6"/>
    <x v="1"/>
    <x v="0"/>
  </r>
  <r>
    <x v="1284"/>
    <s v="2013-10-30"/>
    <x v="2"/>
    <d v="1899-12-30T08:24:00"/>
    <x v="2"/>
    <d v="2013-10-30T07:34:58"/>
    <d v="2013-10-30T09:14:07"/>
    <n v="99"/>
    <x v="6"/>
    <x v="1"/>
    <x v="0"/>
  </r>
  <r>
    <x v="1285"/>
    <s v="2013-10-30"/>
    <x v="2"/>
    <d v="1899-12-30T09:15:00"/>
    <x v="1"/>
    <d v="2013-10-30T08:21:59"/>
    <d v="2013-10-30T10:28:13"/>
    <n v="126"/>
    <x v="6"/>
    <x v="1"/>
    <x v="0"/>
  </r>
  <r>
    <x v="1286"/>
    <s v="2013-10-30"/>
    <x v="2"/>
    <d v="1899-12-30T10:40:00"/>
    <x v="2"/>
    <d v="2013-10-30T09:41:34"/>
    <d v="2013-10-30T11:54:43"/>
    <n v="133"/>
    <x v="6"/>
    <x v="1"/>
    <x v="0"/>
  </r>
  <r>
    <x v="1287"/>
    <s v="2013-10-30"/>
    <x v="2"/>
    <d v="1899-12-30T12:15:00"/>
    <x v="2"/>
    <d v="2013-10-30T11:42:03"/>
    <d v="2013-10-30T13:10:41"/>
    <n v="88"/>
    <x v="6"/>
    <x v="1"/>
    <x v="0"/>
  </r>
  <r>
    <x v="1288"/>
    <s v="2013-10-30"/>
    <x v="2"/>
    <d v="1899-12-30T12:29:00"/>
    <x v="2"/>
    <d v="2013-10-30T11:07:53"/>
    <e v="#VALUE!"/>
    <e v="#VALUE!"/>
    <x v="6"/>
    <x v="1"/>
    <x v="0"/>
  </r>
  <r>
    <x v="1289"/>
    <s v="2013-10-30"/>
    <x v="2"/>
    <d v="1899-12-30T13:49:00"/>
    <x v="0"/>
    <d v="2013-10-30T13:20:15"/>
    <d v="2013-10-30T14:15:03"/>
    <n v="54"/>
    <x v="6"/>
    <x v="1"/>
    <x v="0"/>
  </r>
  <r>
    <x v="1290"/>
    <s v="2013-10-30"/>
    <x v="2"/>
    <d v="1899-12-30T15:27:00"/>
    <x v="2"/>
    <d v="2013-10-30T14:35:45"/>
    <d v="2013-10-30T16:07:58"/>
    <n v="92"/>
    <x v="6"/>
    <x v="1"/>
    <x v="0"/>
  </r>
  <r>
    <x v="1291"/>
    <s v="2013-10-30"/>
    <x v="2"/>
    <d v="1899-12-30T16:57:00"/>
    <x v="1"/>
    <d v="2013-10-30T16:11:19"/>
    <d v="2013-10-30T17:13:59"/>
    <n v="62"/>
    <x v="6"/>
    <x v="1"/>
    <x v="0"/>
  </r>
  <r>
    <x v="1292"/>
    <s v="2013-10-30"/>
    <x v="2"/>
    <d v="1899-12-30T21:55:00"/>
    <x v="2"/>
    <d v="2013-10-30T21:11:54"/>
    <d v="2013-10-30T22:41:13"/>
    <n v="89"/>
    <x v="6"/>
    <x v="1"/>
    <x v="0"/>
  </r>
  <r>
    <x v="1293"/>
    <s v="2013-10-31"/>
    <x v="3"/>
    <d v="1899-12-30T03:22:00"/>
    <x v="0"/>
    <d v="2013-10-31T03:24:41"/>
    <d v="2013-10-31T04:52:40"/>
    <n v="87"/>
    <x v="6"/>
    <x v="0"/>
    <x v="0"/>
  </r>
  <r>
    <x v="1294"/>
    <s v="2013-10-31"/>
    <x v="3"/>
    <d v="1899-12-30T12:33:00"/>
    <x v="0"/>
    <d v="2013-10-31T12:02:45"/>
    <d v="2013-10-31T13:24:44"/>
    <n v="81"/>
    <x v="6"/>
    <x v="1"/>
    <x v="0"/>
  </r>
  <r>
    <x v="1295"/>
    <s v="2013-10-31"/>
    <x v="3"/>
    <d v="1899-12-30T15:04:00"/>
    <x v="2"/>
    <d v="2013-10-31T14:18:02"/>
    <d v="2013-10-31T15:35:35"/>
    <n v="77"/>
    <x v="6"/>
    <x v="1"/>
    <x v="0"/>
  </r>
  <r>
    <x v="1296"/>
    <s v="2013-10-31"/>
    <x v="3"/>
    <d v="1899-12-30T22:59:00"/>
    <x v="0"/>
    <d v="2013-10-31T22:35:46"/>
    <d v="2013-11-01T00:07:59"/>
    <n v="92"/>
    <x v="6"/>
    <x v="1"/>
    <x v="0"/>
  </r>
  <r>
    <x v="1297"/>
    <s v="2013-11-01"/>
    <x v="4"/>
    <d v="1899-12-30T07:54:00"/>
    <x v="0"/>
    <d v="2013-11-01T07:15:28"/>
    <d v="2013-11-01T09:06:02"/>
    <n v="110"/>
    <x v="7"/>
    <x v="1"/>
    <x v="0"/>
  </r>
  <r>
    <x v="1298"/>
    <s v="2013-11-01"/>
    <x v="4"/>
    <d v="1899-12-30T09:38:00"/>
    <x v="2"/>
    <d v="2013-11-01T08:54:39"/>
    <d v="2013-11-01T10:52:10"/>
    <n v="117"/>
    <x v="7"/>
    <x v="1"/>
    <x v="0"/>
  </r>
  <r>
    <x v="1299"/>
    <s v="2013-11-01"/>
    <x v="4"/>
    <d v="1899-12-30T11:21:00"/>
    <x v="0"/>
    <d v="2013-11-01T10:50:05"/>
    <d v="2013-11-01T11:56:42"/>
    <n v="66"/>
    <x v="7"/>
    <x v="1"/>
    <x v="0"/>
  </r>
  <r>
    <x v="1300"/>
    <s v="2013-11-01"/>
    <x v="4"/>
    <d v="1899-12-30T11:24:00"/>
    <x v="1"/>
    <d v="2013-11-01T11:03:28"/>
    <d v="2013-11-01T12:06:16"/>
    <n v="62"/>
    <x v="7"/>
    <x v="1"/>
    <x v="0"/>
  </r>
  <r>
    <x v="1301"/>
    <s v="2013-11-01"/>
    <x v="4"/>
    <d v="1899-12-30T13:28:00"/>
    <x v="0"/>
    <d v="2013-11-01T12:38:01"/>
    <d v="2013-11-01T13:54:28"/>
    <n v="76"/>
    <x v="7"/>
    <x v="1"/>
    <x v="0"/>
  </r>
  <r>
    <x v="1302"/>
    <s v="2013-11-01"/>
    <x v="4"/>
    <d v="1899-12-30T14:26:00"/>
    <x v="2"/>
    <d v="2013-11-01T13:39:09"/>
    <d v="2013-11-01T15:22:22"/>
    <n v="103"/>
    <x v="7"/>
    <x v="1"/>
    <x v="0"/>
  </r>
  <r>
    <x v="1303"/>
    <s v="2013-11-01"/>
    <x v="4"/>
    <d v="1899-12-30T16:05:00"/>
    <x v="2"/>
    <d v="2013-11-01T15:23:26"/>
    <d v="2013-11-01T16:49:31"/>
    <n v="86"/>
    <x v="7"/>
    <x v="1"/>
    <x v="0"/>
  </r>
  <r>
    <x v="1304"/>
    <s v="2013-11-01"/>
    <x v="4"/>
    <d v="1899-12-30T21:38:00"/>
    <x v="0"/>
    <d v="2013-11-01T21:10:21"/>
    <d v="2013-11-01T22:34:15"/>
    <n v="83"/>
    <x v="7"/>
    <x v="1"/>
    <x v="0"/>
  </r>
  <r>
    <x v="1305"/>
    <s v="2013-11-02"/>
    <x v="5"/>
    <d v="1899-12-30T08:06:00"/>
    <x v="1"/>
    <d v="2013-11-02T07:02:54"/>
    <d v="2013-11-02T08:43:17"/>
    <n v="100"/>
    <x v="7"/>
    <x v="1"/>
    <x v="1"/>
  </r>
  <r>
    <x v="1306"/>
    <s v="2013-11-02"/>
    <x v="5"/>
    <d v="1899-12-30T12:10:00"/>
    <x v="0"/>
    <d v="2013-11-02T11:39:34"/>
    <d v="2013-11-02T12:54:15"/>
    <n v="74"/>
    <x v="7"/>
    <x v="1"/>
    <x v="1"/>
  </r>
  <r>
    <x v="1307"/>
    <s v="2013-11-03"/>
    <x v="6"/>
    <d v="1899-12-30T01:07:00"/>
    <x v="0"/>
    <d v="2013-11-03T00:18:29"/>
    <d v="2013-11-03T01:52:31"/>
    <n v="94"/>
    <x v="7"/>
    <x v="0"/>
    <x v="1"/>
  </r>
  <r>
    <x v="1308"/>
    <s v="2013-11-03"/>
    <x v="6"/>
    <d v="1899-12-30T02:24:00"/>
    <x v="0"/>
    <d v="2013-11-03T02:53:07"/>
    <d v="2013-11-03T04:01:05"/>
    <n v="67"/>
    <x v="7"/>
    <x v="0"/>
    <x v="1"/>
  </r>
  <r>
    <x v="1309"/>
    <s v="2013-11-03"/>
    <x v="6"/>
    <d v="1899-12-30T11:34:00"/>
    <x v="0"/>
    <d v="2013-11-03T11:51:32"/>
    <d v="2013-11-03T13:55:01"/>
    <n v="123"/>
    <x v="7"/>
    <x v="1"/>
    <x v="1"/>
  </r>
  <r>
    <x v="1310"/>
    <s v="2013-11-04"/>
    <x v="0"/>
    <d v="1899-12-30T08:21:00"/>
    <x v="2"/>
    <d v="2013-11-04T07:46:46"/>
    <d v="2013-11-04T08:56:12"/>
    <n v="69"/>
    <x v="7"/>
    <x v="1"/>
    <x v="0"/>
  </r>
  <r>
    <x v="1311"/>
    <s v="2013-11-04"/>
    <x v="0"/>
    <d v="1899-12-30T09:44:00"/>
    <x v="2"/>
    <d v="2013-11-04T08:57:15"/>
    <d v="2013-11-04T10:55:10"/>
    <n v="117"/>
    <x v="7"/>
    <x v="1"/>
    <x v="0"/>
  </r>
  <r>
    <x v="1312"/>
    <s v="2013-11-04"/>
    <x v="0"/>
    <d v="1899-12-30T10:21:00"/>
    <x v="2"/>
    <d v="2013-11-04T09:38:08"/>
    <d v="2013-11-04T11:11:10"/>
    <n v="93"/>
    <x v="7"/>
    <x v="1"/>
    <x v="0"/>
  </r>
  <r>
    <x v="1313"/>
    <s v="2013-11-04"/>
    <x v="0"/>
    <d v="1899-12-30T12:11:00"/>
    <x v="2"/>
    <d v="2013-11-04T11:36:48"/>
    <d v="2013-11-04T13:06:53"/>
    <n v="90"/>
    <x v="7"/>
    <x v="1"/>
    <x v="0"/>
  </r>
  <r>
    <x v="1314"/>
    <s v="2013-11-04"/>
    <x v="0"/>
    <d v="1899-12-30T14:01:00"/>
    <x v="1"/>
    <d v="2013-11-04T13:22:42"/>
    <d v="2013-11-04T15:53:44"/>
    <n v="151"/>
    <x v="7"/>
    <x v="1"/>
    <x v="0"/>
  </r>
  <r>
    <x v="1315"/>
    <s v="2013-11-04"/>
    <x v="0"/>
    <d v="1899-12-30T16:16:00"/>
    <x v="2"/>
    <d v="2013-11-04T15:24:10"/>
    <d v="2013-11-04T16:41:09"/>
    <n v="76"/>
    <x v="7"/>
    <x v="1"/>
    <x v="0"/>
  </r>
  <r>
    <x v="1316"/>
    <s v="2013-11-04"/>
    <x v="0"/>
    <d v="1899-12-30T17:23:00"/>
    <x v="0"/>
    <d v="2013-11-04T16:42:41"/>
    <d v="2013-11-04T18:26:44"/>
    <n v="104"/>
    <x v="7"/>
    <x v="1"/>
    <x v="0"/>
  </r>
  <r>
    <x v="1317"/>
    <s v="2013-11-04"/>
    <x v="0"/>
    <d v="1899-12-30T21:03:00"/>
    <x v="1"/>
    <d v="2013-11-04T20:14:06"/>
    <d v="2013-11-04T21:43:10"/>
    <n v="89"/>
    <x v="7"/>
    <x v="1"/>
    <x v="0"/>
  </r>
  <r>
    <x v="1318"/>
    <s v="2013-11-05"/>
    <x v="1"/>
    <d v="1899-12-30T01:26:00"/>
    <x v="0"/>
    <d v="2013-11-05T00:48:55"/>
    <d v="2013-11-05T02:10:17"/>
    <n v="81"/>
    <x v="7"/>
    <x v="0"/>
    <x v="0"/>
  </r>
  <r>
    <x v="1319"/>
    <s v="2013-11-05"/>
    <x v="1"/>
    <d v="1899-12-30T03:35:00"/>
    <x v="0"/>
    <d v="2013-11-05T02:32:26"/>
    <d v="2013-11-05T04:03:01"/>
    <n v="90"/>
    <x v="7"/>
    <x v="0"/>
    <x v="0"/>
  </r>
  <r>
    <x v="1320"/>
    <s v="2013-11-05"/>
    <x v="1"/>
    <d v="1899-12-30T05:23:00"/>
    <x v="0"/>
    <d v="2013-11-05T04:52:31"/>
    <d v="2013-11-05T05:59:38"/>
    <n v="67"/>
    <x v="7"/>
    <x v="0"/>
    <x v="0"/>
  </r>
  <r>
    <x v="1321"/>
    <s v="2013-11-05"/>
    <x v="1"/>
    <d v="1899-12-30T10:20:00"/>
    <x v="2"/>
    <d v="2013-11-05T09:42:40"/>
    <d v="2013-11-05T11:12:35"/>
    <n v="89"/>
    <x v="7"/>
    <x v="1"/>
    <x v="0"/>
  </r>
  <r>
    <x v="1322"/>
    <s v="2013-11-05"/>
    <x v="1"/>
    <d v="1899-12-30T12:05:00"/>
    <x v="2"/>
    <d v="2013-11-05T11:22:00"/>
    <d v="2013-11-05T12:36:25"/>
    <n v="74"/>
    <x v="7"/>
    <x v="1"/>
    <x v="0"/>
  </r>
  <r>
    <x v="1323"/>
    <s v="2013-11-05"/>
    <x v="1"/>
    <d v="1899-12-30T14:06:00"/>
    <x v="0"/>
    <d v="2013-11-05T13:42:29"/>
    <e v="#VALUE!"/>
    <e v="#VALUE!"/>
    <x v="7"/>
    <x v="1"/>
    <x v="0"/>
  </r>
  <r>
    <x v="1324"/>
    <s v="2013-11-05"/>
    <x v="1"/>
    <d v="1899-12-30T14:02:00"/>
    <x v="2"/>
    <d v="2013-11-05T13:27:27"/>
    <d v="2013-11-05T15:05:28"/>
    <n v="98"/>
    <x v="7"/>
    <x v="1"/>
    <x v="0"/>
  </r>
  <r>
    <x v="1325"/>
    <s v="2013-11-05"/>
    <x v="1"/>
    <d v="1899-12-30T16:16:00"/>
    <x v="2"/>
    <d v="2013-11-05T15:23:40"/>
    <d v="2013-11-05T17:00:12"/>
    <n v="96"/>
    <x v="7"/>
    <x v="1"/>
    <x v="0"/>
  </r>
  <r>
    <x v="1326"/>
    <s v="2013-11-05"/>
    <x v="1"/>
    <d v="1899-12-30T19:47:00"/>
    <x v="0"/>
    <d v="2013-11-05T18:58:47"/>
    <d v="2013-11-05T20:21:58"/>
    <n v="83"/>
    <x v="7"/>
    <x v="1"/>
    <x v="0"/>
  </r>
  <r>
    <x v="1327"/>
    <s v="2013-11-06"/>
    <x v="2"/>
    <d v="1899-12-30T00:10:00"/>
    <x v="0"/>
    <d v="2013-11-05T23:31:01"/>
    <d v="2013-11-06T00:36:09"/>
    <n v="65"/>
    <x v="7"/>
    <x v="0"/>
    <x v="0"/>
  </r>
  <r>
    <x v="1328"/>
    <s v="2013-11-06"/>
    <x v="2"/>
    <d v="1899-12-30T08:26:00"/>
    <x v="2"/>
    <d v="2013-11-06T07:39:34"/>
    <d v="2013-11-06T08:52:56"/>
    <n v="73"/>
    <x v="7"/>
    <x v="1"/>
    <x v="0"/>
  </r>
  <r>
    <x v="1329"/>
    <s v="2013-11-06"/>
    <x v="2"/>
    <d v="1899-12-30T10:08:00"/>
    <x v="2"/>
    <d v="2013-11-06T09:21:39"/>
    <d v="2013-11-06T11:13:33"/>
    <n v="111"/>
    <x v="7"/>
    <x v="1"/>
    <x v="0"/>
  </r>
  <r>
    <x v="1330"/>
    <s v="2013-11-06"/>
    <x v="2"/>
    <d v="1899-12-30T11:53:00"/>
    <x v="0"/>
    <e v="#VALUE!"/>
    <d v="2013-11-06T13:06:32"/>
    <e v="#VALUE!"/>
    <x v="7"/>
    <x v="1"/>
    <x v="0"/>
  </r>
  <r>
    <x v="1331"/>
    <s v="2013-11-06"/>
    <x v="2"/>
    <d v="1899-12-30T12:17:00"/>
    <x v="2"/>
    <d v="2013-11-06T11:27:53"/>
    <d v="2013-11-06T12:41:22"/>
    <n v="73"/>
    <x v="7"/>
    <x v="1"/>
    <x v="0"/>
  </r>
  <r>
    <x v="1332"/>
    <s v="2013-11-06"/>
    <x v="2"/>
    <d v="1899-12-30T14:46:00"/>
    <x v="2"/>
    <d v="2013-11-06T14:55:38"/>
    <e v="#VALUE!"/>
    <e v="#VALUE!"/>
    <x v="7"/>
    <x v="1"/>
    <x v="0"/>
  </r>
  <r>
    <x v="1333"/>
    <s v="2013-11-06"/>
    <x v="2"/>
    <d v="1899-12-30T15:32:00"/>
    <x v="0"/>
    <d v="2013-11-06T14:49:33"/>
    <d v="2013-11-06T16:05:09"/>
    <n v="75"/>
    <x v="7"/>
    <x v="1"/>
    <x v="0"/>
  </r>
  <r>
    <x v="1334"/>
    <s v="2013-11-06"/>
    <x v="2"/>
    <d v="1899-12-30T16:18:00"/>
    <x v="1"/>
    <d v="2013-11-06T15:13:59"/>
    <e v="#VALUE!"/>
    <e v="#VALUE!"/>
    <x v="7"/>
    <x v="1"/>
    <x v="0"/>
  </r>
  <r>
    <x v="1335"/>
    <s v="2013-11-06"/>
    <x v="2"/>
    <d v="1899-12-30T21:27:00"/>
    <x v="0"/>
    <d v="2013-11-06T20:17:40"/>
    <d v="2013-11-06T22:17:05"/>
    <n v="119"/>
    <x v="7"/>
    <x v="1"/>
    <x v="0"/>
  </r>
  <r>
    <x v="1336"/>
    <s v="2013-11-06"/>
    <x v="2"/>
    <d v="1899-12-30T23:12:00"/>
    <x v="0"/>
    <d v="2013-11-06T22:23:19"/>
    <d v="2013-11-07T00:31:59"/>
    <n v="128"/>
    <x v="7"/>
    <x v="1"/>
    <x v="0"/>
  </r>
  <r>
    <x v="1337"/>
    <s v="2013-11-07"/>
    <x v="3"/>
    <d v="1899-12-30T10:06:00"/>
    <x v="2"/>
    <d v="2013-11-07T09:19:36"/>
    <d v="2013-11-07T11:40:13"/>
    <n v="140"/>
    <x v="7"/>
    <x v="1"/>
    <x v="0"/>
  </r>
  <r>
    <x v="1338"/>
    <s v="2013-11-07"/>
    <x v="3"/>
    <d v="1899-12-30T12:57:00"/>
    <x v="0"/>
    <d v="2013-11-07T12:09:27"/>
    <e v="#VALUE!"/>
    <e v="#VALUE!"/>
    <x v="7"/>
    <x v="1"/>
    <x v="0"/>
  </r>
  <r>
    <x v="1339"/>
    <s v="2013-11-07"/>
    <x v="3"/>
    <d v="1899-12-30T14:33:00"/>
    <x v="0"/>
    <d v="2013-11-07T13:56:27"/>
    <d v="2013-11-07T14:56:46"/>
    <n v="60"/>
    <x v="7"/>
    <x v="1"/>
    <x v="0"/>
  </r>
  <r>
    <x v="1340"/>
    <s v="2013-11-07"/>
    <x v="3"/>
    <d v="1899-12-30T16:47:00"/>
    <x v="1"/>
    <d v="2013-11-07T16:08:35"/>
    <d v="2013-11-07T17:43:45"/>
    <n v="95"/>
    <x v="7"/>
    <x v="1"/>
    <x v="0"/>
  </r>
  <r>
    <x v="1341"/>
    <s v="2013-11-08"/>
    <x v="4"/>
    <d v="1899-12-30T09:40:00"/>
    <x v="2"/>
    <d v="2013-11-08T08:50:08"/>
    <d v="2013-11-08T10:43:03"/>
    <n v="112"/>
    <x v="7"/>
    <x v="1"/>
    <x v="0"/>
  </r>
  <r>
    <x v="1342"/>
    <s v="2013-11-08"/>
    <x v="4"/>
    <d v="1899-12-30T12:01:00"/>
    <x v="2"/>
    <d v="2013-11-08T11:12:49"/>
    <d v="2013-11-08T12:26:03"/>
    <n v="73"/>
    <x v="7"/>
    <x v="1"/>
    <x v="0"/>
  </r>
  <r>
    <x v="1343"/>
    <s v="2013-11-08"/>
    <x v="4"/>
    <d v="1899-12-30T12:28:00"/>
    <x v="2"/>
    <d v="2013-11-08T11:43:20"/>
    <d v="2013-11-08T13:33:28"/>
    <n v="110"/>
    <x v="7"/>
    <x v="1"/>
    <x v="0"/>
  </r>
  <r>
    <x v="1344"/>
    <s v="2013-11-08"/>
    <x v="4"/>
    <d v="1899-12-30T14:11:00"/>
    <x v="2"/>
    <d v="2013-11-08T13:20:07"/>
    <d v="2013-11-08T14:51:05"/>
    <n v="90"/>
    <x v="7"/>
    <x v="1"/>
    <x v="0"/>
  </r>
  <r>
    <x v="1345"/>
    <s v="2013-11-08"/>
    <x v="4"/>
    <d v="1899-12-30T16:20:00"/>
    <x v="2"/>
    <d v="2013-11-08T15:16:11"/>
    <d v="2013-11-08T17:03:46"/>
    <n v="107"/>
    <x v="7"/>
    <x v="1"/>
    <x v="0"/>
  </r>
  <r>
    <x v="1346"/>
    <s v="2013-11-08"/>
    <x v="4"/>
    <d v="1899-12-30T23:07:00"/>
    <x v="0"/>
    <d v="2013-11-08T22:39:07"/>
    <d v="2013-11-08T23:48:30"/>
    <n v="69"/>
    <x v="7"/>
    <x v="1"/>
    <x v="0"/>
  </r>
  <r>
    <x v="1347"/>
    <s v="2013-11-09"/>
    <x v="5"/>
    <d v="1899-12-30T07:32:00"/>
    <x v="0"/>
    <d v="2013-11-09T07:30:01"/>
    <d v="2013-11-09T09:32:06"/>
    <n v="122"/>
    <x v="7"/>
    <x v="1"/>
    <x v="1"/>
  </r>
  <r>
    <x v="1348"/>
    <s v="2013-11-09"/>
    <x v="5"/>
    <d v="1899-12-30T14:42:00"/>
    <x v="1"/>
    <d v="2013-11-09T13:33:35"/>
    <d v="2013-11-09T15:29:35"/>
    <n v="116"/>
    <x v="7"/>
    <x v="1"/>
    <x v="1"/>
  </r>
  <r>
    <x v="1349"/>
    <s v="2013-11-10"/>
    <x v="6"/>
    <d v="1899-12-30T06:25:00"/>
    <x v="0"/>
    <d v="2013-11-10T06:23:14"/>
    <d v="2013-11-10T07:19:39"/>
    <n v="56"/>
    <x v="7"/>
    <x v="1"/>
    <x v="1"/>
  </r>
  <r>
    <x v="1350"/>
    <s v="2013-11-10"/>
    <x v="6"/>
    <d v="1899-12-30T09:04:00"/>
    <x v="0"/>
    <d v="2013-11-10T08:01:34"/>
    <d v="2013-11-10T09:52:32"/>
    <n v="110"/>
    <x v="7"/>
    <x v="1"/>
    <x v="1"/>
  </r>
  <r>
    <x v="1351"/>
    <s v="2013-11-10"/>
    <x v="6"/>
    <d v="1899-12-30T11:29:00"/>
    <x v="0"/>
    <d v="2013-11-10T11:17:55"/>
    <d v="2013-11-10T12:15:21"/>
    <n v="57"/>
    <x v="7"/>
    <x v="1"/>
    <x v="1"/>
  </r>
  <r>
    <x v="1352"/>
    <s v="2013-11-10"/>
    <x v="6"/>
    <d v="1899-12-30T15:00:00"/>
    <x v="0"/>
    <d v="2013-11-10T14:16:12"/>
    <d v="2013-11-10T16:10:54"/>
    <n v="114"/>
    <x v="7"/>
    <x v="1"/>
    <x v="1"/>
  </r>
  <r>
    <x v="1353"/>
    <s v="2013-11-11"/>
    <x v="0"/>
    <d v="1899-12-30T14:22:00"/>
    <x v="0"/>
    <d v="2013-11-11T13:33:28"/>
    <d v="2013-11-11T14:44:26"/>
    <n v="70"/>
    <x v="7"/>
    <x v="1"/>
    <x v="0"/>
  </r>
  <r>
    <x v="1354"/>
    <s v="2013-11-11"/>
    <x v="0"/>
    <d v="1899-12-30T16:21:00"/>
    <x v="0"/>
    <d v="2013-11-11T15:30:48"/>
    <e v="#VALUE!"/>
    <e v="#VALUE!"/>
    <x v="7"/>
    <x v="1"/>
    <x v="0"/>
  </r>
  <r>
    <x v="1355"/>
    <s v="2013-11-11"/>
    <x v="0"/>
    <d v="1899-12-30T19:18:00"/>
    <x v="0"/>
    <d v="2013-11-11T18:41:24"/>
    <d v="2013-11-11T20:04:29"/>
    <n v="83"/>
    <x v="7"/>
    <x v="1"/>
    <x v="0"/>
  </r>
  <r>
    <x v="1356"/>
    <s v="2013-11-11"/>
    <x v="0"/>
    <d v="1899-12-30T20:22:00"/>
    <x v="0"/>
    <d v="2013-11-11T20:04:58"/>
    <d v="2013-11-11T21:27:14"/>
    <n v="82"/>
    <x v="7"/>
    <x v="1"/>
    <x v="0"/>
  </r>
  <r>
    <x v="1357"/>
    <s v="2013-11-12"/>
    <x v="1"/>
    <d v="1899-12-30T00:43:00"/>
    <x v="0"/>
    <d v="2013-11-11T23:43:49"/>
    <d v="2013-11-12T01:57:08"/>
    <n v="133"/>
    <x v="7"/>
    <x v="0"/>
    <x v="0"/>
  </r>
  <r>
    <x v="1358"/>
    <s v="2013-11-12"/>
    <x v="1"/>
    <d v="1899-12-30T02:30:00"/>
    <x v="1"/>
    <d v="2013-11-12T01:51:49"/>
    <d v="2013-11-12T03:18:13"/>
    <n v="86"/>
    <x v="7"/>
    <x v="0"/>
    <x v="0"/>
  </r>
  <r>
    <x v="1359"/>
    <s v="2013-11-12"/>
    <x v="1"/>
    <d v="1899-12-30T08:28:00"/>
    <x v="2"/>
    <d v="2013-11-12T07:40:47"/>
    <d v="2013-11-12T09:18:00"/>
    <n v="97"/>
    <x v="7"/>
    <x v="1"/>
    <x v="0"/>
  </r>
  <r>
    <x v="1360"/>
    <s v="2013-11-12"/>
    <x v="1"/>
    <d v="1899-12-30T10:02:00"/>
    <x v="2"/>
    <d v="2013-11-12T09:18:18"/>
    <d v="2013-11-12T11:02:39"/>
    <n v="104"/>
    <x v="7"/>
    <x v="1"/>
    <x v="0"/>
  </r>
  <r>
    <x v="1361"/>
    <s v="2013-11-12"/>
    <x v="1"/>
    <d v="1899-12-30T12:12:00"/>
    <x v="2"/>
    <d v="2013-11-12T11:19:48"/>
    <d v="2013-11-12T13:05:06"/>
    <n v="105"/>
    <x v="7"/>
    <x v="1"/>
    <x v="0"/>
  </r>
  <r>
    <x v="1362"/>
    <s v="2013-11-12"/>
    <x v="1"/>
    <d v="1899-12-30T12:31:00"/>
    <x v="0"/>
    <d v="2013-11-12T11:05:44"/>
    <d v="2013-11-12T13:45:48"/>
    <n v="160"/>
    <x v="7"/>
    <x v="1"/>
    <x v="0"/>
  </r>
  <r>
    <x v="1363"/>
    <s v="2013-11-12"/>
    <x v="1"/>
    <d v="1899-12-30T14:12:00"/>
    <x v="0"/>
    <d v="2013-11-12T13:21:37"/>
    <e v="#VALUE!"/>
    <e v="#VALUE!"/>
    <x v="7"/>
    <x v="1"/>
    <x v="0"/>
  </r>
  <r>
    <x v="1364"/>
    <s v="2013-11-12"/>
    <x v="1"/>
    <d v="1899-12-30T14:15:00"/>
    <x v="2"/>
    <d v="2013-11-12T13:33:33"/>
    <d v="2013-11-12T15:06:31"/>
    <n v="92"/>
    <x v="7"/>
    <x v="1"/>
    <x v="0"/>
  </r>
  <r>
    <x v="1365"/>
    <s v="2013-11-12"/>
    <x v="1"/>
    <d v="1899-12-30T16:32:00"/>
    <x v="2"/>
    <d v="2013-11-12T15:49:51"/>
    <d v="2013-11-12T17:23:35"/>
    <n v="93"/>
    <x v="7"/>
    <x v="1"/>
    <x v="0"/>
  </r>
  <r>
    <x v="1366"/>
    <s v="2013-11-13"/>
    <x v="2"/>
    <d v="1899-12-30T00:31:00"/>
    <x v="0"/>
    <d v="2013-11-13T00:05:57"/>
    <d v="2013-11-13T01:30:34"/>
    <n v="84"/>
    <x v="7"/>
    <x v="0"/>
    <x v="0"/>
  </r>
  <r>
    <x v="1367"/>
    <s v="2013-11-13"/>
    <x v="2"/>
    <d v="1899-12-30T08:23:00"/>
    <x v="1"/>
    <d v="2013-11-13T07:34:35"/>
    <d v="2013-11-13T09:11:15"/>
    <n v="96"/>
    <x v="7"/>
    <x v="1"/>
    <x v="0"/>
  </r>
  <r>
    <x v="1368"/>
    <s v="2013-11-13"/>
    <x v="2"/>
    <d v="1899-12-30T10:29:00"/>
    <x v="2"/>
    <d v="2013-11-13T09:47:06"/>
    <d v="2013-11-13T10:57:25"/>
    <n v="70"/>
    <x v="7"/>
    <x v="1"/>
    <x v="0"/>
  </r>
  <r>
    <x v="1369"/>
    <s v="2013-11-13"/>
    <x v="2"/>
    <d v="1899-12-30T12:21:00"/>
    <x v="2"/>
    <d v="2013-11-13T11:16:08"/>
    <d v="2013-11-13T12:56:34"/>
    <n v="100"/>
    <x v="7"/>
    <x v="1"/>
    <x v="0"/>
  </r>
  <r>
    <x v="1370"/>
    <s v="2013-11-13"/>
    <x v="2"/>
    <d v="1899-12-30T14:30:00"/>
    <x v="2"/>
    <d v="2013-11-13T13:22:50"/>
    <d v="2013-11-13T14:58:25"/>
    <n v="95"/>
    <x v="7"/>
    <x v="1"/>
    <x v="0"/>
  </r>
  <r>
    <x v="1371"/>
    <s v="2013-11-13"/>
    <x v="2"/>
    <d v="1899-12-30T16:24:00"/>
    <x v="2"/>
    <d v="2013-11-13T15:33:48"/>
    <d v="2013-11-13T17:40:07"/>
    <n v="126"/>
    <x v="7"/>
    <x v="1"/>
    <x v="0"/>
  </r>
  <r>
    <x v="1372"/>
    <s v="2013-11-13"/>
    <x v="2"/>
    <d v="1899-12-30T19:08:00"/>
    <x v="0"/>
    <d v="2013-11-13T18:10:26"/>
    <d v="2013-11-13T20:20:03"/>
    <n v="129"/>
    <x v="7"/>
    <x v="1"/>
    <x v="0"/>
  </r>
  <r>
    <x v="1373"/>
    <s v="2013-11-13"/>
    <x v="2"/>
    <d v="1899-12-30T20:56:00"/>
    <x v="0"/>
    <d v="2013-11-13T20:15:20"/>
    <d v="2013-11-13T22:04:49"/>
    <n v="109"/>
    <x v="7"/>
    <x v="1"/>
    <x v="0"/>
  </r>
  <r>
    <x v="1374"/>
    <s v="2013-11-14"/>
    <x v="3"/>
    <d v="1899-12-30T00:15:00"/>
    <x v="0"/>
    <d v="2013-11-13T23:39:38"/>
    <d v="2013-11-14T01:40:35"/>
    <n v="120"/>
    <x v="7"/>
    <x v="0"/>
    <x v="0"/>
  </r>
  <r>
    <x v="1375"/>
    <s v="2013-11-14"/>
    <x v="3"/>
    <d v="1899-12-30T02:01:00"/>
    <x v="0"/>
    <d v="2013-11-14T01:06:11"/>
    <d v="2013-11-14T03:17:56"/>
    <n v="131"/>
    <x v="7"/>
    <x v="0"/>
    <x v="0"/>
  </r>
  <r>
    <x v="1376"/>
    <s v="2013-11-14"/>
    <x v="3"/>
    <d v="1899-12-30T03:18:00"/>
    <x v="0"/>
    <d v="2013-11-14T02:26:57"/>
    <d v="2013-11-14T04:14:03"/>
    <n v="107"/>
    <x v="7"/>
    <x v="0"/>
    <x v="0"/>
  </r>
  <r>
    <x v="1377"/>
    <s v="2013-11-14"/>
    <x v="3"/>
    <d v="1899-12-30T05:17:00"/>
    <x v="0"/>
    <d v="2013-11-14T05:11:15"/>
    <e v="#VALUE!"/>
    <e v="#VALUE!"/>
    <x v="7"/>
    <x v="0"/>
    <x v="0"/>
  </r>
  <r>
    <x v="1378"/>
    <s v="2013-11-14"/>
    <x v="3"/>
    <d v="1899-12-30T10:37:00"/>
    <x v="2"/>
    <d v="2013-11-14T09:57:57"/>
    <d v="2013-11-14T11:52:26"/>
    <n v="114"/>
    <x v="7"/>
    <x v="1"/>
    <x v="0"/>
  </r>
  <r>
    <x v="1379"/>
    <s v="2013-11-14"/>
    <x v="3"/>
    <d v="1899-12-30T12:57:00"/>
    <x v="2"/>
    <d v="2013-11-14T12:31:13"/>
    <d v="2013-11-14T13:55:08"/>
    <n v="83"/>
    <x v="7"/>
    <x v="1"/>
    <x v="0"/>
  </r>
  <r>
    <x v="1380"/>
    <s v="2013-11-14"/>
    <x v="3"/>
    <d v="1899-12-30T15:10:00"/>
    <x v="0"/>
    <d v="2013-11-14T14:50:57"/>
    <d v="2013-11-14T15:48:50"/>
    <n v="57"/>
    <x v="7"/>
    <x v="1"/>
    <x v="0"/>
  </r>
  <r>
    <x v="1381"/>
    <s v="2013-11-14"/>
    <x v="3"/>
    <d v="1899-12-30T21:00:00"/>
    <x v="0"/>
    <d v="2013-11-14T20:02:39"/>
    <d v="2013-11-14T23:07:40"/>
    <n v="185"/>
    <x v="7"/>
    <x v="1"/>
    <x v="0"/>
  </r>
  <r>
    <x v="1382"/>
    <s v="2013-11-15"/>
    <x v="4"/>
    <d v="1899-12-30T04:05:00"/>
    <x v="0"/>
    <d v="2013-11-15T03:55:18"/>
    <d v="2013-11-15T05:11:29"/>
    <n v="76"/>
    <x v="7"/>
    <x v="0"/>
    <x v="0"/>
  </r>
  <r>
    <x v="1383"/>
    <s v="2013-11-15"/>
    <x v="4"/>
    <d v="1899-12-30T07:06:00"/>
    <x v="0"/>
    <d v="2013-11-15T06:11:00"/>
    <d v="2013-11-15T07:48:26"/>
    <n v="97"/>
    <x v="7"/>
    <x v="1"/>
    <x v="0"/>
  </r>
  <r>
    <x v="1384"/>
    <s v="2013-11-15"/>
    <x v="4"/>
    <d v="1899-12-30T09:29:00"/>
    <x v="2"/>
    <d v="2013-11-15T08:44:29"/>
    <d v="2013-11-15T10:26:49"/>
    <n v="102"/>
    <x v="7"/>
    <x v="1"/>
    <x v="0"/>
  </r>
  <r>
    <x v="1385"/>
    <s v="2013-11-15"/>
    <x v="4"/>
    <d v="1899-12-30T11:31:00"/>
    <x v="2"/>
    <d v="2013-11-15T10:36:11"/>
    <d v="2013-11-15T12:10:27"/>
    <n v="94"/>
    <x v="7"/>
    <x v="1"/>
    <x v="0"/>
  </r>
  <r>
    <x v="1386"/>
    <s v="2013-11-15"/>
    <x v="4"/>
    <d v="1899-12-30T12:13:00"/>
    <x v="2"/>
    <d v="2013-11-15T11:33:23"/>
    <d v="2013-11-15T13:03:18"/>
    <n v="89"/>
    <x v="7"/>
    <x v="1"/>
    <x v="0"/>
  </r>
  <r>
    <x v="1387"/>
    <s v="2013-11-15"/>
    <x v="4"/>
    <d v="1899-12-30T13:36:00"/>
    <x v="2"/>
    <d v="2013-11-15T12:50:08"/>
    <d v="2013-11-15T14:12:13"/>
    <n v="82"/>
    <x v="7"/>
    <x v="1"/>
    <x v="0"/>
  </r>
  <r>
    <x v="1388"/>
    <s v="2013-11-15"/>
    <x v="4"/>
    <d v="1899-12-30T15:39:00"/>
    <x v="2"/>
    <d v="2013-11-15T14:48:35"/>
    <d v="2013-11-15T17:04:15"/>
    <n v="135"/>
    <x v="7"/>
    <x v="1"/>
    <x v="0"/>
  </r>
  <r>
    <x v="1389"/>
    <s v="2013-11-15"/>
    <x v="4"/>
    <d v="1899-12-30T16:52:00"/>
    <x v="0"/>
    <d v="2013-11-15T15:53:56"/>
    <d v="2013-11-15T17:42:52"/>
    <n v="108"/>
    <x v="7"/>
    <x v="1"/>
    <x v="0"/>
  </r>
  <r>
    <x v="1390"/>
    <s v="2013-11-15"/>
    <x v="4"/>
    <d v="1899-12-30T19:58:00"/>
    <x v="0"/>
    <d v="2013-11-15T18:15:35"/>
    <d v="2013-11-15T20:55:55"/>
    <n v="160"/>
    <x v="7"/>
    <x v="1"/>
    <x v="0"/>
  </r>
  <r>
    <x v="1391"/>
    <s v="2013-11-15"/>
    <x v="4"/>
    <d v="1899-12-30T22:40:00"/>
    <x v="0"/>
    <d v="2013-11-15T22:08:01"/>
    <d v="2013-11-15T23:38:50"/>
    <n v="90"/>
    <x v="7"/>
    <x v="1"/>
    <x v="0"/>
  </r>
  <r>
    <x v="1392"/>
    <s v="2013-11-16"/>
    <x v="5"/>
    <d v="1899-12-30T07:09:00"/>
    <x v="0"/>
    <d v="2013-11-16T06:21:13"/>
    <d v="2013-11-16T09:01:38"/>
    <n v="160"/>
    <x v="7"/>
    <x v="1"/>
    <x v="1"/>
  </r>
  <r>
    <x v="1393"/>
    <s v="2013-11-16"/>
    <x v="5"/>
    <d v="1899-12-30T17:28:00"/>
    <x v="2"/>
    <d v="2013-11-16T16:07:27"/>
    <d v="2013-11-16T18:21:36"/>
    <n v="134"/>
    <x v="7"/>
    <x v="1"/>
    <x v="1"/>
  </r>
  <r>
    <x v="1394"/>
    <s v="2013-11-17"/>
    <x v="6"/>
    <d v="1899-12-30T04:28:00"/>
    <x v="1"/>
    <d v="2013-11-17T03:43:55"/>
    <d v="2013-11-17T05:31:28"/>
    <n v="107"/>
    <x v="7"/>
    <x v="0"/>
    <x v="1"/>
  </r>
  <r>
    <x v="1395"/>
    <s v="2013-11-17"/>
    <x v="6"/>
    <d v="1899-12-30T06:52:00"/>
    <x v="0"/>
    <d v="2013-11-17T06:17:44"/>
    <d v="2013-11-17T08:30:58"/>
    <n v="133"/>
    <x v="7"/>
    <x v="1"/>
    <x v="1"/>
  </r>
  <r>
    <x v="1396"/>
    <s v="2013-11-17"/>
    <x v="6"/>
    <d v="1899-12-30T08:02:00"/>
    <x v="0"/>
    <d v="2013-11-17T07:24:18"/>
    <d v="2013-11-17T09:18:20"/>
    <n v="114"/>
    <x v="7"/>
    <x v="1"/>
    <x v="1"/>
  </r>
  <r>
    <x v="1397"/>
    <s v="2013-11-17"/>
    <x v="6"/>
    <d v="1899-12-30T13:07:00"/>
    <x v="0"/>
    <d v="2013-11-17T12:19:41"/>
    <d v="2013-11-17T13:42:36"/>
    <n v="82"/>
    <x v="7"/>
    <x v="1"/>
    <x v="1"/>
  </r>
  <r>
    <x v="1398"/>
    <s v="2013-11-17"/>
    <x v="6"/>
    <d v="1899-12-30T20:30:00"/>
    <x v="0"/>
    <d v="2013-11-17T19:45:25"/>
    <d v="2013-11-17T21:11:01"/>
    <n v="85"/>
    <x v="7"/>
    <x v="1"/>
    <x v="1"/>
  </r>
  <r>
    <x v="1399"/>
    <s v="2013-11-18"/>
    <x v="0"/>
    <d v="1899-12-30T00:44:00"/>
    <x v="0"/>
    <d v="2013-11-18T00:14:36"/>
    <d v="2013-11-18T01:25:08"/>
    <n v="70"/>
    <x v="7"/>
    <x v="0"/>
    <x v="0"/>
  </r>
  <r>
    <x v="1400"/>
    <s v="2013-11-18"/>
    <x v="0"/>
    <d v="1899-12-30T08:32:00"/>
    <x v="2"/>
    <d v="2013-11-18T07:32:27"/>
    <d v="2013-11-18T09:13:06"/>
    <n v="100"/>
    <x v="7"/>
    <x v="1"/>
    <x v="0"/>
  </r>
  <r>
    <x v="1401"/>
    <s v="2013-11-18"/>
    <x v="0"/>
    <d v="1899-12-30T10:46:00"/>
    <x v="2"/>
    <d v="2013-11-18T09:49:28"/>
    <d v="2013-11-18T11:30:05"/>
    <n v="100"/>
    <x v="7"/>
    <x v="1"/>
    <x v="0"/>
  </r>
  <r>
    <x v="1402"/>
    <s v="2013-11-18"/>
    <x v="0"/>
    <d v="1899-12-30T12:03:00"/>
    <x v="2"/>
    <d v="2013-11-18T11:01:43"/>
    <d v="2013-11-18T12:31:02"/>
    <n v="89"/>
    <x v="7"/>
    <x v="1"/>
    <x v="0"/>
  </r>
  <r>
    <x v="1403"/>
    <s v="2013-11-18"/>
    <x v="0"/>
    <d v="1899-12-30T13:17:00"/>
    <x v="0"/>
    <d v="2013-11-18T13:19:45"/>
    <e v="#VALUE!"/>
    <e v="#VALUE!"/>
    <x v="7"/>
    <x v="1"/>
    <x v="0"/>
  </r>
  <r>
    <x v="1404"/>
    <s v="2013-11-18"/>
    <x v="0"/>
    <d v="1899-12-30T14:36:00"/>
    <x v="2"/>
    <d v="2013-11-18T13:37:41"/>
    <d v="2013-11-18T14:59:10"/>
    <n v="81"/>
    <x v="7"/>
    <x v="1"/>
    <x v="0"/>
  </r>
  <r>
    <x v="1405"/>
    <s v="2013-11-18"/>
    <x v="0"/>
    <d v="1899-12-30T15:23:00"/>
    <x v="0"/>
    <d v="2013-11-18T15:11:24"/>
    <d v="2013-11-18T16:21:35"/>
    <n v="70"/>
    <x v="7"/>
    <x v="1"/>
    <x v="0"/>
  </r>
  <r>
    <x v="1406"/>
    <s v="2013-11-18"/>
    <x v="0"/>
    <d v="1899-12-30T16:45:00"/>
    <x v="2"/>
    <d v="2013-11-18T15:53:50"/>
    <d v="2013-11-18T17:20:35"/>
    <n v="86"/>
    <x v="7"/>
    <x v="1"/>
    <x v="0"/>
  </r>
  <r>
    <x v="1407"/>
    <s v="2013-11-18"/>
    <x v="0"/>
    <d v="1899-12-30T18:58:00"/>
    <x v="2"/>
    <d v="2013-11-18T18:10:42"/>
    <d v="2013-11-18T20:04:02"/>
    <n v="113"/>
    <x v="7"/>
    <x v="1"/>
    <x v="0"/>
  </r>
  <r>
    <x v="1408"/>
    <s v="2013-11-18"/>
    <x v="0"/>
    <d v="1899-12-30T23:13:00"/>
    <x v="0"/>
    <d v="2013-11-18T21:51:05"/>
    <d v="2013-11-18T23:50:00"/>
    <n v="118"/>
    <x v="7"/>
    <x v="1"/>
    <x v="0"/>
  </r>
  <r>
    <x v="1409"/>
    <s v="2013-11-19"/>
    <x v="1"/>
    <d v="1899-12-30T07:43:00"/>
    <x v="0"/>
    <d v="2013-11-19T07:37:21"/>
    <d v="2013-11-19T08:39:48"/>
    <n v="62"/>
    <x v="7"/>
    <x v="1"/>
    <x v="0"/>
  </r>
  <r>
    <x v="1410"/>
    <s v="2013-11-19"/>
    <x v="1"/>
    <d v="1899-12-30T10:38:00"/>
    <x v="2"/>
    <d v="2013-11-19T09:49:33"/>
    <d v="2013-11-19T11:13:20"/>
    <n v="83"/>
    <x v="7"/>
    <x v="1"/>
    <x v="0"/>
  </r>
  <r>
    <x v="1411"/>
    <s v="2013-11-19"/>
    <x v="1"/>
    <d v="1899-12-30T18:59:00"/>
    <x v="1"/>
    <d v="2013-11-19T18:29:03"/>
    <d v="2013-11-19T19:33:44"/>
    <n v="64"/>
    <x v="7"/>
    <x v="1"/>
    <x v="0"/>
  </r>
  <r>
    <x v="1412"/>
    <s v="2013-11-20"/>
    <x v="2"/>
    <d v="1899-12-30T03:36:00"/>
    <x v="1"/>
    <d v="2013-11-20T02:43:46"/>
    <d v="2013-11-20T04:48:54"/>
    <n v="125"/>
    <x v="7"/>
    <x v="0"/>
    <x v="0"/>
  </r>
  <r>
    <x v="1413"/>
    <s v="2013-11-20"/>
    <x v="2"/>
    <d v="1899-12-30T05:37:00"/>
    <x v="0"/>
    <d v="2013-11-20T05:02:12"/>
    <d v="2013-11-20T06:18:49"/>
    <n v="76"/>
    <x v="7"/>
    <x v="0"/>
    <x v="0"/>
  </r>
  <r>
    <x v="1414"/>
    <s v="2013-11-20"/>
    <x v="2"/>
    <d v="1899-12-30T08:26:00"/>
    <x v="2"/>
    <d v="2013-11-20T07:47:42"/>
    <d v="2013-11-20T09:26:27"/>
    <n v="98"/>
    <x v="7"/>
    <x v="1"/>
    <x v="0"/>
  </r>
  <r>
    <x v="1415"/>
    <s v="2013-11-20"/>
    <x v="2"/>
    <d v="1899-12-30T10:43:00"/>
    <x v="2"/>
    <d v="2013-11-20T09:32:16"/>
    <d v="2013-11-20T11:28:29"/>
    <n v="116"/>
    <x v="7"/>
    <x v="1"/>
    <x v="0"/>
  </r>
  <r>
    <x v="1416"/>
    <s v="2013-11-20"/>
    <x v="2"/>
    <d v="1899-12-30T12:56:00"/>
    <x v="2"/>
    <d v="2013-11-20T12:05:03"/>
    <d v="2013-11-20T13:41:56"/>
    <n v="96"/>
    <x v="7"/>
    <x v="1"/>
    <x v="0"/>
  </r>
  <r>
    <x v="1417"/>
    <s v="2013-11-20"/>
    <x v="2"/>
    <d v="1899-12-30T16:26:00"/>
    <x v="2"/>
    <d v="2013-11-20T15:44:03"/>
    <d v="2013-11-20T17:33:26"/>
    <n v="109"/>
    <x v="7"/>
    <x v="1"/>
    <x v="0"/>
  </r>
  <r>
    <x v="1418"/>
    <s v="2013-11-20"/>
    <x v="2"/>
    <d v="1899-12-30T18:51:00"/>
    <x v="0"/>
    <d v="2013-11-20T18:16:45"/>
    <e v="#VALUE!"/>
    <e v="#VALUE!"/>
    <x v="7"/>
    <x v="1"/>
    <x v="0"/>
  </r>
  <r>
    <x v="1419"/>
    <s v="2013-11-20"/>
    <x v="2"/>
    <d v="1899-12-30T22:18:00"/>
    <x v="0"/>
    <d v="2013-11-20T21:04:21"/>
    <d v="2013-11-20T23:23:15"/>
    <n v="138"/>
    <x v="7"/>
    <x v="1"/>
    <x v="0"/>
  </r>
  <r>
    <x v="1420"/>
    <s v="2013-11-21"/>
    <x v="3"/>
    <d v="1899-12-30T00:30:00"/>
    <x v="1"/>
    <e v="#VALUE!"/>
    <d v="2013-11-21T01:43:25"/>
    <e v="#VALUE!"/>
    <x v="7"/>
    <x v="0"/>
    <x v="0"/>
  </r>
  <r>
    <x v="1421"/>
    <s v="2013-11-21"/>
    <x v="3"/>
    <d v="1899-12-30T05:53:00"/>
    <x v="0"/>
    <d v="2013-11-21T05:17:33"/>
    <d v="2013-11-21T06:45:23"/>
    <n v="87"/>
    <x v="7"/>
    <x v="0"/>
    <x v="0"/>
  </r>
  <r>
    <x v="1422"/>
    <s v="2013-11-21"/>
    <x v="3"/>
    <d v="1899-12-30T11:20:00"/>
    <x v="2"/>
    <d v="2013-11-21T10:50:49"/>
    <d v="2013-11-21T12:04:07"/>
    <n v="73"/>
    <x v="7"/>
    <x v="1"/>
    <x v="0"/>
  </r>
  <r>
    <x v="1423"/>
    <s v="2013-11-21"/>
    <x v="3"/>
    <d v="1899-12-30T14:28:00"/>
    <x v="0"/>
    <d v="2013-11-21T13:57:33"/>
    <d v="2013-11-21T15:06:28"/>
    <n v="68"/>
    <x v="7"/>
    <x v="1"/>
    <x v="0"/>
  </r>
  <r>
    <x v="1424"/>
    <s v="2013-11-21"/>
    <x v="3"/>
    <d v="1899-12-30T19:33:00"/>
    <x v="0"/>
    <d v="2013-11-21T18:44:04"/>
    <d v="2013-11-21T20:09:02"/>
    <n v="84"/>
    <x v="7"/>
    <x v="1"/>
    <x v="0"/>
  </r>
  <r>
    <x v="1425"/>
    <s v="2013-11-22"/>
    <x v="4"/>
    <d v="1899-12-30T09:44:00"/>
    <x v="2"/>
    <d v="2013-11-22T08:43:02"/>
    <d v="2013-11-22T10:24:11"/>
    <n v="101"/>
    <x v="7"/>
    <x v="1"/>
    <x v="0"/>
  </r>
  <r>
    <x v="1426"/>
    <s v="2013-11-22"/>
    <x v="4"/>
    <d v="1899-12-30T10:24:00"/>
    <x v="2"/>
    <d v="2013-11-22T09:24:56"/>
    <d v="2013-11-22T11:53:54"/>
    <n v="148"/>
    <x v="7"/>
    <x v="1"/>
    <x v="0"/>
  </r>
  <r>
    <x v="1427"/>
    <s v="2013-11-22"/>
    <x v="4"/>
    <d v="1899-12-30T11:27:00"/>
    <x v="2"/>
    <d v="2013-11-22T10:55:07"/>
    <d v="2013-11-22T12:08:00"/>
    <n v="72"/>
    <x v="7"/>
    <x v="1"/>
    <x v="0"/>
  </r>
  <r>
    <x v="1428"/>
    <s v="2013-11-22"/>
    <x v="4"/>
    <d v="1899-12-30T13:22:00"/>
    <x v="0"/>
    <d v="2013-11-22T12:24:00"/>
    <d v="2013-11-22T14:03:59"/>
    <n v="99"/>
    <x v="7"/>
    <x v="1"/>
    <x v="0"/>
  </r>
  <r>
    <x v="1429"/>
    <s v="2013-11-22"/>
    <x v="4"/>
    <d v="1899-12-30T13:37:00"/>
    <x v="2"/>
    <d v="2013-11-22T12:55:24"/>
    <d v="2013-11-22T14:27:46"/>
    <n v="92"/>
    <x v="7"/>
    <x v="1"/>
    <x v="0"/>
  </r>
  <r>
    <x v="1430"/>
    <s v="2013-11-22"/>
    <x v="4"/>
    <d v="1899-12-30T15:27:00"/>
    <x v="2"/>
    <d v="2013-11-22T14:50:11"/>
    <d v="2013-11-22T16:24:31"/>
    <n v="94"/>
    <x v="7"/>
    <x v="1"/>
    <x v="0"/>
  </r>
  <r>
    <x v="1431"/>
    <s v="2013-11-22"/>
    <x v="4"/>
    <d v="1899-12-30T18:07:00"/>
    <x v="0"/>
    <d v="2013-11-22T17:23:31"/>
    <d v="2013-11-22T18:49:12"/>
    <n v="85"/>
    <x v="7"/>
    <x v="1"/>
    <x v="0"/>
  </r>
  <r>
    <x v="1432"/>
    <s v="2013-11-22"/>
    <x v="4"/>
    <d v="1899-12-30T20:59:00"/>
    <x v="0"/>
    <d v="2013-11-22T20:41:54"/>
    <d v="2013-11-22T21:42:28"/>
    <n v="60"/>
    <x v="7"/>
    <x v="1"/>
    <x v="0"/>
  </r>
  <r>
    <x v="1433"/>
    <s v="2013-11-23"/>
    <x v="5"/>
    <d v="1899-12-30T02:27:00"/>
    <x v="1"/>
    <d v="2013-11-23T01:53:18"/>
    <d v="2013-11-23T03:01:13"/>
    <n v="67"/>
    <x v="7"/>
    <x v="0"/>
    <x v="1"/>
  </r>
  <r>
    <x v="1434"/>
    <s v="2013-11-23"/>
    <x v="5"/>
    <d v="1899-12-30T04:00:00"/>
    <x v="1"/>
    <d v="2013-11-23T03:51:01"/>
    <d v="2013-11-23T05:11:30"/>
    <n v="80"/>
    <x v="7"/>
    <x v="0"/>
    <x v="1"/>
  </r>
  <r>
    <x v="1435"/>
    <s v="2013-11-24"/>
    <x v="6"/>
    <d v="1899-12-30T08:47:00"/>
    <x v="2"/>
    <d v="2013-11-24T08:04:34"/>
    <d v="2013-11-24T09:47:22"/>
    <n v="102"/>
    <x v="7"/>
    <x v="1"/>
    <x v="1"/>
  </r>
  <r>
    <x v="1436"/>
    <s v="2013-11-25"/>
    <x v="0"/>
    <d v="1899-12-30T08:25:00"/>
    <x v="2"/>
    <d v="2013-11-25T07:40:56"/>
    <d v="2013-11-25T09:09:17"/>
    <n v="88"/>
    <x v="7"/>
    <x v="1"/>
    <x v="0"/>
  </r>
  <r>
    <x v="1437"/>
    <s v="2013-11-25"/>
    <x v="0"/>
    <d v="1899-12-30T09:41:00"/>
    <x v="2"/>
    <d v="2013-11-25T08:59:58"/>
    <d v="2013-11-25T10:33:58"/>
    <n v="94"/>
    <x v="7"/>
    <x v="1"/>
    <x v="0"/>
  </r>
  <r>
    <x v="1438"/>
    <s v="2013-11-25"/>
    <x v="0"/>
    <d v="1899-12-30T10:37:00"/>
    <x v="2"/>
    <d v="2013-11-25T09:40:39"/>
    <d v="2013-11-25T11:25:52"/>
    <n v="105"/>
    <x v="7"/>
    <x v="1"/>
    <x v="0"/>
  </r>
  <r>
    <x v="1439"/>
    <s v="2013-11-25"/>
    <x v="0"/>
    <d v="1899-12-30T13:47:00"/>
    <x v="2"/>
    <d v="2013-11-25T12:38:28"/>
    <d v="2013-11-25T14:52:24"/>
    <n v="133"/>
    <x v="7"/>
    <x v="1"/>
    <x v="0"/>
  </r>
  <r>
    <x v="1440"/>
    <s v="2013-11-25"/>
    <x v="0"/>
    <d v="1899-12-30T15:31:00"/>
    <x v="1"/>
    <d v="2013-11-25T14:35:36"/>
    <d v="2013-11-25T16:17:19"/>
    <n v="101"/>
    <x v="7"/>
    <x v="1"/>
    <x v="0"/>
  </r>
  <r>
    <x v="1441"/>
    <s v="2013-11-25"/>
    <x v="0"/>
    <d v="1899-12-30T16:12:00"/>
    <x v="2"/>
    <d v="2013-11-25T15:26:12"/>
    <d v="2013-11-25T16:54:58"/>
    <n v="88"/>
    <x v="7"/>
    <x v="1"/>
    <x v="0"/>
  </r>
  <r>
    <x v="1442"/>
    <s v="2013-11-25"/>
    <x v="0"/>
    <d v="1899-12-30T22:03:00"/>
    <x v="0"/>
    <d v="2013-11-25T21:36:36"/>
    <d v="2013-11-25T22:36:26"/>
    <n v="59"/>
    <x v="7"/>
    <x v="1"/>
    <x v="0"/>
  </r>
  <r>
    <x v="1443"/>
    <s v="2013-11-26"/>
    <x v="1"/>
    <d v="1899-12-30T08:27:00"/>
    <x v="2"/>
    <d v="2013-11-26T07:30:20"/>
    <d v="2013-11-26T08:53:32"/>
    <n v="83"/>
    <x v="7"/>
    <x v="1"/>
    <x v="0"/>
  </r>
  <r>
    <x v="1444"/>
    <s v="2013-11-26"/>
    <x v="1"/>
    <d v="1899-12-30T10:04:00"/>
    <x v="2"/>
    <d v="2013-11-26T09:36:17"/>
    <d v="2013-11-26T10:50:44"/>
    <n v="74"/>
    <x v="7"/>
    <x v="1"/>
    <x v="0"/>
  </r>
  <r>
    <x v="1445"/>
    <s v="2013-11-26"/>
    <x v="1"/>
    <d v="1899-12-30T12:16:00"/>
    <x v="2"/>
    <d v="2013-11-26T11:17:53"/>
    <d v="2013-11-26T12:54:53"/>
    <n v="97"/>
    <x v="7"/>
    <x v="1"/>
    <x v="0"/>
  </r>
  <r>
    <x v="1446"/>
    <s v="2013-11-26"/>
    <x v="1"/>
    <d v="1899-12-30T14:15:00"/>
    <x v="2"/>
    <d v="2013-11-26T13:29:45"/>
    <d v="2013-11-26T15:37:53"/>
    <n v="128"/>
    <x v="7"/>
    <x v="1"/>
    <x v="0"/>
  </r>
  <r>
    <x v="1447"/>
    <s v="2013-11-26"/>
    <x v="1"/>
    <d v="1899-12-30T21:15:00"/>
    <x v="0"/>
    <d v="2013-11-26T20:36:19"/>
    <d v="2013-11-26T22:23:08"/>
    <n v="106"/>
    <x v="7"/>
    <x v="1"/>
    <x v="0"/>
  </r>
  <r>
    <x v="1448"/>
    <s v="2013-11-26"/>
    <x v="1"/>
    <d v="1899-12-30T22:28:00"/>
    <x v="0"/>
    <d v="2013-11-26T22:20:59"/>
    <d v="2013-11-26T23:28:04"/>
    <n v="67"/>
    <x v="7"/>
    <x v="1"/>
    <x v="0"/>
  </r>
  <r>
    <x v="1449"/>
    <s v="2013-11-27"/>
    <x v="2"/>
    <d v="1899-12-30T00:14:00"/>
    <x v="0"/>
    <d v="2013-11-26T23:38:49"/>
    <d v="2013-11-27T00:34:48"/>
    <n v="55"/>
    <x v="7"/>
    <x v="0"/>
    <x v="0"/>
  </r>
  <r>
    <x v="1450"/>
    <s v="2013-11-27"/>
    <x v="2"/>
    <d v="1899-12-30T05:19:00"/>
    <x v="0"/>
    <d v="2013-11-27T04:35:30"/>
    <d v="2013-11-27T06:24:08"/>
    <n v="108"/>
    <x v="7"/>
    <x v="0"/>
    <x v="0"/>
  </r>
  <r>
    <x v="1451"/>
    <s v="2013-11-27"/>
    <x v="2"/>
    <d v="1899-12-30T08:33:00"/>
    <x v="2"/>
    <d v="2013-11-27T07:45:09"/>
    <d v="2013-11-27T09:27:23"/>
    <n v="102"/>
    <x v="7"/>
    <x v="1"/>
    <x v="0"/>
  </r>
  <r>
    <x v="1452"/>
    <s v="2013-11-27"/>
    <x v="2"/>
    <d v="1899-12-30T10:29:00"/>
    <x v="2"/>
    <d v="2013-11-27T09:43:55"/>
    <d v="2013-11-27T10:55:02"/>
    <n v="71"/>
    <x v="7"/>
    <x v="1"/>
    <x v="0"/>
  </r>
  <r>
    <x v="1453"/>
    <s v="2013-11-27"/>
    <x v="2"/>
    <d v="1899-12-30T13:29:00"/>
    <x v="0"/>
    <d v="2013-11-27T12:17:05"/>
    <e v="#VALUE!"/>
    <e v="#VALUE!"/>
    <x v="7"/>
    <x v="1"/>
    <x v="0"/>
  </r>
  <r>
    <x v="1454"/>
    <s v="2013-11-27"/>
    <x v="2"/>
    <d v="1899-12-30T16:03:00"/>
    <x v="2"/>
    <d v="2013-11-27T15:29:55"/>
    <d v="2013-11-27T16:39:33"/>
    <n v="69"/>
    <x v="7"/>
    <x v="1"/>
    <x v="0"/>
  </r>
  <r>
    <x v="1455"/>
    <s v="2013-11-28"/>
    <x v="3"/>
    <d v="1899-12-30T01:11:00"/>
    <x v="1"/>
    <d v="2013-11-28T00:24:31"/>
    <d v="2013-11-28T02:32:17"/>
    <n v="127"/>
    <x v="7"/>
    <x v="0"/>
    <x v="0"/>
  </r>
  <r>
    <x v="1456"/>
    <s v="2013-11-28"/>
    <x v="3"/>
    <d v="1899-12-30T07:21:00"/>
    <x v="0"/>
    <d v="2013-11-28T06:49:44"/>
    <d v="2013-11-28T07:56:40"/>
    <n v="66"/>
    <x v="7"/>
    <x v="1"/>
    <x v="0"/>
  </r>
  <r>
    <x v="1457"/>
    <s v="2013-11-28"/>
    <x v="3"/>
    <d v="1899-12-30T09:28:00"/>
    <x v="1"/>
    <d v="2013-11-28T08:43:37"/>
    <d v="2013-11-28T10:37:09"/>
    <n v="113"/>
    <x v="7"/>
    <x v="1"/>
    <x v="0"/>
  </r>
  <r>
    <x v="1458"/>
    <s v="2013-11-28"/>
    <x v="3"/>
    <d v="1899-12-30T11:10:00"/>
    <x v="0"/>
    <d v="2013-11-28T10:23:20"/>
    <d v="2013-11-28T12:21:44"/>
    <n v="118"/>
    <x v="7"/>
    <x v="1"/>
    <x v="0"/>
  </r>
  <r>
    <x v="1459"/>
    <s v="2013-11-28"/>
    <x v="3"/>
    <d v="1899-12-30T13:52:00"/>
    <x v="0"/>
    <d v="2013-11-28T12:46:12"/>
    <d v="2013-11-28T14:33:03"/>
    <n v="106"/>
    <x v="7"/>
    <x v="1"/>
    <x v="0"/>
  </r>
  <r>
    <x v="1460"/>
    <s v="2013-11-28"/>
    <x v="3"/>
    <d v="1899-12-30T16:35:00"/>
    <x v="2"/>
    <d v="2013-11-28T15:22:59"/>
    <d v="2013-11-28T17:27:10"/>
    <n v="124"/>
    <x v="7"/>
    <x v="1"/>
    <x v="0"/>
  </r>
  <r>
    <x v="1461"/>
    <s v="2013-11-28"/>
    <x v="3"/>
    <d v="1899-12-30T18:49:00"/>
    <x v="1"/>
    <d v="2013-11-28T18:18:18"/>
    <d v="2013-11-28T19:58:09"/>
    <n v="99"/>
    <x v="7"/>
    <x v="1"/>
    <x v="0"/>
  </r>
  <r>
    <x v="1462"/>
    <s v="2013-11-29"/>
    <x v="4"/>
    <d v="1899-12-30T06:07:00"/>
    <x v="0"/>
    <d v="2013-11-29T05:42:14"/>
    <d v="2013-11-29T06:58:27"/>
    <n v="76"/>
    <x v="7"/>
    <x v="1"/>
    <x v="0"/>
  </r>
  <r>
    <x v="1463"/>
    <s v="2013-11-29"/>
    <x v="4"/>
    <d v="1899-12-30T17:02:00"/>
    <x v="0"/>
    <d v="2013-11-29T16:24:31"/>
    <d v="2013-11-29T17:48:36"/>
    <n v="84"/>
    <x v="7"/>
    <x v="1"/>
    <x v="0"/>
  </r>
  <r>
    <x v="1464"/>
    <s v="2013-11-29"/>
    <x v="4"/>
    <d v="1899-12-30T21:50:00"/>
    <x v="0"/>
    <d v="2013-11-29T21:04:42"/>
    <d v="2013-11-29T22:28:29"/>
    <n v="83"/>
    <x v="7"/>
    <x v="1"/>
    <x v="0"/>
  </r>
  <r>
    <x v="1465"/>
    <s v="2013-11-30"/>
    <x v="5"/>
    <d v="1899-12-30T15:04:00"/>
    <x v="0"/>
    <d v="2013-11-30T14:41:48"/>
    <d v="2013-11-30T16:01:18"/>
    <n v="79"/>
    <x v="7"/>
    <x v="1"/>
    <x v="1"/>
  </r>
  <r>
    <x v="1466"/>
    <s v="2013-11-30"/>
    <x v="5"/>
    <d v="1899-12-30T22:51:00"/>
    <x v="1"/>
    <d v="2013-11-30T22:09:49"/>
    <e v="#VALUE!"/>
    <e v="#VALUE!"/>
    <x v="7"/>
    <x v="1"/>
    <x v="1"/>
  </r>
  <r>
    <x v="1467"/>
    <s v="2013-12-01"/>
    <x v="6"/>
    <d v="1899-12-30T05:41:00"/>
    <x v="0"/>
    <d v="2013-12-01T05:14:10"/>
    <d v="2013-12-01T06:22:26"/>
    <n v="68"/>
    <x v="8"/>
    <x v="0"/>
    <x v="1"/>
  </r>
  <r>
    <x v="1468"/>
    <s v="2013-12-01"/>
    <x v="6"/>
    <d v="1899-12-30T07:09:00"/>
    <x v="0"/>
    <d v="2013-12-01T06:37:06"/>
    <d v="2013-12-01T07:48:49"/>
    <n v="71"/>
    <x v="8"/>
    <x v="1"/>
    <x v="1"/>
  </r>
  <r>
    <x v="1469"/>
    <s v="2013-12-01"/>
    <x v="6"/>
    <d v="1899-12-30T14:05:00"/>
    <x v="1"/>
    <d v="2013-12-01T13:15:52"/>
    <d v="2013-12-01T15:14:30"/>
    <n v="118"/>
    <x v="8"/>
    <x v="1"/>
    <x v="1"/>
  </r>
  <r>
    <x v="1470"/>
    <s v="2013-12-01"/>
    <x v="6"/>
    <d v="1899-12-30T22:29:00"/>
    <x v="0"/>
    <d v="2013-12-01T21:50:17"/>
    <d v="2013-12-01T23:12:54"/>
    <n v="82"/>
    <x v="8"/>
    <x v="1"/>
    <x v="1"/>
  </r>
  <r>
    <x v="1471"/>
    <s v="2013-12-02"/>
    <x v="0"/>
    <d v="1899-12-30T07:12:00"/>
    <x v="0"/>
    <d v="2013-12-02T06:38:37"/>
    <e v="#VALUE!"/>
    <e v="#VALUE!"/>
    <x v="8"/>
    <x v="1"/>
    <x v="0"/>
  </r>
  <r>
    <x v="1472"/>
    <s v="2013-12-02"/>
    <x v="0"/>
    <d v="1899-12-30T08:31:00"/>
    <x v="2"/>
    <d v="2013-12-02T07:47:32"/>
    <d v="2013-12-02T09:35:05"/>
    <n v="107"/>
    <x v="8"/>
    <x v="1"/>
    <x v="0"/>
  </r>
  <r>
    <x v="1473"/>
    <s v="2013-12-02"/>
    <x v="0"/>
    <d v="1899-12-30T10:41:00"/>
    <x v="2"/>
    <d v="2013-12-02T09:56:34"/>
    <d v="2013-12-02T11:37:24"/>
    <n v="100"/>
    <x v="8"/>
    <x v="1"/>
    <x v="0"/>
  </r>
  <r>
    <x v="1474"/>
    <s v="2013-12-02"/>
    <x v="0"/>
    <d v="1899-12-30T11:03:00"/>
    <x v="2"/>
    <d v="2013-12-02T10:15:25"/>
    <d v="2013-12-02T12:16:50"/>
    <n v="121"/>
    <x v="8"/>
    <x v="1"/>
    <x v="0"/>
  </r>
  <r>
    <x v="1475"/>
    <s v="2013-12-02"/>
    <x v="0"/>
    <d v="1899-12-30T16:23:00"/>
    <x v="2"/>
    <d v="2013-12-02T15:40:26"/>
    <d v="2013-12-02T17:27:50"/>
    <n v="107"/>
    <x v="8"/>
    <x v="1"/>
    <x v="0"/>
  </r>
  <r>
    <x v="1476"/>
    <s v="2013-12-02"/>
    <x v="0"/>
    <d v="1899-12-30T21:09:00"/>
    <x v="0"/>
    <d v="2013-12-02T20:22:15"/>
    <d v="2013-12-02T21:58:56"/>
    <n v="96"/>
    <x v="8"/>
    <x v="1"/>
    <x v="0"/>
  </r>
  <r>
    <x v="1477"/>
    <s v="2013-12-02"/>
    <x v="0"/>
    <d v="1899-12-30T22:46:00"/>
    <x v="0"/>
    <d v="2013-12-02T22:00:26"/>
    <d v="2013-12-03T00:02:51"/>
    <n v="122"/>
    <x v="8"/>
    <x v="1"/>
    <x v="0"/>
  </r>
  <r>
    <x v="1478"/>
    <s v="2013-12-03"/>
    <x v="1"/>
    <d v="1899-12-30T00:33:00"/>
    <x v="0"/>
    <d v="2013-12-02T23:41:29"/>
    <d v="2013-12-03T01:31:58"/>
    <n v="110"/>
    <x v="8"/>
    <x v="0"/>
    <x v="0"/>
  </r>
  <r>
    <x v="1479"/>
    <s v="2013-12-03"/>
    <x v="1"/>
    <d v="1899-12-30T02:29:00"/>
    <x v="0"/>
    <d v="2013-12-03T01:41:30"/>
    <d v="2013-12-03T03:03:49"/>
    <n v="82"/>
    <x v="8"/>
    <x v="0"/>
    <x v="0"/>
  </r>
  <r>
    <x v="1480"/>
    <s v="2013-12-03"/>
    <x v="1"/>
    <d v="1899-12-30T07:22:00"/>
    <x v="0"/>
    <d v="2013-12-03T06:37:26"/>
    <d v="2013-12-03T08:37:15"/>
    <n v="119"/>
    <x v="8"/>
    <x v="1"/>
    <x v="0"/>
  </r>
  <r>
    <x v="1481"/>
    <s v="2013-12-03"/>
    <x v="1"/>
    <d v="1899-12-30T10:22:00"/>
    <x v="2"/>
    <d v="2013-12-03T09:16:23"/>
    <d v="2013-12-03T11:15:26"/>
    <n v="119"/>
    <x v="8"/>
    <x v="1"/>
    <x v="0"/>
  </r>
  <r>
    <x v="1482"/>
    <s v="2013-12-03"/>
    <x v="1"/>
    <d v="1899-12-30T10:55:00"/>
    <x v="1"/>
    <d v="2013-12-03T09:35:56"/>
    <d v="2013-12-03T12:00:50"/>
    <n v="144"/>
    <x v="8"/>
    <x v="1"/>
    <x v="0"/>
  </r>
  <r>
    <x v="1483"/>
    <s v="2013-12-03"/>
    <x v="1"/>
    <d v="1899-12-30T12:40:00"/>
    <x v="2"/>
    <d v="2013-12-03T11:52:51"/>
    <d v="2013-12-03T13:41:04"/>
    <n v="108"/>
    <x v="8"/>
    <x v="1"/>
    <x v="0"/>
  </r>
  <r>
    <x v="1484"/>
    <s v="2013-12-03"/>
    <x v="1"/>
    <d v="1899-12-30T12:49:00"/>
    <x v="2"/>
    <d v="2013-12-03T11:30:06"/>
    <d v="2013-12-03T13:05:20"/>
    <n v="95"/>
    <x v="8"/>
    <x v="1"/>
    <x v="0"/>
  </r>
  <r>
    <x v="1485"/>
    <s v="2013-12-03"/>
    <x v="1"/>
    <d v="1899-12-30T15:35:00"/>
    <x v="2"/>
    <d v="2013-12-03T14:36:50"/>
    <d v="2013-12-03T16:05:55"/>
    <n v="89"/>
    <x v="8"/>
    <x v="1"/>
    <x v="0"/>
  </r>
  <r>
    <x v="1486"/>
    <s v="2013-12-03"/>
    <x v="1"/>
    <d v="1899-12-30T16:25:00"/>
    <x v="2"/>
    <d v="2013-12-03T14:58:29"/>
    <d v="2013-12-03T17:08:32"/>
    <n v="130"/>
    <x v="8"/>
    <x v="1"/>
    <x v="0"/>
  </r>
  <r>
    <x v="1487"/>
    <s v="2013-12-03"/>
    <x v="1"/>
    <d v="1899-12-30T23:47:00"/>
    <x v="0"/>
    <d v="2013-12-03T23:22:38"/>
    <d v="2013-12-04T00:39:58"/>
    <n v="77"/>
    <x v="8"/>
    <x v="1"/>
    <x v="0"/>
  </r>
  <r>
    <x v="1488"/>
    <s v="2013-12-04"/>
    <x v="2"/>
    <d v="1899-12-30T06:28:00"/>
    <x v="0"/>
    <d v="2013-12-04T05:56:58"/>
    <d v="2013-12-04T07:10:39"/>
    <n v="73"/>
    <x v="8"/>
    <x v="1"/>
    <x v="0"/>
  </r>
  <r>
    <x v="1489"/>
    <s v="2013-12-04"/>
    <x v="2"/>
    <d v="1899-12-30T08:28:00"/>
    <x v="2"/>
    <d v="2013-12-04T08:02:21"/>
    <d v="2013-12-04T08:54:50"/>
    <n v="52"/>
    <x v="8"/>
    <x v="1"/>
    <x v="0"/>
  </r>
  <r>
    <x v="1490"/>
    <s v="2013-12-04"/>
    <x v="2"/>
    <d v="1899-12-30T11:00:00"/>
    <x v="2"/>
    <d v="2013-12-04T10:21:54"/>
    <d v="2013-12-04T11:39:33"/>
    <n v="77"/>
    <x v="8"/>
    <x v="1"/>
    <x v="0"/>
  </r>
  <r>
    <x v="1491"/>
    <s v="2013-12-04"/>
    <x v="2"/>
    <d v="1899-12-30T11:17:00"/>
    <x v="0"/>
    <d v="2013-12-04T10:58:51"/>
    <d v="2013-12-04T12:02:20"/>
    <n v="63"/>
    <x v="8"/>
    <x v="1"/>
    <x v="0"/>
  </r>
  <r>
    <x v="1492"/>
    <s v="2013-12-04"/>
    <x v="2"/>
    <d v="1899-12-30T14:25:00"/>
    <x v="2"/>
    <d v="2013-12-04T13:41:26"/>
    <d v="2013-12-04T15:24:17"/>
    <n v="102"/>
    <x v="8"/>
    <x v="1"/>
    <x v="0"/>
  </r>
  <r>
    <x v="1493"/>
    <s v="2013-12-04"/>
    <x v="2"/>
    <d v="1899-12-30T16:14:00"/>
    <x v="2"/>
    <d v="2013-12-04T15:45:03"/>
    <d v="2013-12-04T17:21:09"/>
    <n v="96"/>
    <x v="8"/>
    <x v="1"/>
    <x v="0"/>
  </r>
  <r>
    <x v="1494"/>
    <s v="2013-12-04"/>
    <x v="2"/>
    <d v="1899-12-30T17:07:00"/>
    <x v="0"/>
    <d v="2013-12-04T17:28:34"/>
    <d v="2013-12-04T17:49:20"/>
    <n v="20"/>
    <x v="8"/>
    <x v="1"/>
    <x v="0"/>
  </r>
  <r>
    <x v="1495"/>
    <s v="2013-12-05"/>
    <x v="3"/>
    <d v="1899-12-30T00:34:00"/>
    <x v="0"/>
    <d v="2013-12-04T23:49:37"/>
    <e v="#VALUE!"/>
    <e v="#VALUE!"/>
    <x v="8"/>
    <x v="0"/>
    <x v="0"/>
  </r>
  <r>
    <x v="1496"/>
    <s v="2013-12-05"/>
    <x v="3"/>
    <d v="1899-12-30T05:34:00"/>
    <x v="0"/>
    <d v="2013-12-05T05:19:43"/>
    <d v="2013-12-05T06:12:31"/>
    <n v="52"/>
    <x v="8"/>
    <x v="0"/>
    <x v="0"/>
  </r>
  <r>
    <x v="1497"/>
    <s v="2013-12-05"/>
    <x v="3"/>
    <d v="1899-12-30T07:27:00"/>
    <x v="1"/>
    <d v="2013-12-05T06:32:51"/>
    <d v="2013-12-05T08:25:28"/>
    <n v="112"/>
    <x v="8"/>
    <x v="1"/>
    <x v="0"/>
  </r>
  <r>
    <x v="1498"/>
    <s v="2013-12-05"/>
    <x v="3"/>
    <d v="1899-12-30T11:22:00"/>
    <x v="2"/>
    <d v="2013-12-05T10:11:41"/>
    <d v="2013-12-05T12:24:45"/>
    <n v="133"/>
    <x v="8"/>
    <x v="1"/>
    <x v="0"/>
  </r>
  <r>
    <x v="1499"/>
    <s v="2013-12-05"/>
    <x v="3"/>
    <d v="1899-12-30T13:05:00"/>
    <x v="0"/>
    <d v="2013-12-05T12:20:29"/>
    <d v="2013-12-05T14:00:07"/>
    <n v="99"/>
    <x v="8"/>
    <x v="1"/>
    <x v="0"/>
  </r>
  <r>
    <x v="1500"/>
    <s v="2013-12-05"/>
    <x v="3"/>
    <d v="1899-12-30T14:50:00"/>
    <x v="2"/>
    <d v="2013-12-05T14:24:44"/>
    <d v="2013-12-05T15:42:19"/>
    <n v="77"/>
    <x v="8"/>
    <x v="1"/>
    <x v="0"/>
  </r>
  <r>
    <x v="1501"/>
    <s v="2013-12-05"/>
    <x v="3"/>
    <d v="1899-12-30T16:12:00"/>
    <x v="0"/>
    <d v="2013-12-05T15:32:21"/>
    <d v="2013-12-05T16:58:00"/>
    <n v="85"/>
    <x v="8"/>
    <x v="1"/>
    <x v="0"/>
  </r>
  <r>
    <x v="1502"/>
    <s v="2013-12-05"/>
    <x v="3"/>
    <d v="1899-12-30T20:49:00"/>
    <x v="0"/>
    <d v="2013-12-05T19:59:01"/>
    <d v="2013-12-05T21:39:26"/>
    <n v="100"/>
    <x v="8"/>
    <x v="1"/>
    <x v="0"/>
  </r>
  <r>
    <x v="1503"/>
    <s v="2013-12-05"/>
    <x v="3"/>
    <d v="1899-12-30T22:54:00"/>
    <x v="1"/>
    <d v="2013-12-05T22:23:56"/>
    <d v="2013-12-06T00:21:36"/>
    <n v="117"/>
    <x v="8"/>
    <x v="1"/>
    <x v="0"/>
  </r>
  <r>
    <x v="1504"/>
    <s v="2013-12-06"/>
    <x v="4"/>
    <d v="1899-12-30T06:03:00"/>
    <x v="0"/>
    <d v="2013-12-06T05:26:59"/>
    <d v="2013-12-06T07:02:26"/>
    <n v="95"/>
    <x v="8"/>
    <x v="1"/>
    <x v="0"/>
  </r>
  <r>
    <x v="1505"/>
    <s v="2013-12-06"/>
    <x v="4"/>
    <d v="1899-12-30T11:10:00"/>
    <x v="2"/>
    <d v="2013-12-06T10:10:18"/>
    <e v="#VALUE!"/>
    <e v="#VALUE!"/>
    <x v="8"/>
    <x v="1"/>
    <x v="0"/>
  </r>
  <r>
    <x v="1506"/>
    <s v="2013-12-06"/>
    <x v="4"/>
    <d v="1899-12-30T11:04:00"/>
    <x v="2"/>
    <d v="2013-12-06T10:42:39"/>
    <d v="2013-12-06T11:54:01"/>
    <n v="71"/>
    <x v="8"/>
    <x v="1"/>
    <x v="0"/>
  </r>
  <r>
    <x v="1507"/>
    <s v="2013-12-06"/>
    <x v="4"/>
    <d v="1899-12-30T13:56:00"/>
    <x v="2"/>
    <d v="2013-12-06T13:06:59"/>
    <d v="2013-12-06T14:39:12"/>
    <n v="92"/>
    <x v="8"/>
    <x v="1"/>
    <x v="0"/>
  </r>
  <r>
    <x v="1508"/>
    <s v="2013-12-06"/>
    <x v="4"/>
    <d v="1899-12-30T15:49:00"/>
    <x v="2"/>
    <d v="2013-12-06T15:04:09"/>
    <d v="2013-12-06T16:33:15"/>
    <n v="89"/>
    <x v="8"/>
    <x v="1"/>
    <x v="0"/>
  </r>
  <r>
    <x v="1509"/>
    <s v="2013-12-06"/>
    <x v="4"/>
    <d v="1899-12-30T16:03:00"/>
    <x v="0"/>
    <d v="2013-12-06T15:04:02"/>
    <d v="2013-12-06T17:19:05"/>
    <n v="135"/>
    <x v="8"/>
    <x v="1"/>
    <x v="0"/>
  </r>
  <r>
    <x v="1510"/>
    <s v="2013-12-06"/>
    <x v="4"/>
    <d v="1899-12-30T17:10:00"/>
    <x v="0"/>
    <d v="2013-12-06T17:02:08"/>
    <e v="#VALUE!"/>
    <e v="#VALUE!"/>
    <x v="8"/>
    <x v="1"/>
    <x v="0"/>
  </r>
  <r>
    <x v="1511"/>
    <s v="2013-12-06"/>
    <x v="4"/>
    <d v="1899-12-30T19:32:00"/>
    <x v="0"/>
    <d v="2013-12-06T19:10:01"/>
    <d v="2013-12-06T20:07:28"/>
    <n v="57"/>
    <x v="8"/>
    <x v="1"/>
    <x v="0"/>
  </r>
  <r>
    <x v="1512"/>
    <s v="2013-12-06"/>
    <x v="4"/>
    <d v="1899-12-30T22:09:00"/>
    <x v="0"/>
    <d v="2013-12-06T21:38:07"/>
    <d v="2013-12-07T00:28:34"/>
    <n v="170"/>
    <x v="8"/>
    <x v="1"/>
    <x v="0"/>
  </r>
  <r>
    <x v="1513"/>
    <s v="2013-12-07"/>
    <x v="5"/>
    <d v="1899-12-30T20:11:00"/>
    <x v="0"/>
    <d v="2013-12-07T19:37:36"/>
    <d v="2013-12-07T20:47:08"/>
    <n v="69"/>
    <x v="8"/>
    <x v="1"/>
    <x v="1"/>
  </r>
  <r>
    <x v="1514"/>
    <s v="2013-12-08"/>
    <x v="6"/>
    <d v="1899-12-30T01:54:00"/>
    <x v="0"/>
    <d v="2013-12-08T01:12:19"/>
    <d v="2013-12-08T02:56:05"/>
    <n v="103"/>
    <x v="8"/>
    <x v="0"/>
    <x v="1"/>
  </r>
  <r>
    <x v="1515"/>
    <s v="2013-12-08"/>
    <x v="6"/>
    <d v="1899-12-30T05:39:00"/>
    <x v="0"/>
    <d v="2013-12-08T04:46:10"/>
    <d v="2013-12-08T06:47:06"/>
    <n v="120"/>
    <x v="8"/>
    <x v="0"/>
    <x v="1"/>
  </r>
  <r>
    <x v="1516"/>
    <s v="2013-12-08"/>
    <x v="6"/>
    <d v="1899-12-30T11:59:00"/>
    <x v="1"/>
    <d v="2013-12-08T11:27:00"/>
    <e v="#VALUE!"/>
    <e v="#VALUE!"/>
    <x v="8"/>
    <x v="1"/>
    <x v="1"/>
  </r>
  <r>
    <x v="1517"/>
    <s v="2013-12-08"/>
    <x v="6"/>
    <d v="1899-12-30T22:55:00"/>
    <x v="0"/>
    <d v="2013-12-08T22:30:38"/>
    <d v="2013-12-08T23:34:08"/>
    <n v="63"/>
    <x v="8"/>
    <x v="1"/>
    <x v="1"/>
  </r>
  <r>
    <x v="1518"/>
    <s v="2013-12-09"/>
    <x v="0"/>
    <d v="1899-12-30T10:09:00"/>
    <x v="2"/>
    <d v="2013-12-09T08:59:56"/>
    <d v="2013-12-09T11:09:28"/>
    <n v="129"/>
    <x v="8"/>
    <x v="1"/>
    <x v="0"/>
  </r>
  <r>
    <x v="1519"/>
    <s v="2013-12-09"/>
    <x v="0"/>
    <d v="1899-12-30T11:06:00"/>
    <x v="2"/>
    <d v="2013-12-09T08:05:49"/>
    <e v="#VALUE!"/>
    <e v="#VALUE!"/>
    <x v="8"/>
    <x v="1"/>
    <x v="0"/>
  </r>
  <r>
    <x v="1520"/>
    <s v="2013-12-09"/>
    <x v="0"/>
    <d v="1899-12-30T12:10:00"/>
    <x v="0"/>
    <d v="2013-12-09T11:29:46"/>
    <d v="2013-12-09T12:58:11"/>
    <n v="88"/>
    <x v="8"/>
    <x v="1"/>
    <x v="0"/>
  </r>
  <r>
    <x v="1521"/>
    <s v="2013-12-09"/>
    <x v="0"/>
    <d v="1899-12-30T14:16:00"/>
    <x v="2"/>
    <d v="2013-12-09T13:17:25"/>
    <d v="2013-12-09T14:46:41"/>
    <n v="89"/>
    <x v="8"/>
    <x v="1"/>
    <x v="0"/>
  </r>
  <r>
    <x v="1522"/>
    <s v="2013-12-09"/>
    <x v="0"/>
    <d v="1899-12-30T16:14:00"/>
    <x v="2"/>
    <d v="2013-12-09T15:32:12"/>
    <d v="2013-12-09T16:52:36"/>
    <n v="80"/>
    <x v="8"/>
    <x v="1"/>
    <x v="0"/>
  </r>
  <r>
    <x v="1523"/>
    <s v="2013-12-09"/>
    <x v="0"/>
    <d v="1899-12-30T21:00:00"/>
    <x v="1"/>
    <d v="2013-12-09T20:13:44"/>
    <d v="2013-12-09T22:34:50"/>
    <n v="141"/>
    <x v="8"/>
    <x v="1"/>
    <x v="0"/>
  </r>
  <r>
    <x v="1524"/>
    <s v="2013-12-10"/>
    <x v="1"/>
    <d v="1899-12-30T02:33:00"/>
    <x v="1"/>
    <d v="2013-12-10T01:31:15"/>
    <d v="2013-12-10T04:02:03"/>
    <n v="150"/>
    <x v="8"/>
    <x v="0"/>
    <x v="0"/>
  </r>
  <r>
    <x v="1525"/>
    <s v="2013-12-10"/>
    <x v="1"/>
    <d v="1899-12-30T10:58:00"/>
    <x v="2"/>
    <d v="2013-12-10T08:32:33"/>
    <e v="#VALUE!"/>
    <e v="#VALUE!"/>
    <x v="8"/>
    <x v="1"/>
    <x v="0"/>
  </r>
  <r>
    <x v="1526"/>
    <s v="2013-12-10"/>
    <x v="1"/>
    <d v="1899-12-30T16:31:00"/>
    <x v="2"/>
    <d v="2013-12-10T15:05:23"/>
    <d v="2013-12-10T17:19:42"/>
    <n v="134"/>
    <x v="8"/>
    <x v="1"/>
    <x v="0"/>
  </r>
  <r>
    <x v="1527"/>
    <s v="2013-12-10"/>
    <x v="1"/>
    <d v="1899-12-30T19:14:00"/>
    <x v="0"/>
    <d v="2013-12-10T18:48:53"/>
    <d v="2013-12-10T20:05:31"/>
    <n v="76"/>
    <x v="8"/>
    <x v="1"/>
    <x v="0"/>
  </r>
  <r>
    <x v="1528"/>
    <s v="2013-12-11"/>
    <x v="2"/>
    <d v="1899-12-30T04:59:00"/>
    <x v="0"/>
    <d v="2013-12-11T04:29:23"/>
    <d v="2013-12-11T05:41:51"/>
    <n v="72"/>
    <x v="8"/>
    <x v="0"/>
    <x v="0"/>
  </r>
  <r>
    <x v="1529"/>
    <s v="2013-12-11"/>
    <x v="2"/>
    <d v="1899-12-30T08:50:00"/>
    <x v="2"/>
    <d v="2013-12-11T07:53:17"/>
    <d v="2013-12-11T09:32:25"/>
    <n v="99"/>
    <x v="8"/>
    <x v="1"/>
    <x v="0"/>
  </r>
  <r>
    <x v="1530"/>
    <s v="2013-12-11"/>
    <x v="2"/>
    <d v="1899-12-30T10:11:00"/>
    <x v="0"/>
    <d v="2013-12-11T09:33:24"/>
    <d v="2013-12-11T11:25:14"/>
    <n v="111"/>
    <x v="8"/>
    <x v="1"/>
    <x v="0"/>
  </r>
  <r>
    <x v="1531"/>
    <s v="2013-12-11"/>
    <x v="2"/>
    <d v="1899-12-30T10:53:00"/>
    <x v="2"/>
    <d v="2013-12-11T10:13:08"/>
    <d v="2013-12-11T11:34:51"/>
    <n v="81"/>
    <x v="8"/>
    <x v="1"/>
    <x v="0"/>
  </r>
  <r>
    <x v="1532"/>
    <s v="2013-12-11"/>
    <x v="2"/>
    <d v="1899-12-30T12:58:00"/>
    <x v="2"/>
    <d v="2013-12-11T12:10:57"/>
    <d v="2013-12-11T14:17:59"/>
    <n v="127"/>
    <x v="8"/>
    <x v="1"/>
    <x v="0"/>
  </r>
  <r>
    <x v="1533"/>
    <s v="2013-12-11"/>
    <x v="2"/>
    <d v="1899-12-30T13:55:00"/>
    <x v="2"/>
    <d v="2013-12-11T13:17:53"/>
    <d v="2013-12-11T15:03:27"/>
    <n v="105"/>
    <x v="8"/>
    <x v="1"/>
    <x v="0"/>
  </r>
  <r>
    <x v="1534"/>
    <s v="2013-12-11"/>
    <x v="2"/>
    <d v="1899-12-30T22:06:00"/>
    <x v="1"/>
    <e v="#VALUE!"/>
    <d v="2013-12-11T23:15:01"/>
    <e v="#VALUE!"/>
    <x v="8"/>
    <x v="1"/>
    <x v="0"/>
  </r>
  <r>
    <x v="1535"/>
    <s v="2013-12-12"/>
    <x v="3"/>
    <d v="1899-12-30T01:48:00"/>
    <x v="0"/>
    <d v="2013-12-12T01:32:04"/>
    <d v="2013-12-12T02:58:40"/>
    <n v="86"/>
    <x v="8"/>
    <x v="0"/>
    <x v="0"/>
  </r>
  <r>
    <x v="1536"/>
    <s v="2013-12-12"/>
    <x v="3"/>
    <d v="1899-12-30T02:20:00"/>
    <x v="0"/>
    <d v="2013-12-12T01:10:56"/>
    <d v="2013-12-12T03:11:27"/>
    <n v="120"/>
    <x v="8"/>
    <x v="0"/>
    <x v="0"/>
  </r>
  <r>
    <x v="1537"/>
    <s v="2013-12-12"/>
    <x v="3"/>
    <d v="1899-12-30T07:27:00"/>
    <x v="0"/>
    <d v="2013-12-12T06:54:11"/>
    <d v="2013-12-12T09:10:50"/>
    <n v="136"/>
    <x v="8"/>
    <x v="1"/>
    <x v="0"/>
  </r>
  <r>
    <x v="1538"/>
    <s v="2013-12-12"/>
    <x v="3"/>
    <d v="1899-12-30T07:58:00"/>
    <x v="0"/>
    <d v="2013-12-12T07:28:45"/>
    <d v="2013-12-12T08:52:25"/>
    <n v="83"/>
    <x v="8"/>
    <x v="1"/>
    <x v="0"/>
  </r>
  <r>
    <x v="1539"/>
    <s v="2013-12-12"/>
    <x v="3"/>
    <d v="1899-12-30T10:25:00"/>
    <x v="0"/>
    <d v="2013-12-12T09:42:12"/>
    <d v="2013-12-12T11:16:27"/>
    <n v="94"/>
    <x v="8"/>
    <x v="1"/>
    <x v="0"/>
  </r>
  <r>
    <x v="1540"/>
    <s v="2013-12-12"/>
    <x v="3"/>
    <d v="1899-12-30T18:57:00"/>
    <x v="1"/>
    <d v="2013-12-12T18:18:45"/>
    <d v="2013-12-12T20:44:52"/>
    <n v="146"/>
    <x v="8"/>
    <x v="1"/>
    <x v="0"/>
  </r>
  <r>
    <x v="1541"/>
    <s v="2013-12-12"/>
    <x v="3"/>
    <d v="1899-12-30T23:16:00"/>
    <x v="1"/>
    <d v="2013-12-12T22:06:18"/>
    <d v="2013-12-13T01:01:01"/>
    <n v="174"/>
    <x v="8"/>
    <x v="1"/>
    <x v="0"/>
  </r>
  <r>
    <x v="1542"/>
    <s v="2013-12-13"/>
    <x v="4"/>
    <d v="1899-12-30T04:33:00"/>
    <x v="0"/>
    <d v="2013-12-13T03:45:30"/>
    <d v="2013-12-13T05:25:55"/>
    <n v="100"/>
    <x v="8"/>
    <x v="0"/>
    <x v="0"/>
  </r>
  <r>
    <x v="1543"/>
    <s v="2013-12-13"/>
    <x v="4"/>
    <d v="1899-12-30T05:44:00"/>
    <x v="0"/>
    <d v="2013-12-13T05:13:23"/>
    <d v="2013-12-13T06:42:32"/>
    <n v="89"/>
    <x v="8"/>
    <x v="0"/>
    <x v="0"/>
  </r>
  <r>
    <x v="1544"/>
    <s v="2013-12-13"/>
    <x v="4"/>
    <d v="1899-12-30T09:16:00"/>
    <x v="0"/>
    <d v="2013-12-13T08:16:38"/>
    <d v="2013-12-13T10:01:53"/>
    <n v="105"/>
    <x v="8"/>
    <x v="1"/>
    <x v="0"/>
  </r>
  <r>
    <x v="1545"/>
    <s v="2013-12-13"/>
    <x v="4"/>
    <d v="1899-12-30T11:12:00"/>
    <x v="2"/>
    <d v="2013-12-13T10:37:14"/>
    <d v="2013-12-13T12:15:02"/>
    <n v="97"/>
    <x v="8"/>
    <x v="1"/>
    <x v="0"/>
  </r>
  <r>
    <x v="1546"/>
    <s v="2013-12-13"/>
    <x v="4"/>
    <d v="1899-12-30T11:58:00"/>
    <x v="2"/>
    <d v="2013-12-13T10:59:31"/>
    <d v="2013-12-13T12:33:30"/>
    <n v="93"/>
    <x v="8"/>
    <x v="1"/>
    <x v="0"/>
  </r>
  <r>
    <x v="1547"/>
    <s v="2013-12-13"/>
    <x v="4"/>
    <d v="1899-12-30T12:42:00"/>
    <x v="0"/>
    <d v="2013-12-13T12:13:03"/>
    <e v="#VALUE!"/>
    <e v="#VALUE!"/>
    <x v="8"/>
    <x v="1"/>
    <x v="0"/>
  </r>
  <r>
    <x v="1548"/>
    <s v="2013-12-13"/>
    <x v="4"/>
    <d v="1899-12-30T14:27:00"/>
    <x v="2"/>
    <d v="2013-12-13T13:45:16"/>
    <d v="2013-12-13T15:34:19"/>
    <n v="109"/>
    <x v="8"/>
    <x v="1"/>
    <x v="0"/>
  </r>
  <r>
    <x v="1549"/>
    <s v="2013-12-14"/>
    <x v="5"/>
    <d v="1899-12-30T15:24:00"/>
    <x v="2"/>
    <d v="2013-12-14T14:12:55"/>
    <d v="2013-12-14T16:30:29"/>
    <n v="137"/>
    <x v="8"/>
    <x v="1"/>
    <x v="1"/>
  </r>
  <r>
    <x v="1550"/>
    <s v="2013-12-14"/>
    <x v="5"/>
    <d v="1899-12-30T17:32:00"/>
    <x v="0"/>
    <d v="2013-12-14T17:09:16"/>
    <d v="2013-12-14T19:20:32"/>
    <n v="131"/>
    <x v="8"/>
    <x v="1"/>
    <x v="1"/>
  </r>
  <r>
    <x v="1551"/>
    <s v="2013-12-14"/>
    <x v="5"/>
    <d v="1899-12-30T21:02:00"/>
    <x v="0"/>
    <d v="2013-12-14T19:45:54"/>
    <d v="2013-12-14T21:41:22"/>
    <n v="115"/>
    <x v="8"/>
    <x v="1"/>
    <x v="1"/>
  </r>
  <r>
    <x v="1552"/>
    <s v="2013-12-15"/>
    <x v="6"/>
    <d v="1899-12-30T12:09:00"/>
    <x v="0"/>
    <d v="2013-12-15T11:27:24"/>
    <d v="2013-12-15T12:31:27"/>
    <n v="64"/>
    <x v="8"/>
    <x v="1"/>
    <x v="1"/>
  </r>
  <r>
    <x v="1553"/>
    <s v="2013-12-16"/>
    <x v="0"/>
    <d v="1899-12-30T08:25:00"/>
    <x v="2"/>
    <d v="2013-12-16T07:39:49"/>
    <d v="2013-12-16T08:56:17"/>
    <n v="76"/>
    <x v="8"/>
    <x v="1"/>
    <x v="0"/>
  </r>
  <r>
    <x v="1554"/>
    <s v="2013-12-16"/>
    <x v="0"/>
    <d v="1899-12-30T10:27:00"/>
    <x v="2"/>
    <d v="2013-12-16T09:40:23"/>
    <d v="2013-12-16T10:36:44"/>
    <n v="56"/>
    <x v="8"/>
    <x v="1"/>
    <x v="0"/>
  </r>
  <r>
    <x v="1555"/>
    <s v="2013-12-16"/>
    <x v="0"/>
    <d v="1899-12-30T13:31:00"/>
    <x v="2"/>
    <d v="2013-12-16T12:47:05"/>
    <d v="2013-12-16T14:17:25"/>
    <n v="90"/>
    <x v="8"/>
    <x v="1"/>
    <x v="0"/>
  </r>
  <r>
    <x v="1556"/>
    <s v="2013-12-16"/>
    <x v="0"/>
    <d v="1899-12-30T17:48:00"/>
    <x v="0"/>
    <d v="2013-12-16T16:42:47"/>
    <d v="2013-12-16T18:33:20"/>
    <n v="110"/>
    <x v="8"/>
    <x v="1"/>
    <x v="0"/>
  </r>
  <r>
    <x v="1557"/>
    <s v="2013-12-16"/>
    <x v="0"/>
    <d v="1899-12-30T21:52:00"/>
    <x v="0"/>
    <d v="2013-12-16T21:08:02"/>
    <d v="2013-12-16T22:12:19"/>
    <n v="64"/>
    <x v="8"/>
    <x v="1"/>
    <x v="0"/>
  </r>
  <r>
    <x v="1558"/>
    <s v="2013-12-16"/>
    <x v="0"/>
    <d v="1899-12-30T22:14:00"/>
    <x v="0"/>
    <d v="2013-12-16T21:53:49"/>
    <d v="2013-12-17T00:21:36"/>
    <n v="147"/>
    <x v="8"/>
    <x v="1"/>
    <x v="0"/>
  </r>
  <r>
    <x v="1559"/>
    <s v="2013-12-17"/>
    <x v="1"/>
    <d v="1899-12-30T08:31:00"/>
    <x v="2"/>
    <d v="2013-12-17T07:31:08"/>
    <d v="2013-12-17T09:25:37"/>
    <n v="114"/>
    <x v="8"/>
    <x v="1"/>
    <x v="0"/>
  </r>
  <r>
    <x v="1560"/>
    <s v="2013-12-17"/>
    <x v="1"/>
    <d v="1899-12-30T10:16:00"/>
    <x v="2"/>
    <d v="2013-12-17T09:33:10"/>
    <d v="2013-12-17T10:58:08"/>
    <n v="84"/>
    <x v="8"/>
    <x v="1"/>
    <x v="0"/>
  </r>
  <r>
    <x v="1561"/>
    <s v="2013-12-17"/>
    <x v="1"/>
    <d v="1899-12-30T11:05:00"/>
    <x v="2"/>
    <d v="2013-12-17T10:21:55"/>
    <d v="2013-12-17T11:32:35"/>
    <n v="70"/>
    <x v="8"/>
    <x v="1"/>
    <x v="0"/>
  </r>
  <r>
    <x v="1562"/>
    <s v="2013-12-17"/>
    <x v="1"/>
    <d v="1899-12-30T12:15:00"/>
    <x v="2"/>
    <d v="2013-12-17T11:48:35"/>
    <d v="2013-12-17T12:48:56"/>
    <n v="60"/>
    <x v="8"/>
    <x v="1"/>
    <x v="0"/>
  </r>
  <r>
    <x v="1563"/>
    <s v="2013-12-18"/>
    <x v="2"/>
    <d v="1899-12-30T08:21:00"/>
    <x v="2"/>
    <d v="2013-12-18T07:49:04"/>
    <d v="2013-12-18T09:08:29"/>
    <n v="79"/>
    <x v="8"/>
    <x v="1"/>
    <x v="0"/>
  </r>
  <r>
    <x v="1564"/>
    <s v="2013-12-18"/>
    <x v="2"/>
    <d v="1899-12-30T09:46:00"/>
    <x v="2"/>
    <d v="2013-12-18T09:20:48"/>
    <e v="#VALUE!"/>
    <e v="#VALUE!"/>
    <x v="8"/>
    <x v="1"/>
    <x v="0"/>
  </r>
  <r>
    <x v="1565"/>
    <s v="2013-12-18"/>
    <x v="2"/>
    <d v="1899-12-30T11:39:00"/>
    <x v="2"/>
    <d v="2013-12-18T10:52:11"/>
    <d v="2013-12-18T12:46:06"/>
    <n v="113"/>
    <x v="8"/>
    <x v="1"/>
    <x v="0"/>
  </r>
  <r>
    <x v="1566"/>
    <s v="2013-12-18"/>
    <x v="2"/>
    <d v="1899-12-30T12:01:00"/>
    <x v="0"/>
    <d v="2013-12-18T11:47:03"/>
    <d v="2013-12-18T13:17:40"/>
    <n v="90"/>
    <x v="8"/>
    <x v="1"/>
    <x v="0"/>
  </r>
  <r>
    <x v="1567"/>
    <s v="2013-12-18"/>
    <x v="2"/>
    <d v="1899-12-30T15:15:00"/>
    <x v="0"/>
    <d v="2013-12-18T15:07:49"/>
    <e v="#VALUE!"/>
    <e v="#VALUE!"/>
    <x v="8"/>
    <x v="1"/>
    <x v="0"/>
  </r>
  <r>
    <x v="1568"/>
    <s v="2013-12-18"/>
    <x v="2"/>
    <d v="1899-12-30T18:48:00"/>
    <x v="1"/>
    <d v="2013-12-18T16:22:09"/>
    <d v="2013-12-18T20:25:50"/>
    <n v="243"/>
    <x v="8"/>
    <x v="1"/>
    <x v="0"/>
  </r>
  <r>
    <x v="1569"/>
    <s v="2013-12-18"/>
    <x v="2"/>
    <d v="1899-12-30T21:38:00"/>
    <x v="0"/>
    <d v="2013-12-18T20:51:23"/>
    <d v="2013-12-18T22:20:10"/>
    <n v="88"/>
    <x v="8"/>
    <x v="1"/>
    <x v="0"/>
  </r>
  <r>
    <x v="1570"/>
    <s v="2013-12-19"/>
    <x v="3"/>
    <d v="1899-12-30T01:45:00"/>
    <x v="0"/>
    <d v="2013-12-19T00:43:23"/>
    <e v="#VALUE!"/>
    <e v="#VALUE!"/>
    <x v="8"/>
    <x v="0"/>
    <x v="0"/>
  </r>
  <r>
    <x v="1571"/>
    <s v="2013-12-19"/>
    <x v="3"/>
    <d v="1899-12-30T06:13:00"/>
    <x v="0"/>
    <d v="2013-12-19T05:56:13"/>
    <d v="2013-12-19T07:06:30"/>
    <n v="70"/>
    <x v="8"/>
    <x v="1"/>
    <x v="0"/>
  </r>
  <r>
    <x v="1572"/>
    <s v="2013-12-19"/>
    <x v="3"/>
    <d v="1899-12-30T14:44:00"/>
    <x v="0"/>
    <d v="2013-12-19T13:59:54"/>
    <d v="2013-12-19T16:05:41"/>
    <n v="125"/>
    <x v="8"/>
    <x v="1"/>
    <x v="0"/>
  </r>
  <r>
    <x v="1573"/>
    <s v="2013-12-19"/>
    <x v="3"/>
    <d v="1899-12-30T17:18:00"/>
    <x v="2"/>
    <d v="2013-12-19T16:39:35"/>
    <d v="2013-12-19T17:50:55"/>
    <n v="71"/>
    <x v="8"/>
    <x v="1"/>
    <x v="0"/>
  </r>
  <r>
    <x v="1574"/>
    <s v="2013-12-20"/>
    <x v="4"/>
    <d v="1899-12-30T00:27:00"/>
    <x v="0"/>
    <d v="2013-12-20T00:12:39"/>
    <d v="2013-12-20T01:16:59"/>
    <n v="64"/>
    <x v="8"/>
    <x v="0"/>
    <x v="0"/>
  </r>
  <r>
    <x v="1575"/>
    <s v="2013-12-20"/>
    <x v="4"/>
    <d v="1899-12-30T09:49:00"/>
    <x v="2"/>
    <d v="2013-12-20T08:29:23"/>
    <d v="2013-12-20T10:48:05"/>
    <n v="138"/>
    <x v="8"/>
    <x v="1"/>
    <x v="0"/>
  </r>
  <r>
    <x v="1576"/>
    <s v="2013-12-20"/>
    <x v="4"/>
    <d v="1899-12-30T11:51:00"/>
    <x v="2"/>
    <d v="2013-12-20T10:59:21"/>
    <d v="2013-12-20T13:05:33"/>
    <n v="126"/>
    <x v="8"/>
    <x v="1"/>
    <x v="0"/>
  </r>
  <r>
    <x v="1577"/>
    <s v="2013-12-20"/>
    <x v="4"/>
    <d v="1899-12-30T12:43:00"/>
    <x v="0"/>
    <d v="2013-12-20T12:00:54"/>
    <d v="2013-12-20T13:54:49"/>
    <n v="113"/>
    <x v="8"/>
    <x v="1"/>
    <x v="0"/>
  </r>
  <r>
    <x v="1578"/>
    <s v="2013-12-20"/>
    <x v="4"/>
    <d v="1899-12-30T14:04:00"/>
    <x v="2"/>
    <d v="2013-12-20T13:22:10"/>
    <d v="2013-12-20T14:38:24"/>
    <n v="76"/>
    <x v="8"/>
    <x v="1"/>
    <x v="0"/>
  </r>
  <r>
    <x v="1579"/>
    <s v="2013-12-20"/>
    <x v="4"/>
    <d v="1899-12-30T14:24:00"/>
    <x v="0"/>
    <d v="2013-12-20T13:24:15"/>
    <d v="2013-12-20T14:56:45"/>
    <n v="92"/>
    <x v="8"/>
    <x v="1"/>
    <x v="0"/>
  </r>
  <r>
    <x v="1580"/>
    <s v="2013-12-20"/>
    <x v="4"/>
    <d v="1899-12-30T15:46:00"/>
    <x v="2"/>
    <d v="2013-12-20T14:52:14"/>
    <d v="2013-12-20T17:01:13"/>
    <n v="128"/>
    <x v="8"/>
    <x v="1"/>
    <x v="0"/>
  </r>
  <r>
    <x v="1581"/>
    <s v="2013-12-20"/>
    <x v="4"/>
    <d v="1899-12-30T18:49:00"/>
    <x v="1"/>
    <d v="2013-12-20T18:01:47"/>
    <d v="2013-12-20T19:35:01"/>
    <n v="93"/>
    <x v="8"/>
    <x v="1"/>
    <x v="0"/>
  </r>
  <r>
    <x v="1582"/>
    <s v="2013-12-20"/>
    <x v="4"/>
    <d v="1899-12-30T20:43:00"/>
    <x v="0"/>
    <d v="2013-12-20T20:21:35"/>
    <d v="2013-12-20T21:11:18"/>
    <n v="49"/>
    <x v="8"/>
    <x v="1"/>
    <x v="0"/>
  </r>
  <r>
    <x v="1583"/>
    <s v="2013-12-21"/>
    <x v="5"/>
    <d v="1899-12-30T03:37:00"/>
    <x v="0"/>
    <d v="2013-12-21T03:30:37"/>
    <d v="2013-12-21T05:00:17"/>
    <n v="89"/>
    <x v="8"/>
    <x v="0"/>
    <x v="1"/>
  </r>
  <r>
    <x v="1584"/>
    <s v="2013-12-21"/>
    <x v="5"/>
    <d v="1899-12-30T20:47:00"/>
    <x v="0"/>
    <d v="2013-12-21T20:11:40"/>
    <d v="2013-12-21T21:24:02"/>
    <n v="72"/>
    <x v="8"/>
    <x v="1"/>
    <x v="1"/>
  </r>
  <r>
    <x v="1585"/>
    <s v="2013-12-22"/>
    <x v="6"/>
    <d v="1899-12-30T03:25:00"/>
    <x v="0"/>
    <d v="2013-12-22T02:38:05"/>
    <d v="2013-12-22T04:20:10"/>
    <n v="102"/>
    <x v="8"/>
    <x v="0"/>
    <x v="1"/>
  </r>
  <r>
    <x v="1586"/>
    <s v="2013-12-22"/>
    <x v="6"/>
    <d v="1899-12-30T10:18:00"/>
    <x v="0"/>
    <d v="2013-12-22T09:35:35"/>
    <d v="2013-12-22T11:36:08"/>
    <n v="120"/>
    <x v="8"/>
    <x v="1"/>
    <x v="1"/>
  </r>
  <r>
    <x v="1587"/>
    <s v="2013-12-22"/>
    <x v="6"/>
    <d v="1899-12-30T17:02:00"/>
    <x v="0"/>
    <d v="2013-12-22T16:37:43"/>
    <d v="2013-12-22T18:41:10"/>
    <n v="123"/>
    <x v="8"/>
    <x v="1"/>
    <x v="1"/>
  </r>
  <r>
    <x v="1588"/>
    <s v="2013-12-22"/>
    <x v="6"/>
    <d v="1899-12-30T19:11:00"/>
    <x v="0"/>
    <d v="2013-12-22T18:35:12"/>
    <d v="2013-12-22T19:46:47"/>
    <n v="71"/>
    <x v="8"/>
    <x v="1"/>
    <x v="1"/>
  </r>
  <r>
    <x v="1589"/>
    <s v="2013-12-23"/>
    <x v="0"/>
    <d v="1899-12-30T08:29:00"/>
    <x v="2"/>
    <d v="2013-12-23T07:32:32"/>
    <d v="2013-12-23T08:56:04"/>
    <n v="83"/>
    <x v="8"/>
    <x v="1"/>
    <x v="0"/>
  </r>
  <r>
    <x v="1590"/>
    <s v="2013-12-23"/>
    <x v="0"/>
    <d v="1899-12-30T09:12:00"/>
    <x v="0"/>
    <d v="2013-12-23T08:37:50"/>
    <d v="2013-12-23T10:18:28"/>
    <n v="100"/>
    <x v="8"/>
    <x v="1"/>
    <x v="0"/>
  </r>
  <r>
    <x v="1591"/>
    <s v="2013-12-23"/>
    <x v="0"/>
    <d v="1899-12-30T10:05:00"/>
    <x v="2"/>
    <d v="2013-12-23T09:27:10"/>
    <d v="2013-12-23T11:21:24"/>
    <n v="114"/>
    <x v="8"/>
    <x v="1"/>
    <x v="0"/>
  </r>
  <r>
    <x v="1592"/>
    <s v="2013-12-23"/>
    <x v="0"/>
    <d v="1899-12-30T12:25:00"/>
    <x v="2"/>
    <d v="2013-12-23T11:46:47"/>
    <d v="2013-12-23T13:04:56"/>
    <n v="78"/>
    <x v="8"/>
    <x v="1"/>
    <x v="0"/>
  </r>
  <r>
    <x v="1593"/>
    <s v="2013-12-23"/>
    <x v="0"/>
    <d v="1899-12-30T13:29:00"/>
    <x v="0"/>
    <d v="2013-12-23T13:09:57"/>
    <d v="2013-12-23T14:29:11"/>
    <n v="79"/>
    <x v="8"/>
    <x v="1"/>
    <x v="0"/>
  </r>
  <r>
    <x v="1594"/>
    <s v="2013-12-23"/>
    <x v="0"/>
    <d v="1899-12-30T14:14:00"/>
    <x v="2"/>
    <d v="2013-12-23T13:27:32"/>
    <d v="2013-12-23T15:30:15"/>
    <n v="122"/>
    <x v="8"/>
    <x v="1"/>
    <x v="0"/>
  </r>
  <r>
    <x v="1595"/>
    <s v="2013-12-23"/>
    <x v="0"/>
    <d v="1899-12-30T16:20:00"/>
    <x v="2"/>
    <d v="2013-12-23T14:54:24"/>
    <e v="#VALUE!"/>
    <e v="#VALUE!"/>
    <x v="8"/>
    <x v="1"/>
    <x v="0"/>
  </r>
  <r>
    <x v="1596"/>
    <s v="2013-12-23"/>
    <x v="0"/>
    <d v="1899-12-30T16:39:00"/>
    <x v="2"/>
    <d v="2013-12-23T16:02:39"/>
    <d v="2013-12-23T17:24:07"/>
    <n v="81"/>
    <x v="8"/>
    <x v="1"/>
    <x v="0"/>
  </r>
  <r>
    <x v="1597"/>
    <s v="2013-12-23"/>
    <x v="0"/>
    <d v="1899-12-30T20:41:00"/>
    <x v="0"/>
    <d v="2013-12-23T19:56:28"/>
    <d v="2013-12-23T21:35:36"/>
    <n v="99"/>
    <x v="8"/>
    <x v="1"/>
    <x v="0"/>
  </r>
  <r>
    <x v="1598"/>
    <s v="2013-12-24"/>
    <x v="1"/>
    <d v="1899-12-30T05:50:00"/>
    <x v="0"/>
    <d v="2013-12-24T05:32:45"/>
    <d v="2013-12-24T06:27:04"/>
    <n v="54"/>
    <x v="8"/>
    <x v="0"/>
    <x v="0"/>
  </r>
  <r>
    <x v="1599"/>
    <s v="2013-12-24"/>
    <x v="1"/>
    <d v="1899-12-30T08:35:00"/>
    <x v="2"/>
    <d v="2013-12-24T07:44:38"/>
    <d v="2013-12-24T09:15:32"/>
    <n v="90"/>
    <x v="8"/>
    <x v="1"/>
    <x v="0"/>
  </r>
  <r>
    <x v="1600"/>
    <s v="2013-12-24"/>
    <x v="1"/>
    <d v="1899-12-30T09:11:00"/>
    <x v="0"/>
    <d v="2013-12-24T08:42:11"/>
    <d v="2013-12-24T09:53:05"/>
    <n v="70"/>
    <x v="8"/>
    <x v="1"/>
    <x v="0"/>
  </r>
  <r>
    <x v="1601"/>
    <s v="2013-12-24"/>
    <x v="1"/>
    <d v="1899-12-30T10:45:00"/>
    <x v="2"/>
    <d v="2013-12-24T09:43:48"/>
    <d v="2013-12-24T11:46:46"/>
    <n v="122"/>
    <x v="8"/>
    <x v="1"/>
    <x v="0"/>
  </r>
  <r>
    <x v="1602"/>
    <s v="2013-12-24"/>
    <x v="1"/>
    <d v="1899-12-30T11:17:00"/>
    <x v="0"/>
    <d v="2013-12-24T10:44:59"/>
    <d v="2013-12-24T12:18:27"/>
    <n v="93"/>
    <x v="8"/>
    <x v="1"/>
    <x v="0"/>
  </r>
  <r>
    <x v="1603"/>
    <s v="2013-12-24"/>
    <x v="1"/>
    <d v="1899-12-30T18:46:00"/>
    <x v="1"/>
    <d v="2013-12-24T17:51:46"/>
    <d v="2013-12-24T19:19:30"/>
    <n v="87"/>
    <x v="8"/>
    <x v="1"/>
    <x v="0"/>
  </r>
  <r>
    <x v="1604"/>
    <s v="2013-12-25"/>
    <x v="2"/>
    <d v="1899-12-30T04:34:00"/>
    <x v="0"/>
    <d v="2013-12-25T03:15:26"/>
    <d v="2013-12-25T05:49:18"/>
    <n v="153"/>
    <x v="8"/>
    <x v="0"/>
    <x v="0"/>
  </r>
  <r>
    <x v="1605"/>
    <s v="2013-12-25"/>
    <x v="2"/>
    <d v="1899-12-30T03:47:00"/>
    <x v="0"/>
    <e v="#VALUE!"/>
    <d v="2013-12-25T05:01:29"/>
    <e v="#VALUE!"/>
    <x v="8"/>
    <x v="0"/>
    <x v="0"/>
  </r>
  <r>
    <x v="1606"/>
    <s v="2013-12-25"/>
    <x v="2"/>
    <d v="1899-12-30T10:45:00"/>
    <x v="0"/>
    <d v="2013-12-25T10:16:15"/>
    <d v="2013-12-25T11:23:49"/>
    <n v="67"/>
    <x v="8"/>
    <x v="1"/>
    <x v="0"/>
  </r>
  <r>
    <x v="1607"/>
    <s v="2013-12-25"/>
    <x v="2"/>
    <d v="1899-12-30T12:21:00"/>
    <x v="0"/>
    <d v="2013-12-25T11:56:51"/>
    <d v="2013-12-25T12:53:54"/>
    <n v="57"/>
    <x v="8"/>
    <x v="1"/>
    <x v="0"/>
  </r>
  <r>
    <x v="1608"/>
    <s v="2013-12-25"/>
    <x v="2"/>
    <d v="1899-12-30T14:13:00"/>
    <x v="0"/>
    <d v="2013-12-25T13:31:21"/>
    <d v="2013-12-25T15:00:56"/>
    <n v="89"/>
    <x v="8"/>
    <x v="1"/>
    <x v="0"/>
  </r>
  <r>
    <x v="1609"/>
    <s v="2013-12-26"/>
    <x v="3"/>
    <d v="1899-12-30T18:31:00"/>
    <x v="0"/>
    <d v="2013-12-26T17:54:08"/>
    <d v="2013-12-26T20:12:19"/>
    <n v="138"/>
    <x v="8"/>
    <x v="1"/>
    <x v="0"/>
  </r>
  <r>
    <x v="1610"/>
    <s v="2013-12-27"/>
    <x v="4"/>
    <d v="1899-12-30T02:20:00"/>
    <x v="0"/>
    <d v="2013-12-27T01:44:03"/>
    <d v="2013-12-27T03:05:50"/>
    <n v="81"/>
    <x v="8"/>
    <x v="0"/>
    <x v="0"/>
  </r>
  <r>
    <x v="1611"/>
    <s v="2013-12-27"/>
    <x v="4"/>
    <d v="1899-12-30T04:13:00"/>
    <x v="0"/>
    <d v="2013-12-27T03:45:12"/>
    <d v="2013-12-27T05:45:29"/>
    <n v="120"/>
    <x v="8"/>
    <x v="0"/>
    <x v="0"/>
  </r>
  <r>
    <x v="1612"/>
    <s v="2013-12-27"/>
    <x v="4"/>
    <d v="1899-12-30T09:56:00"/>
    <x v="2"/>
    <d v="2013-12-27T08:19:01"/>
    <d v="2013-12-27T11:19:22"/>
    <n v="180"/>
    <x v="8"/>
    <x v="1"/>
    <x v="0"/>
  </r>
  <r>
    <x v="1613"/>
    <s v="2013-12-27"/>
    <x v="4"/>
    <d v="1899-12-30T12:34:00"/>
    <x v="2"/>
    <d v="2013-12-27T11:57:41"/>
    <d v="2013-12-27T13:52:56"/>
    <n v="115"/>
    <x v="8"/>
    <x v="1"/>
    <x v="0"/>
  </r>
  <r>
    <x v="1614"/>
    <s v="2013-12-27"/>
    <x v="4"/>
    <d v="1899-12-30T13:43:00"/>
    <x v="2"/>
    <d v="2013-12-27T13:17:50"/>
    <d v="2013-12-27T14:09:44"/>
    <n v="51"/>
    <x v="8"/>
    <x v="1"/>
    <x v="0"/>
  </r>
  <r>
    <x v="1615"/>
    <s v="2013-12-27"/>
    <x v="4"/>
    <d v="1899-12-30T15:34:00"/>
    <x v="2"/>
    <d v="2013-12-27T15:24:05"/>
    <d v="2013-12-27T16:24:02"/>
    <n v="59"/>
    <x v="8"/>
    <x v="1"/>
    <x v="0"/>
  </r>
  <r>
    <x v="1616"/>
    <s v="2013-12-27"/>
    <x v="4"/>
    <d v="1899-12-30T18:57:00"/>
    <x v="0"/>
    <d v="2013-12-27T17:58:43"/>
    <d v="2013-12-27T20:05:33"/>
    <n v="126"/>
    <x v="8"/>
    <x v="1"/>
    <x v="0"/>
  </r>
  <r>
    <x v="1617"/>
    <s v="2013-12-27"/>
    <x v="4"/>
    <d v="1899-12-30T21:51:00"/>
    <x v="0"/>
    <d v="2013-12-27T21:36:47"/>
    <d v="2013-12-27T22:54:36"/>
    <n v="77"/>
    <x v="8"/>
    <x v="1"/>
    <x v="0"/>
  </r>
  <r>
    <x v="1618"/>
    <s v="2013-12-28"/>
    <x v="5"/>
    <d v="1899-12-30T00:28:00"/>
    <x v="0"/>
    <d v="2013-12-27T23:55:12"/>
    <d v="2013-12-28T01:32:46"/>
    <n v="97"/>
    <x v="8"/>
    <x v="0"/>
    <x v="1"/>
  </r>
  <r>
    <x v="1619"/>
    <s v="2013-12-28"/>
    <x v="5"/>
    <d v="1899-12-30T02:36:00"/>
    <x v="2"/>
    <d v="2013-12-28T01:51:08"/>
    <d v="2013-12-28T03:40:21"/>
    <n v="109"/>
    <x v="8"/>
    <x v="0"/>
    <x v="1"/>
  </r>
  <r>
    <x v="1620"/>
    <s v="2013-12-28"/>
    <x v="5"/>
    <d v="1899-12-30T05:55:00"/>
    <x v="0"/>
    <d v="2013-12-28T05:36:13"/>
    <d v="2013-12-28T06:28:17"/>
    <n v="52"/>
    <x v="8"/>
    <x v="0"/>
    <x v="1"/>
  </r>
  <r>
    <x v="1621"/>
    <s v="2013-12-28"/>
    <x v="5"/>
    <d v="1899-12-30T06:39:00"/>
    <x v="0"/>
    <d v="2013-12-28T06:13:18"/>
    <d v="2013-12-28T07:50:06"/>
    <n v="96"/>
    <x v="8"/>
    <x v="1"/>
    <x v="1"/>
  </r>
  <r>
    <x v="1622"/>
    <s v="2013-12-28"/>
    <x v="5"/>
    <d v="1899-12-30T10:18:00"/>
    <x v="1"/>
    <d v="2013-12-28T09:44:07"/>
    <e v="#VALUE!"/>
    <e v="#VALUE!"/>
    <x v="8"/>
    <x v="1"/>
    <x v="1"/>
  </r>
  <r>
    <x v="1623"/>
    <s v="2013-12-28"/>
    <x v="5"/>
    <d v="1899-12-30T12:17:00"/>
    <x v="0"/>
    <d v="2013-12-28T11:09:23"/>
    <d v="2013-12-28T12:56:29"/>
    <n v="107"/>
    <x v="8"/>
    <x v="1"/>
    <x v="1"/>
  </r>
  <r>
    <x v="1624"/>
    <s v="2013-12-28"/>
    <x v="5"/>
    <d v="1899-12-30T21:27:00"/>
    <x v="0"/>
    <d v="2013-12-28T20:59:57"/>
    <d v="2013-12-28T22:40:22"/>
    <n v="100"/>
    <x v="8"/>
    <x v="1"/>
    <x v="1"/>
  </r>
  <r>
    <x v="1625"/>
    <s v="2013-12-29"/>
    <x v="6"/>
    <d v="1899-12-30T00:46:00"/>
    <x v="0"/>
    <d v="2013-12-29T00:26:24"/>
    <d v="2013-12-29T01:16:51"/>
    <n v="50"/>
    <x v="8"/>
    <x v="0"/>
    <x v="1"/>
  </r>
  <r>
    <x v="1626"/>
    <s v="2013-12-29"/>
    <x v="6"/>
    <d v="1899-12-30T02:22:00"/>
    <x v="0"/>
    <d v="2013-12-29T01:41:57"/>
    <d v="2013-12-29T03:29:56"/>
    <n v="107"/>
    <x v="8"/>
    <x v="0"/>
    <x v="1"/>
  </r>
  <r>
    <x v="1627"/>
    <s v="2013-12-29"/>
    <x v="6"/>
    <d v="1899-12-30T12:12:00"/>
    <x v="1"/>
    <d v="2013-12-29T11:38:55"/>
    <d v="2013-12-29T13:16:11"/>
    <n v="97"/>
    <x v="8"/>
    <x v="1"/>
    <x v="1"/>
  </r>
  <r>
    <x v="1628"/>
    <s v="2013-12-29"/>
    <x v="6"/>
    <d v="1899-12-30T15:48:00"/>
    <x v="0"/>
    <d v="2013-12-29T15:04:43"/>
    <d v="2013-12-29T17:04:25"/>
    <n v="119"/>
    <x v="8"/>
    <x v="1"/>
    <x v="1"/>
  </r>
  <r>
    <x v="1629"/>
    <s v="2013-12-30"/>
    <x v="0"/>
    <d v="1899-12-30T10:37:00"/>
    <x v="2"/>
    <d v="2013-12-30T09:45:34"/>
    <d v="2013-12-30T11:23:12"/>
    <n v="97"/>
    <x v="8"/>
    <x v="1"/>
    <x v="0"/>
  </r>
  <r>
    <x v="1630"/>
    <s v="2013-12-30"/>
    <x v="0"/>
    <d v="1899-12-30T11:28:00"/>
    <x v="2"/>
    <d v="2013-12-30T09:42:05"/>
    <d v="2013-12-30T12:46:50"/>
    <n v="184"/>
    <x v="8"/>
    <x v="1"/>
    <x v="0"/>
  </r>
  <r>
    <x v="1631"/>
    <s v="2013-12-30"/>
    <x v="0"/>
    <d v="1899-12-30T12:34:00"/>
    <x v="2"/>
    <d v="2013-12-30T11:59:46"/>
    <d v="2013-12-30T13:52:49"/>
    <n v="113"/>
    <x v="8"/>
    <x v="1"/>
    <x v="0"/>
  </r>
  <r>
    <x v="1632"/>
    <s v="2013-12-30"/>
    <x v="0"/>
    <d v="1899-12-30T14:45:00"/>
    <x v="2"/>
    <d v="2013-12-30T13:32:12"/>
    <d v="2013-12-30T16:26:25"/>
    <n v="174"/>
    <x v="8"/>
    <x v="1"/>
    <x v="0"/>
  </r>
  <r>
    <x v="1633"/>
    <s v="2013-12-30"/>
    <x v="0"/>
    <d v="1899-12-30T14:49:00"/>
    <x v="2"/>
    <d v="2013-12-30T13:53:02"/>
    <d v="2013-12-30T15:30:15"/>
    <n v="97"/>
    <x v="8"/>
    <x v="1"/>
    <x v="0"/>
  </r>
  <r>
    <x v="1634"/>
    <s v="2013-12-30"/>
    <x v="0"/>
    <d v="1899-12-30T17:13:00"/>
    <x v="2"/>
    <d v="2013-12-30T16:47:52"/>
    <d v="2013-12-30T18:14:36"/>
    <n v="86"/>
    <x v="8"/>
    <x v="1"/>
    <x v="0"/>
  </r>
  <r>
    <x v="1635"/>
    <s v="2013-12-31"/>
    <x v="1"/>
    <d v="1899-12-30T01:44:00"/>
    <x v="0"/>
    <d v="2013-12-31T01:40:47"/>
    <d v="2013-12-31T02:27:48"/>
    <n v="47"/>
    <x v="8"/>
    <x v="0"/>
    <x v="0"/>
  </r>
  <r>
    <x v="1636"/>
    <s v="2013-12-31"/>
    <x v="1"/>
    <d v="1899-12-30T04:57:00"/>
    <x v="0"/>
    <d v="2013-12-31T04:35:51"/>
    <d v="2013-12-31T05:50:53"/>
    <n v="75"/>
    <x v="8"/>
    <x v="0"/>
    <x v="0"/>
  </r>
  <r>
    <x v="1637"/>
    <s v="2013-12-31"/>
    <x v="1"/>
    <d v="1899-12-30T05:40:00"/>
    <x v="0"/>
    <d v="2013-12-31T05:29:22"/>
    <d v="2013-12-31T06:29:39"/>
    <n v="60"/>
    <x v="8"/>
    <x v="0"/>
    <x v="0"/>
  </r>
  <r>
    <x v="1638"/>
    <s v="2013-12-31"/>
    <x v="1"/>
    <d v="1899-12-30T06:59:00"/>
    <x v="0"/>
    <d v="2013-12-31T06:31:59"/>
    <d v="2013-12-31T07:41:58"/>
    <n v="69"/>
    <x v="8"/>
    <x v="1"/>
    <x v="0"/>
  </r>
  <r>
    <x v="1639"/>
    <s v="2013-12-31"/>
    <x v="1"/>
    <d v="1899-12-30T11:45:00"/>
    <x v="1"/>
    <d v="2013-12-31T11:05:47"/>
    <d v="2013-12-31T12:24:30"/>
    <n v="78"/>
    <x v="8"/>
    <x v="1"/>
    <x v="0"/>
  </r>
  <r>
    <x v="1640"/>
    <s v="2013-12-31"/>
    <x v="1"/>
    <d v="1899-12-30T16:51:00"/>
    <x v="1"/>
    <d v="2013-12-31T16:15:29"/>
    <d v="2013-12-31T17:42:57"/>
    <n v="87"/>
    <x v="8"/>
    <x v="1"/>
    <x v="0"/>
  </r>
  <r>
    <x v="1641"/>
    <s v="2013-12-31"/>
    <x v="1"/>
    <d v="1899-12-30T20:25:00"/>
    <x v="1"/>
    <d v="2013-12-31T19:38:13"/>
    <e v="#VALUE!"/>
    <e v="#VALUE!"/>
    <x v="8"/>
    <x v="1"/>
    <x v="0"/>
  </r>
  <r>
    <x v="1642"/>
    <s v="2013-12-31"/>
    <x v="1"/>
    <d v="1899-12-30T21:34:00"/>
    <x v="0"/>
    <d v="2013-12-31T21:01:24"/>
    <d v="2013-12-31T22:27:31"/>
    <n v="86"/>
    <x v="8"/>
    <x v="1"/>
    <x v="0"/>
  </r>
  <r>
    <x v="1643"/>
    <s v="2014-01-01"/>
    <x v="2"/>
    <d v="1899-12-30T10:58:00"/>
    <x v="0"/>
    <d v="2014-01-01T10:38:20"/>
    <d v="2014-01-01T11:42:47"/>
    <n v="64"/>
    <x v="9"/>
    <x v="1"/>
    <x v="0"/>
  </r>
  <r>
    <x v="1644"/>
    <s v="2014-01-01"/>
    <x v="2"/>
    <d v="1899-12-30T12:39:00"/>
    <x v="2"/>
    <d v="2014-01-01T11:48:26"/>
    <d v="2014-01-01T13:56:02"/>
    <n v="127"/>
    <x v="9"/>
    <x v="1"/>
    <x v="0"/>
  </r>
  <r>
    <x v="1645"/>
    <s v="2014-01-01"/>
    <x v="2"/>
    <d v="1899-12-30T17:16:00"/>
    <x v="0"/>
    <d v="2014-01-01T16:48:52"/>
    <d v="2014-01-01T18:44:36"/>
    <n v="115"/>
    <x v="9"/>
    <x v="1"/>
    <x v="0"/>
  </r>
  <r>
    <x v="1646"/>
    <s v="2014-01-01"/>
    <x v="2"/>
    <d v="1899-12-30T19:20:00"/>
    <x v="0"/>
    <d v="2014-01-01T18:22:16"/>
    <d v="2014-01-01T20:13:31"/>
    <n v="111"/>
    <x v="9"/>
    <x v="1"/>
    <x v="0"/>
  </r>
  <r>
    <x v="1647"/>
    <s v="2014-01-02"/>
    <x v="3"/>
    <d v="1899-12-30T07:45:00"/>
    <x v="0"/>
    <d v="2014-01-02T07:18:44"/>
    <d v="2014-01-02T08:34:50"/>
    <n v="76"/>
    <x v="9"/>
    <x v="1"/>
    <x v="0"/>
  </r>
  <r>
    <x v="1648"/>
    <s v="2014-01-02"/>
    <x v="3"/>
    <d v="1899-12-30T09:50:00"/>
    <x v="2"/>
    <d v="2014-01-02T08:40:16"/>
    <d v="2014-01-02T11:22:20"/>
    <n v="162"/>
    <x v="9"/>
    <x v="1"/>
    <x v="0"/>
  </r>
  <r>
    <x v="1649"/>
    <s v="2014-01-02"/>
    <x v="3"/>
    <d v="1899-12-30T12:50:00"/>
    <x v="2"/>
    <d v="2014-01-02T10:56:24"/>
    <d v="2014-01-02T13:52:41"/>
    <n v="176"/>
    <x v="9"/>
    <x v="1"/>
    <x v="0"/>
  </r>
  <r>
    <x v="1650"/>
    <s v="2014-01-02"/>
    <x v="3"/>
    <d v="1899-12-30T15:58:00"/>
    <x v="2"/>
    <d v="2014-01-02T15:06:52"/>
    <d v="2014-01-02T16:25:32"/>
    <n v="78"/>
    <x v="9"/>
    <x v="1"/>
    <x v="0"/>
  </r>
  <r>
    <x v="1651"/>
    <s v="2014-01-03"/>
    <x v="4"/>
    <d v="1899-12-30T09:41:00"/>
    <x v="2"/>
    <d v="2014-01-03T08:42:25"/>
    <d v="2014-01-03T10:06:34"/>
    <n v="84"/>
    <x v="9"/>
    <x v="1"/>
    <x v="0"/>
  </r>
  <r>
    <x v="1652"/>
    <s v="2014-01-03"/>
    <x v="4"/>
    <d v="1899-12-30T11:16:00"/>
    <x v="2"/>
    <d v="2014-01-03T09:20:14"/>
    <e v="#VALUE!"/>
    <e v="#VALUE!"/>
    <x v="9"/>
    <x v="1"/>
    <x v="0"/>
  </r>
  <r>
    <x v="1653"/>
    <s v="2014-01-03"/>
    <x v="4"/>
    <d v="1899-12-30T11:25:00"/>
    <x v="2"/>
    <d v="2014-01-03T10:33:48"/>
    <d v="2014-01-03T11:58:06"/>
    <n v="84"/>
    <x v="9"/>
    <x v="1"/>
    <x v="0"/>
  </r>
  <r>
    <x v="1654"/>
    <s v="2014-01-03"/>
    <x v="4"/>
    <d v="1899-12-30T13:28:00"/>
    <x v="2"/>
    <d v="2014-01-03T12:36:11"/>
    <d v="2014-01-03T13:55:51"/>
    <n v="79"/>
    <x v="9"/>
    <x v="1"/>
    <x v="0"/>
  </r>
  <r>
    <x v="1655"/>
    <s v="2014-01-03"/>
    <x v="4"/>
    <d v="1899-12-30T15:11:00"/>
    <x v="2"/>
    <d v="2014-01-03T14:16:34"/>
    <d v="2014-01-03T16:11:32"/>
    <n v="114"/>
    <x v="9"/>
    <x v="1"/>
    <x v="0"/>
  </r>
  <r>
    <x v="1656"/>
    <s v="2014-01-04"/>
    <x v="5"/>
    <d v="1899-12-30T07:44:00"/>
    <x v="0"/>
    <d v="2014-01-04T06:35:38"/>
    <d v="2014-01-04T08:56:59"/>
    <n v="141"/>
    <x v="9"/>
    <x v="1"/>
    <x v="1"/>
  </r>
  <r>
    <x v="1657"/>
    <s v="2014-01-05"/>
    <x v="6"/>
    <d v="1899-12-30T13:38:00"/>
    <x v="1"/>
    <d v="2014-01-05T12:50:25"/>
    <d v="2014-01-05T14:38:41"/>
    <n v="108"/>
    <x v="9"/>
    <x v="1"/>
    <x v="1"/>
  </r>
  <r>
    <x v="1658"/>
    <s v="2014-01-06"/>
    <x v="0"/>
    <d v="1899-12-30T04:47:00"/>
    <x v="0"/>
    <d v="2014-01-06T04:18:37"/>
    <d v="2014-01-06T05:25:52"/>
    <n v="67"/>
    <x v="9"/>
    <x v="0"/>
    <x v="0"/>
  </r>
  <r>
    <x v="1659"/>
    <s v="2014-01-06"/>
    <x v="0"/>
    <d v="1899-12-30T06:29:00"/>
    <x v="0"/>
    <d v="2014-01-06T06:02:50"/>
    <d v="2014-01-06T06:56:19"/>
    <n v="53"/>
    <x v="9"/>
    <x v="1"/>
    <x v="0"/>
  </r>
  <r>
    <x v="1660"/>
    <s v="2014-01-06"/>
    <x v="0"/>
    <d v="1899-12-30T08:22:00"/>
    <x v="2"/>
    <d v="2014-01-06T07:41:37"/>
    <d v="2014-01-06T09:06:32"/>
    <n v="84"/>
    <x v="9"/>
    <x v="1"/>
    <x v="0"/>
  </r>
  <r>
    <x v="1661"/>
    <s v="2014-01-06"/>
    <x v="0"/>
    <d v="1899-12-30T10:16:00"/>
    <x v="2"/>
    <d v="2014-01-06T09:33:01"/>
    <d v="2014-01-06T10:57:50"/>
    <n v="84"/>
    <x v="9"/>
    <x v="1"/>
    <x v="0"/>
  </r>
  <r>
    <x v="1662"/>
    <s v="2014-01-06"/>
    <x v="0"/>
    <d v="1899-12-30T12:27:00"/>
    <x v="2"/>
    <d v="2014-01-06T11:31:49"/>
    <d v="2014-01-06T12:56:18"/>
    <n v="84"/>
    <x v="9"/>
    <x v="1"/>
    <x v="0"/>
  </r>
  <r>
    <x v="1663"/>
    <s v="2014-01-06"/>
    <x v="0"/>
    <d v="1899-12-30T12:44:00"/>
    <x v="2"/>
    <d v="2014-01-06T11:43:52"/>
    <d v="2014-01-06T14:01:12"/>
    <n v="137"/>
    <x v="9"/>
    <x v="1"/>
    <x v="0"/>
  </r>
  <r>
    <x v="1664"/>
    <s v="2014-01-06"/>
    <x v="0"/>
    <d v="1899-12-30T14:41:00"/>
    <x v="2"/>
    <d v="2014-01-06T13:43:28"/>
    <d v="2014-01-06T15:23:44"/>
    <n v="100"/>
    <x v="9"/>
    <x v="1"/>
    <x v="0"/>
  </r>
  <r>
    <x v="1665"/>
    <s v="2014-01-06"/>
    <x v="0"/>
    <d v="1899-12-30T15:37:00"/>
    <x v="0"/>
    <d v="2014-01-06T15:29:21"/>
    <d v="2014-01-06T16:16:38"/>
    <n v="47"/>
    <x v="9"/>
    <x v="1"/>
    <x v="0"/>
  </r>
  <r>
    <x v="1666"/>
    <s v="2014-01-06"/>
    <x v="0"/>
    <d v="1899-12-30T15:59:00"/>
    <x v="0"/>
    <d v="2014-01-06T15:56:08"/>
    <d v="2014-01-06T17:00:44"/>
    <n v="64"/>
    <x v="9"/>
    <x v="1"/>
    <x v="0"/>
  </r>
  <r>
    <x v="1667"/>
    <s v="2014-01-06"/>
    <x v="0"/>
    <d v="1899-12-30T17:00:00"/>
    <x v="2"/>
    <d v="2014-01-06T15:48:23"/>
    <d v="2014-01-06T18:09:01"/>
    <n v="140"/>
    <x v="9"/>
    <x v="1"/>
    <x v="0"/>
  </r>
  <r>
    <x v="1668"/>
    <s v="2014-01-06"/>
    <x v="0"/>
    <d v="1899-12-30T19:52:00"/>
    <x v="1"/>
    <d v="2014-01-06T17:58:46"/>
    <d v="2014-01-06T21:18:26"/>
    <n v="199"/>
    <x v="9"/>
    <x v="1"/>
    <x v="0"/>
  </r>
  <r>
    <x v="1669"/>
    <s v="2014-01-06"/>
    <x v="0"/>
    <d v="1899-12-30T22:02:00"/>
    <x v="1"/>
    <d v="2014-01-06T21:11:12"/>
    <d v="2014-01-06T23:13:41"/>
    <n v="122"/>
    <x v="9"/>
    <x v="1"/>
    <x v="0"/>
  </r>
  <r>
    <x v="1670"/>
    <s v="2014-01-07"/>
    <x v="1"/>
    <d v="1899-12-30T02:40:00"/>
    <x v="0"/>
    <d v="2014-01-07T02:33:03"/>
    <d v="2014-01-07T03:37:06"/>
    <n v="64"/>
    <x v="9"/>
    <x v="0"/>
    <x v="0"/>
  </r>
  <r>
    <x v="1671"/>
    <s v="2014-01-07"/>
    <x v="1"/>
    <d v="1899-12-30T04:02:00"/>
    <x v="0"/>
    <d v="2014-01-07T03:30:00"/>
    <d v="2014-01-07T04:44:30"/>
    <n v="74"/>
    <x v="9"/>
    <x v="0"/>
    <x v="0"/>
  </r>
  <r>
    <x v="1672"/>
    <s v="2014-01-07"/>
    <x v="1"/>
    <d v="1899-12-30T08:25:00"/>
    <x v="2"/>
    <d v="2014-01-07T07:46:49"/>
    <d v="2014-01-07T09:21:35"/>
    <n v="94"/>
    <x v="9"/>
    <x v="1"/>
    <x v="0"/>
  </r>
  <r>
    <x v="1673"/>
    <s v="2014-01-07"/>
    <x v="1"/>
    <d v="1899-12-30T10:44:00"/>
    <x v="2"/>
    <d v="2014-01-07T09:30:53"/>
    <e v="#VALUE!"/>
    <e v="#VALUE!"/>
    <x v="9"/>
    <x v="1"/>
    <x v="0"/>
  </r>
  <r>
    <x v="1674"/>
    <s v="2014-01-07"/>
    <x v="1"/>
    <d v="1899-12-30T12:53:00"/>
    <x v="2"/>
    <d v="2014-01-07T11:57:49"/>
    <d v="2014-01-07T13:42:29"/>
    <n v="104"/>
    <x v="9"/>
    <x v="1"/>
    <x v="0"/>
  </r>
  <r>
    <x v="1675"/>
    <s v="2014-01-07"/>
    <x v="1"/>
    <d v="1899-12-30T14:20:00"/>
    <x v="0"/>
    <d v="2014-01-07T13:45:35"/>
    <d v="2014-01-07T15:18:20"/>
    <n v="92"/>
    <x v="9"/>
    <x v="1"/>
    <x v="0"/>
  </r>
  <r>
    <x v="1676"/>
    <s v="2014-01-07"/>
    <x v="1"/>
    <d v="1899-12-30T16:20:00"/>
    <x v="2"/>
    <d v="2014-01-07T15:34:55"/>
    <d v="2014-01-07T16:45:25"/>
    <n v="70"/>
    <x v="9"/>
    <x v="1"/>
    <x v="0"/>
  </r>
  <r>
    <x v="1677"/>
    <s v="2014-01-07"/>
    <x v="1"/>
    <d v="1899-12-30T19:30:00"/>
    <x v="0"/>
    <d v="2014-01-07T18:32:39"/>
    <e v="#VALUE!"/>
    <e v="#VALUE!"/>
    <x v="9"/>
    <x v="1"/>
    <x v="0"/>
  </r>
  <r>
    <x v="1678"/>
    <s v="2014-01-07"/>
    <x v="1"/>
    <d v="1899-12-30T23:08:00"/>
    <x v="0"/>
    <d v="2014-01-07T21:49:08"/>
    <d v="2014-01-08T00:32:49"/>
    <n v="163"/>
    <x v="9"/>
    <x v="1"/>
    <x v="0"/>
  </r>
  <r>
    <x v="1679"/>
    <s v="2014-01-08"/>
    <x v="2"/>
    <d v="1899-12-30T01:35:00"/>
    <x v="0"/>
    <d v="2014-01-08T00:43:12"/>
    <d v="2014-01-08T02:56:32"/>
    <n v="133"/>
    <x v="9"/>
    <x v="0"/>
    <x v="0"/>
  </r>
  <r>
    <x v="1680"/>
    <s v="2014-01-08"/>
    <x v="2"/>
    <d v="1899-12-30T08:26:00"/>
    <x v="2"/>
    <d v="2014-01-08T07:46:01"/>
    <d v="2014-01-08T09:18:33"/>
    <n v="92"/>
    <x v="9"/>
    <x v="1"/>
    <x v="0"/>
  </r>
  <r>
    <x v="1681"/>
    <s v="2014-01-08"/>
    <x v="2"/>
    <d v="1899-12-30T10:27:00"/>
    <x v="2"/>
    <d v="2014-01-08T09:29:10"/>
    <d v="2014-01-08T11:04:39"/>
    <n v="95"/>
    <x v="9"/>
    <x v="1"/>
    <x v="0"/>
  </r>
  <r>
    <x v="1682"/>
    <s v="2014-01-08"/>
    <x v="2"/>
    <d v="1899-12-30T12:25:00"/>
    <x v="2"/>
    <d v="2014-01-08T11:36:18"/>
    <d v="2014-01-08T13:05:05"/>
    <n v="88"/>
    <x v="9"/>
    <x v="1"/>
    <x v="0"/>
  </r>
  <r>
    <x v="1683"/>
    <s v="2014-01-08"/>
    <x v="2"/>
    <d v="1899-12-30T13:32:00"/>
    <x v="0"/>
    <d v="2014-01-08T13:28:29"/>
    <d v="2014-01-08T14:28:06"/>
    <n v="59"/>
    <x v="9"/>
    <x v="1"/>
    <x v="0"/>
  </r>
  <r>
    <x v="1684"/>
    <s v="2014-01-08"/>
    <x v="2"/>
    <d v="1899-12-30T14:30:00"/>
    <x v="2"/>
    <d v="2014-01-08T13:43:24"/>
    <d v="2014-01-08T15:52:46"/>
    <n v="129"/>
    <x v="9"/>
    <x v="1"/>
    <x v="0"/>
  </r>
  <r>
    <x v="1685"/>
    <s v="2014-01-08"/>
    <x v="2"/>
    <d v="1899-12-30T15:36:00"/>
    <x v="0"/>
    <d v="2014-01-08T14:50:27"/>
    <d v="2014-01-08T16:15:25"/>
    <n v="84"/>
    <x v="9"/>
    <x v="1"/>
    <x v="0"/>
  </r>
  <r>
    <x v="1686"/>
    <s v="2014-01-08"/>
    <x v="2"/>
    <d v="1899-12-30T17:53:00"/>
    <x v="2"/>
    <d v="2014-01-08T16:49:37"/>
    <d v="2014-01-08T18:57:37"/>
    <n v="128"/>
    <x v="9"/>
    <x v="1"/>
    <x v="0"/>
  </r>
  <r>
    <x v="1687"/>
    <s v="2014-01-08"/>
    <x v="2"/>
    <d v="1899-12-30T21:04:00"/>
    <x v="1"/>
    <d v="2014-01-08T20:02:09"/>
    <d v="2014-01-08T22:47:22"/>
    <n v="165"/>
    <x v="9"/>
    <x v="1"/>
    <x v="0"/>
  </r>
  <r>
    <x v="1688"/>
    <s v="2014-01-08"/>
    <x v="2"/>
    <d v="1899-12-30T22:42:00"/>
    <x v="0"/>
    <d v="2014-01-08T22:33:41"/>
    <d v="2014-01-09T00:04:39"/>
    <n v="90"/>
    <x v="9"/>
    <x v="1"/>
    <x v="0"/>
  </r>
  <r>
    <x v="1689"/>
    <s v="2014-01-09"/>
    <x v="3"/>
    <d v="1899-12-30T05:07:00"/>
    <x v="0"/>
    <d v="2014-01-09T04:17:30"/>
    <d v="2014-01-09T06:03:55"/>
    <n v="106"/>
    <x v="9"/>
    <x v="0"/>
    <x v="0"/>
  </r>
  <r>
    <x v="1690"/>
    <s v="2014-01-09"/>
    <x v="3"/>
    <d v="1899-12-30T10:07:00"/>
    <x v="2"/>
    <d v="2014-01-09T09:13:17"/>
    <d v="2014-01-09T10:53:35"/>
    <n v="100"/>
    <x v="9"/>
    <x v="1"/>
    <x v="0"/>
  </r>
  <r>
    <x v="1691"/>
    <s v="2014-01-09"/>
    <x v="3"/>
    <d v="1899-12-30T12:50:00"/>
    <x v="2"/>
    <d v="2014-01-09T11:54:23"/>
    <d v="2014-01-09T13:29:29"/>
    <n v="95"/>
    <x v="9"/>
    <x v="1"/>
    <x v="0"/>
  </r>
  <r>
    <x v="1692"/>
    <s v="2014-01-10"/>
    <x v="4"/>
    <d v="1899-12-30T09:49:00"/>
    <x v="2"/>
    <d v="2014-01-10T08:35:29"/>
    <d v="2014-01-10T10:51:47"/>
    <n v="136"/>
    <x v="9"/>
    <x v="1"/>
    <x v="0"/>
  </r>
  <r>
    <x v="1693"/>
    <s v="2014-01-10"/>
    <x v="4"/>
    <d v="1899-12-30T11:45:00"/>
    <x v="2"/>
    <d v="2014-01-10T10:49:25"/>
    <d v="2014-01-10T13:01:52"/>
    <n v="132"/>
    <x v="9"/>
    <x v="1"/>
    <x v="0"/>
  </r>
  <r>
    <x v="1694"/>
    <s v="2014-01-10"/>
    <x v="4"/>
    <d v="1899-12-30T13:33:00"/>
    <x v="2"/>
    <d v="2014-01-10T13:32:25"/>
    <d v="2014-01-10T14:12:02"/>
    <n v="39"/>
    <x v="9"/>
    <x v="1"/>
    <x v="0"/>
  </r>
  <r>
    <x v="1695"/>
    <s v="2014-01-11"/>
    <x v="5"/>
    <d v="1899-12-30T00:50:00"/>
    <x v="0"/>
    <d v="2014-01-11T00:26:41"/>
    <d v="2014-01-11T02:54:32"/>
    <n v="147"/>
    <x v="9"/>
    <x v="0"/>
    <x v="1"/>
  </r>
  <r>
    <x v="1696"/>
    <s v="2014-01-11"/>
    <x v="5"/>
    <d v="1899-12-30T15:05:00"/>
    <x v="0"/>
    <d v="2014-01-11T14:49:36"/>
    <d v="2014-01-11T15:52:41"/>
    <n v="63"/>
    <x v="9"/>
    <x v="1"/>
    <x v="1"/>
  </r>
  <r>
    <x v="1697"/>
    <s v="2014-01-12"/>
    <x v="6"/>
    <d v="1899-12-30T02:15:00"/>
    <x v="0"/>
    <d v="2014-01-12T01:28:21"/>
    <d v="2014-01-12T03:12:36"/>
    <n v="104"/>
    <x v="9"/>
    <x v="0"/>
    <x v="1"/>
  </r>
  <r>
    <x v="1698"/>
    <s v="2014-01-12"/>
    <x v="6"/>
    <d v="1899-12-30T21:27:00"/>
    <x v="0"/>
    <d v="2014-01-12T20:31:13"/>
    <d v="2014-01-12T22:42:12"/>
    <n v="130"/>
    <x v="9"/>
    <x v="1"/>
    <x v="1"/>
  </r>
  <r>
    <x v="1699"/>
    <s v="2014-01-13"/>
    <x v="0"/>
    <d v="1899-12-30T02:50:00"/>
    <x v="0"/>
    <d v="2014-01-13T02:02:53"/>
    <d v="2014-01-13T03:51:02"/>
    <n v="108"/>
    <x v="9"/>
    <x v="0"/>
    <x v="0"/>
  </r>
  <r>
    <x v="1700"/>
    <s v="2014-01-13"/>
    <x v="0"/>
    <d v="1899-12-30T07:35:00"/>
    <x v="0"/>
    <d v="2014-01-13T07:00:55"/>
    <d v="2014-01-13T09:41:03"/>
    <n v="160"/>
    <x v="9"/>
    <x v="1"/>
    <x v="0"/>
  </r>
  <r>
    <x v="1701"/>
    <s v="2014-01-13"/>
    <x v="0"/>
    <d v="1899-12-30T12:34:00"/>
    <x v="2"/>
    <d v="2014-01-13T11:33:10"/>
    <d v="2014-01-13T13:42:39"/>
    <n v="129"/>
    <x v="9"/>
    <x v="1"/>
    <x v="0"/>
  </r>
  <r>
    <x v="1702"/>
    <s v="2014-01-14"/>
    <x v="1"/>
    <d v="1899-12-30T08:26:00"/>
    <x v="2"/>
    <d v="2014-01-14T07:36:32"/>
    <d v="2014-01-14T09:20:42"/>
    <n v="104"/>
    <x v="9"/>
    <x v="1"/>
    <x v="0"/>
  </r>
  <r>
    <x v="1703"/>
    <s v="2014-01-14"/>
    <x v="1"/>
    <d v="1899-12-30T09:19:00"/>
    <x v="1"/>
    <d v="2014-01-14T08:21:02"/>
    <d v="2014-01-14T09:45:49"/>
    <n v="84"/>
    <x v="9"/>
    <x v="1"/>
    <x v="0"/>
  </r>
  <r>
    <x v="1704"/>
    <s v="2014-01-14"/>
    <x v="1"/>
    <d v="1899-12-30T11:00:00"/>
    <x v="0"/>
    <d v="2014-01-14T10:28:32"/>
    <d v="2014-01-14T12:17:43"/>
    <n v="109"/>
    <x v="9"/>
    <x v="1"/>
    <x v="0"/>
  </r>
  <r>
    <x v="1705"/>
    <s v="2014-01-14"/>
    <x v="1"/>
    <d v="1899-12-30T13:26:00"/>
    <x v="2"/>
    <d v="2014-01-14T12:17:29"/>
    <d v="2014-01-14T14:47:46"/>
    <n v="150"/>
    <x v="9"/>
    <x v="1"/>
    <x v="0"/>
  </r>
  <r>
    <x v="1706"/>
    <s v="2014-01-14"/>
    <x v="1"/>
    <d v="1899-12-30T14:34:00"/>
    <x v="2"/>
    <d v="2014-01-14T13:44:16"/>
    <d v="2014-01-14T15:30:35"/>
    <n v="106"/>
    <x v="9"/>
    <x v="1"/>
    <x v="0"/>
  </r>
  <r>
    <x v="1707"/>
    <s v="2014-01-14"/>
    <x v="1"/>
    <d v="1899-12-30T14:44:00"/>
    <x v="0"/>
    <d v="2014-01-14T13:33:34"/>
    <d v="2014-01-14T15:33:24"/>
    <n v="119"/>
    <x v="9"/>
    <x v="1"/>
    <x v="0"/>
  </r>
  <r>
    <x v="1708"/>
    <s v="2014-01-14"/>
    <x v="1"/>
    <d v="1899-12-30T18:34:00"/>
    <x v="0"/>
    <d v="2014-01-14T18:06:02"/>
    <e v="#VALUE!"/>
    <e v="#VALUE!"/>
    <x v="9"/>
    <x v="1"/>
    <x v="0"/>
  </r>
  <r>
    <x v="1709"/>
    <s v="2014-01-15"/>
    <x v="2"/>
    <d v="1899-12-30T01:04:00"/>
    <x v="0"/>
    <d v="2014-01-15T00:06:33"/>
    <d v="2014-01-15T01:35:35"/>
    <n v="89"/>
    <x v="9"/>
    <x v="0"/>
    <x v="0"/>
  </r>
  <r>
    <x v="1710"/>
    <s v="2014-01-15"/>
    <x v="2"/>
    <d v="1899-12-30T08:35:00"/>
    <x v="2"/>
    <d v="2014-01-15T07:33:05"/>
    <d v="2014-01-15T09:19:07"/>
    <n v="106"/>
    <x v="9"/>
    <x v="1"/>
    <x v="0"/>
  </r>
  <r>
    <x v="1711"/>
    <s v="2014-01-15"/>
    <x v="2"/>
    <d v="1899-12-30T09:21:00"/>
    <x v="1"/>
    <d v="2014-01-15T08:30:40"/>
    <d v="2014-01-15T09:47:04"/>
    <n v="76"/>
    <x v="9"/>
    <x v="1"/>
    <x v="0"/>
  </r>
  <r>
    <x v="1712"/>
    <s v="2014-01-15"/>
    <x v="2"/>
    <d v="1899-12-30T10:29:00"/>
    <x v="2"/>
    <d v="2014-01-15T09:50:39"/>
    <d v="2014-01-15T11:29:05"/>
    <n v="98"/>
    <x v="9"/>
    <x v="1"/>
    <x v="0"/>
  </r>
  <r>
    <x v="1713"/>
    <s v="2014-01-15"/>
    <x v="2"/>
    <d v="1899-12-30T12:11:00"/>
    <x v="0"/>
    <d v="2014-01-15T11:35:44"/>
    <d v="2014-01-15T13:21:06"/>
    <n v="105"/>
    <x v="9"/>
    <x v="1"/>
    <x v="0"/>
  </r>
  <r>
    <x v="1714"/>
    <s v="2014-01-15"/>
    <x v="2"/>
    <d v="1899-12-30T12:36:00"/>
    <x v="2"/>
    <d v="2014-01-15T12:01:06"/>
    <d v="2014-01-15T13:08:05"/>
    <n v="66"/>
    <x v="9"/>
    <x v="1"/>
    <x v="0"/>
  </r>
  <r>
    <x v="1715"/>
    <s v="2014-01-15"/>
    <x v="2"/>
    <d v="1899-12-30T13:34:00"/>
    <x v="2"/>
    <d v="2014-01-15T13:00:27"/>
    <d v="2014-01-15T14:48:08"/>
    <n v="107"/>
    <x v="9"/>
    <x v="1"/>
    <x v="0"/>
  </r>
  <r>
    <x v="1716"/>
    <s v="2014-01-15"/>
    <x v="2"/>
    <d v="1899-12-30T16:39:00"/>
    <x v="2"/>
    <d v="2014-01-15T15:45:17"/>
    <d v="2014-01-15T17:30:44"/>
    <n v="105"/>
    <x v="9"/>
    <x v="1"/>
    <x v="0"/>
  </r>
  <r>
    <x v="1717"/>
    <s v="2014-01-15"/>
    <x v="2"/>
    <d v="1899-12-30T22:01:00"/>
    <x v="0"/>
    <d v="2014-01-15T21:12:38"/>
    <d v="2014-01-15T22:22:56"/>
    <n v="70"/>
    <x v="9"/>
    <x v="1"/>
    <x v="0"/>
  </r>
  <r>
    <x v="1718"/>
    <s v="2014-01-16"/>
    <x v="3"/>
    <d v="1899-12-30T05:59:00"/>
    <x v="0"/>
    <d v="2014-01-16T05:24:20"/>
    <d v="2014-01-16T06:47:06"/>
    <n v="82"/>
    <x v="9"/>
    <x v="0"/>
    <x v="0"/>
  </r>
  <r>
    <x v="1719"/>
    <s v="2014-01-16"/>
    <x v="3"/>
    <d v="1899-12-30T09:29:00"/>
    <x v="2"/>
    <d v="2014-01-16T09:09:01"/>
    <d v="2014-01-16T11:18:13"/>
    <n v="129"/>
    <x v="9"/>
    <x v="1"/>
    <x v="0"/>
  </r>
  <r>
    <x v="1720"/>
    <s v="2014-01-16"/>
    <x v="3"/>
    <d v="1899-12-30T12:18:00"/>
    <x v="1"/>
    <d v="2014-01-16T11:30:10"/>
    <d v="2014-01-16T12:53:25"/>
    <n v="83"/>
    <x v="9"/>
    <x v="1"/>
    <x v="0"/>
  </r>
  <r>
    <x v="1721"/>
    <s v="2014-01-17"/>
    <x v="4"/>
    <d v="1899-12-30T00:48:00"/>
    <x v="0"/>
    <d v="2014-01-17T00:09:16"/>
    <d v="2014-01-17T01:50:26"/>
    <n v="101"/>
    <x v="9"/>
    <x v="0"/>
    <x v="0"/>
  </r>
  <r>
    <x v="1722"/>
    <s v="2014-01-17"/>
    <x v="4"/>
    <d v="1899-12-30T02:43:00"/>
    <x v="0"/>
    <d v="2014-01-17T02:03:06"/>
    <d v="2014-01-17T03:30:58"/>
    <n v="87"/>
    <x v="9"/>
    <x v="0"/>
    <x v="0"/>
  </r>
  <r>
    <x v="1723"/>
    <s v="2014-01-17"/>
    <x v="4"/>
    <d v="1899-12-30T05:35:00"/>
    <x v="0"/>
    <d v="2014-01-17T04:56:37"/>
    <d v="2014-01-17T06:35:50"/>
    <n v="99"/>
    <x v="9"/>
    <x v="0"/>
    <x v="0"/>
  </r>
  <r>
    <x v="1724"/>
    <s v="2014-01-17"/>
    <x v="4"/>
    <d v="1899-12-30T09:41:00"/>
    <x v="2"/>
    <d v="2014-01-17T08:50:23"/>
    <e v="#VALUE!"/>
    <e v="#VALUE!"/>
    <x v="9"/>
    <x v="1"/>
    <x v="0"/>
  </r>
  <r>
    <x v="1725"/>
    <s v="2014-01-17"/>
    <x v="4"/>
    <d v="1899-12-30T11:25:00"/>
    <x v="2"/>
    <d v="2014-01-17T10:49:59"/>
    <d v="2014-01-17T12:59:33"/>
    <n v="129"/>
    <x v="9"/>
    <x v="1"/>
    <x v="0"/>
  </r>
  <r>
    <x v="1726"/>
    <s v="2014-01-17"/>
    <x v="4"/>
    <d v="1899-12-30T12:22:00"/>
    <x v="0"/>
    <d v="2014-01-17T11:53:30"/>
    <d v="2014-01-17T13:15:55"/>
    <n v="82"/>
    <x v="9"/>
    <x v="1"/>
    <x v="0"/>
  </r>
  <r>
    <x v="1727"/>
    <s v="2014-01-17"/>
    <x v="4"/>
    <d v="1899-12-30T15:13:00"/>
    <x v="2"/>
    <d v="2014-01-17T14:23:45"/>
    <d v="2014-01-17T16:11:26"/>
    <n v="107"/>
    <x v="9"/>
    <x v="1"/>
    <x v="0"/>
  </r>
  <r>
    <x v="1728"/>
    <s v="2014-01-17"/>
    <x v="4"/>
    <d v="1899-12-30T17:29:00"/>
    <x v="0"/>
    <d v="2014-01-17T16:50:49"/>
    <d v="2014-01-17T18:06:42"/>
    <n v="75"/>
    <x v="9"/>
    <x v="1"/>
    <x v="0"/>
  </r>
  <r>
    <x v="1729"/>
    <s v="2014-01-18"/>
    <x v="5"/>
    <d v="1899-12-30T00:25:00"/>
    <x v="0"/>
    <d v="2014-01-17T23:58:14"/>
    <d v="2014-01-18T01:09:51"/>
    <n v="71"/>
    <x v="9"/>
    <x v="0"/>
    <x v="1"/>
  </r>
  <r>
    <x v="1730"/>
    <s v="2014-01-18"/>
    <x v="5"/>
    <d v="1899-12-30T02:03:00"/>
    <x v="0"/>
    <d v="2014-01-18T01:30:42"/>
    <d v="2014-01-18T02:56:08"/>
    <n v="85"/>
    <x v="9"/>
    <x v="0"/>
    <x v="1"/>
  </r>
  <r>
    <x v="1731"/>
    <s v="2014-01-18"/>
    <x v="5"/>
    <d v="1899-12-30T09:14:00"/>
    <x v="1"/>
    <d v="2014-01-18T08:34:15"/>
    <e v="#VALUE!"/>
    <e v="#VALUE!"/>
    <x v="9"/>
    <x v="1"/>
    <x v="1"/>
  </r>
  <r>
    <x v="1732"/>
    <s v="2014-01-18"/>
    <x v="5"/>
    <d v="1899-12-30T20:02:00"/>
    <x v="0"/>
    <d v="2014-01-18T19:17:44"/>
    <d v="2014-01-18T20:47:22"/>
    <n v="89"/>
    <x v="9"/>
    <x v="1"/>
    <x v="1"/>
  </r>
  <r>
    <x v="1733"/>
    <s v="2014-01-19"/>
    <x v="6"/>
    <d v="1899-12-30T12:42:00"/>
    <x v="1"/>
    <d v="2014-01-19T12:07:48"/>
    <d v="2014-01-19T13:22:31"/>
    <n v="74"/>
    <x v="9"/>
    <x v="1"/>
    <x v="1"/>
  </r>
  <r>
    <x v="1734"/>
    <s v="2014-01-19"/>
    <x v="6"/>
    <d v="1899-12-30T20:37:00"/>
    <x v="0"/>
    <d v="2014-01-19T19:58:51"/>
    <d v="2014-01-19T21:41:22"/>
    <n v="102"/>
    <x v="9"/>
    <x v="1"/>
    <x v="1"/>
  </r>
  <r>
    <x v="1735"/>
    <s v="2014-01-19"/>
    <x v="6"/>
    <d v="1899-12-30T23:06:00"/>
    <x v="0"/>
    <d v="2014-01-19T21:58:36"/>
    <d v="2014-01-19T23:38:49"/>
    <n v="100"/>
    <x v="9"/>
    <x v="1"/>
    <x v="1"/>
  </r>
  <r>
    <x v="1736"/>
    <s v="2014-01-20"/>
    <x v="0"/>
    <d v="1899-12-30T07:33:00"/>
    <x v="0"/>
    <d v="2014-01-20T07:12:52"/>
    <d v="2014-01-20T08:54:05"/>
    <n v="101"/>
    <x v="9"/>
    <x v="1"/>
    <x v="0"/>
  </r>
  <r>
    <x v="1737"/>
    <s v="2014-01-20"/>
    <x v="0"/>
    <d v="1899-12-30T10:19:00"/>
    <x v="2"/>
    <d v="2014-01-20T09:16:31"/>
    <d v="2014-01-20T10:45:40"/>
    <n v="89"/>
    <x v="9"/>
    <x v="1"/>
    <x v="0"/>
  </r>
  <r>
    <x v="1738"/>
    <s v="2014-01-20"/>
    <x v="0"/>
    <d v="1899-12-30T10:25:00"/>
    <x v="2"/>
    <d v="2014-01-20T09:17:42"/>
    <d v="2014-01-20T11:18:47"/>
    <n v="121"/>
    <x v="9"/>
    <x v="1"/>
    <x v="0"/>
  </r>
  <r>
    <x v="1739"/>
    <s v="2014-01-20"/>
    <x v="0"/>
    <d v="1899-12-30T11:58:00"/>
    <x v="2"/>
    <d v="2014-01-20T11:15:56"/>
    <d v="2014-01-20T12:48:17"/>
    <n v="92"/>
    <x v="9"/>
    <x v="1"/>
    <x v="0"/>
  </r>
  <r>
    <x v="1740"/>
    <s v="2014-01-20"/>
    <x v="0"/>
    <d v="1899-12-30T12:51:00"/>
    <x v="1"/>
    <d v="2014-01-20T12:14:42"/>
    <d v="2014-01-20T14:13:37"/>
    <n v="118"/>
    <x v="9"/>
    <x v="1"/>
    <x v="0"/>
  </r>
  <r>
    <x v="1741"/>
    <s v="2014-01-20"/>
    <x v="0"/>
    <d v="1899-12-30T14:23:00"/>
    <x v="2"/>
    <d v="2014-01-20T13:49:33"/>
    <d v="2014-01-20T15:18:03"/>
    <n v="88"/>
    <x v="9"/>
    <x v="1"/>
    <x v="0"/>
  </r>
  <r>
    <x v="1742"/>
    <s v="2014-01-21"/>
    <x v="1"/>
    <d v="1899-12-30T10:31:00"/>
    <x v="2"/>
    <d v="2014-01-21T09:31:17"/>
    <d v="2014-01-21T11:10:44"/>
    <n v="99"/>
    <x v="9"/>
    <x v="1"/>
    <x v="0"/>
  </r>
  <r>
    <x v="1743"/>
    <s v="2014-01-21"/>
    <x v="1"/>
    <d v="1899-12-30T14:39:00"/>
    <x v="1"/>
    <d v="2014-01-21T14:03:29"/>
    <d v="2014-01-21T15:18:01"/>
    <n v="74"/>
    <x v="9"/>
    <x v="1"/>
    <x v="0"/>
  </r>
  <r>
    <x v="1744"/>
    <s v="2014-01-21"/>
    <x v="1"/>
    <d v="1899-12-30T15:44:00"/>
    <x v="0"/>
    <d v="2014-01-21T15:10:51"/>
    <d v="2014-01-21T17:05:38"/>
    <n v="114"/>
    <x v="9"/>
    <x v="1"/>
    <x v="0"/>
  </r>
  <r>
    <x v="1745"/>
    <s v="2014-01-21"/>
    <x v="1"/>
    <d v="1899-12-30T18:56:00"/>
    <x v="0"/>
    <d v="2014-01-21T18:39:40"/>
    <d v="2014-01-21T19:39:51"/>
    <n v="60"/>
    <x v="9"/>
    <x v="1"/>
    <x v="0"/>
  </r>
  <r>
    <x v="1746"/>
    <s v="2014-01-21"/>
    <x v="1"/>
    <d v="1899-12-30T21:46:00"/>
    <x v="0"/>
    <d v="2014-01-21T21:13:59"/>
    <d v="2014-01-21T22:48:43"/>
    <n v="94"/>
    <x v="9"/>
    <x v="1"/>
    <x v="0"/>
  </r>
  <r>
    <x v="1747"/>
    <s v="2014-01-21"/>
    <x v="1"/>
    <d v="1899-12-30T23:07:00"/>
    <x v="0"/>
    <d v="2014-01-21T22:41:04"/>
    <e v="#VALUE!"/>
    <e v="#VALUE!"/>
    <x v="9"/>
    <x v="1"/>
    <x v="0"/>
  </r>
  <r>
    <x v="1748"/>
    <s v="2014-01-22"/>
    <x v="2"/>
    <d v="1899-12-30T01:57:00"/>
    <x v="0"/>
    <d v="2014-01-22T00:33:39"/>
    <e v="#VALUE!"/>
    <e v="#VALUE!"/>
    <x v="9"/>
    <x v="0"/>
    <x v="0"/>
  </r>
  <r>
    <x v="1749"/>
    <s v="2014-01-22"/>
    <x v="2"/>
    <d v="1899-12-30T03:07:00"/>
    <x v="0"/>
    <d v="2014-01-22T02:37:25"/>
    <d v="2014-01-22T03:51:16"/>
    <n v="73"/>
    <x v="9"/>
    <x v="0"/>
    <x v="0"/>
  </r>
  <r>
    <x v="1750"/>
    <s v="2014-01-22"/>
    <x v="2"/>
    <d v="1899-12-30T05:05:00"/>
    <x v="0"/>
    <d v="2014-01-22T04:23:29"/>
    <d v="2014-01-22T06:17:30"/>
    <n v="114"/>
    <x v="9"/>
    <x v="0"/>
    <x v="0"/>
  </r>
  <r>
    <x v="1751"/>
    <s v="2014-01-22"/>
    <x v="2"/>
    <d v="1899-12-30T08:40:00"/>
    <x v="2"/>
    <d v="2014-01-22T08:14:48"/>
    <d v="2014-01-22T10:42:00"/>
    <n v="147"/>
    <x v="9"/>
    <x v="1"/>
    <x v="0"/>
  </r>
  <r>
    <x v="1752"/>
    <s v="2014-01-22"/>
    <x v="2"/>
    <d v="1899-12-30T10:39:00"/>
    <x v="2"/>
    <d v="2014-01-22T09:57:33"/>
    <d v="2014-01-22T11:24:13"/>
    <n v="86"/>
    <x v="9"/>
    <x v="1"/>
    <x v="0"/>
  </r>
  <r>
    <x v="1753"/>
    <s v="2014-01-22"/>
    <x v="2"/>
    <d v="1899-12-30T12:19:00"/>
    <x v="2"/>
    <d v="2014-01-22T11:08:49"/>
    <d v="2014-01-22T13:11:38"/>
    <n v="122"/>
    <x v="9"/>
    <x v="1"/>
    <x v="0"/>
  </r>
  <r>
    <x v="1754"/>
    <s v="2014-01-22"/>
    <x v="2"/>
    <d v="1899-12-30T14:30:00"/>
    <x v="2"/>
    <d v="2014-01-22T13:55:03"/>
    <d v="2014-01-22T15:20:56"/>
    <n v="85"/>
    <x v="9"/>
    <x v="1"/>
    <x v="0"/>
  </r>
  <r>
    <x v="1755"/>
    <s v="2014-01-22"/>
    <x v="2"/>
    <d v="1899-12-30T16:49:00"/>
    <x v="2"/>
    <d v="2014-01-22T16:27:07"/>
    <d v="2014-01-22T17:37:21"/>
    <n v="70"/>
    <x v="9"/>
    <x v="1"/>
    <x v="0"/>
  </r>
  <r>
    <x v="1756"/>
    <s v="2014-01-22"/>
    <x v="2"/>
    <d v="1899-12-30T20:49:00"/>
    <x v="1"/>
    <d v="2014-01-22T20:22:13"/>
    <d v="2014-01-22T21:43:34"/>
    <n v="81"/>
    <x v="9"/>
    <x v="1"/>
    <x v="0"/>
  </r>
  <r>
    <x v="1757"/>
    <s v="2014-01-22"/>
    <x v="2"/>
    <d v="1899-12-30T22:37:00"/>
    <x v="0"/>
    <d v="2014-01-22T21:34:47"/>
    <d v="2014-01-22T23:50:01"/>
    <n v="135"/>
    <x v="9"/>
    <x v="1"/>
    <x v="0"/>
  </r>
  <r>
    <x v="1758"/>
    <s v="2014-01-23"/>
    <x v="3"/>
    <d v="1899-12-30T01:41:00"/>
    <x v="0"/>
    <d v="2014-01-23T01:03:44"/>
    <d v="2014-01-23T02:39:37"/>
    <n v="95"/>
    <x v="9"/>
    <x v="0"/>
    <x v="0"/>
  </r>
  <r>
    <x v="1759"/>
    <s v="2014-01-23"/>
    <x v="3"/>
    <d v="1899-12-30T03:14:00"/>
    <x v="0"/>
    <d v="2014-01-23T02:30:20"/>
    <d v="2014-01-23T04:45:32"/>
    <n v="135"/>
    <x v="9"/>
    <x v="0"/>
    <x v="0"/>
  </r>
  <r>
    <x v="1760"/>
    <s v="2014-01-23"/>
    <x v="3"/>
    <d v="1899-12-30T07:06:00"/>
    <x v="0"/>
    <d v="2014-01-23T05:56:43"/>
    <d v="2014-01-23T08:24:02"/>
    <n v="147"/>
    <x v="9"/>
    <x v="1"/>
    <x v="0"/>
  </r>
  <r>
    <x v="1761"/>
    <s v="2014-01-23"/>
    <x v="3"/>
    <d v="1899-12-30T08:59:00"/>
    <x v="0"/>
    <d v="2014-01-23T08:29:25"/>
    <d v="2014-01-23T09:40:41"/>
    <n v="71"/>
    <x v="9"/>
    <x v="1"/>
    <x v="0"/>
  </r>
  <r>
    <x v="1762"/>
    <s v="2014-01-23"/>
    <x v="3"/>
    <d v="1899-12-30T11:34:00"/>
    <x v="2"/>
    <d v="2014-01-23T10:56:29"/>
    <d v="2014-01-23T12:29:23"/>
    <n v="92"/>
    <x v="9"/>
    <x v="1"/>
    <x v="0"/>
  </r>
  <r>
    <x v="1763"/>
    <s v="2014-01-23"/>
    <x v="3"/>
    <d v="1899-12-30T16:19:00"/>
    <x v="0"/>
    <d v="2014-01-23T15:39:04"/>
    <d v="2014-01-23T17:02:54"/>
    <n v="83"/>
    <x v="9"/>
    <x v="1"/>
    <x v="0"/>
  </r>
  <r>
    <x v="1764"/>
    <s v="2014-01-23"/>
    <x v="3"/>
    <d v="1899-12-30T23:05:00"/>
    <x v="0"/>
    <d v="2014-01-23T22:38:38"/>
    <d v="2014-01-23T23:57:56"/>
    <n v="79"/>
    <x v="9"/>
    <x v="1"/>
    <x v="0"/>
  </r>
  <r>
    <x v="1765"/>
    <s v="2014-01-24"/>
    <x v="4"/>
    <d v="1899-12-30T03:06:00"/>
    <x v="1"/>
    <d v="2014-01-24T02:08:42"/>
    <d v="2014-01-24T04:03:24"/>
    <n v="114"/>
    <x v="9"/>
    <x v="0"/>
    <x v="0"/>
  </r>
  <r>
    <x v="1766"/>
    <s v="2014-01-24"/>
    <x v="4"/>
    <d v="1899-12-30T09:47:00"/>
    <x v="2"/>
    <d v="2014-01-24T08:54:22"/>
    <d v="2014-01-24T10:34:49"/>
    <n v="100"/>
    <x v="9"/>
    <x v="1"/>
    <x v="0"/>
  </r>
  <r>
    <x v="1767"/>
    <s v="2014-01-24"/>
    <x v="4"/>
    <d v="1899-12-30T12:11:00"/>
    <x v="2"/>
    <d v="2014-01-24T10:49:41"/>
    <d v="2014-01-24T13:06:34"/>
    <n v="136"/>
    <x v="9"/>
    <x v="1"/>
    <x v="0"/>
  </r>
  <r>
    <x v="1768"/>
    <s v="2014-01-24"/>
    <x v="4"/>
    <d v="1899-12-30T13:01:00"/>
    <x v="2"/>
    <d v="2014-01-24T12:22:00"/>
    <d v="2014-01-24T13:47:38"/>
    <n v="85"/>
    <x v="9"/>
    <x v="1"/>
    <x v="0"/>
  </r>
  <r>
    <x v="1769"/>
    <s v="2014-01-24"/>
    <x v="4"/>
    <d v="1899-12-30T14:02:00"/>
    <x v="2"/>
    <d v="2014-01-24T13:19:03"/>
    <d v="2014-01-24T14:49:06"/>
    <n v="90"/>
    <x v="9"/>
    <x v="1"/>
    <x v="0"/>
  </r>
  <r>
    <x v="1770"/>
    <s v="2014-01-25"/>
    <x v="5"/>
    <d v="1899-12-30T00:28:00"/>
    <x v="0"/>
    <d v="2014-01-24T23:54:56"/>
    <d v="2014-01-25T01:44:09"/>
    <n v="109"/>
    <x v="9"/>
    <x v="0"/>
    <x v="1"/>
  </r>
  <r>
    <x v="1771"/>
    <s v="2014-01-25"/>
    <x v="5"/>
    <d v="1899-12-30T03:20:00"/>
    <x v="0"/>
    <d v="2014-01-25T02:49:25"/>
    <d v="2014-01-25T03:47:37"/>
    <n v="58"/>
    <x v="9"/>
    <x v="0"/>
    <x v="1"/>
  </r>
  <r>
    <x v="1772"/>
    <s v="2014-01-25"/>
    <x v="5"/>
    <d v="1899-12-30T16:04:00"/>
    <x v="0"/>
    <d v="2014-01-25T15:40:29"/>
    <e v="#VALUE!"/>
    <e v="#VALUE!"/>
    <x v="9"/>
    <x v="1"/>
    <x v="1"/>
  </r>
  <r>
    <x v="1773"/>
    <s v="2014-01-25"/>
    <x v="5"/>
    <d v="1899-12-30T23:05:00"/>
    <x v="0"/>
    <d v="2014-01-25T22:06:30"/>
    <d v="2014-01-25T23:31:34"/>
    <n v="85"/>
    <x v="9"/>
    <x v="1"/>
    <x v="1"/>
  </r>
  <r>
    <x v="1774"/>
    <s v="2014-01-26"/>
    <x v="6"/>
    <d v="1899-12-30T00:14:00"/>
    <x v="0"/>
    <d v="2014-01-25T23:49:50"/>
    <d v="2014-01-26T01:13:41"/>
    <n v="83"/>
    <x v="9"/>
    <x v="0"/>
    <x v="1"/>
  </r>
  <r>
    <x v="1775"/>
    <s v="2014-01-26"/>
    <x v="6"/>
    <d v="1899-12-30T02:06:00"/>
    <x v="0"/>
    <d v="2014-01-26T01:26:53"/>
    <d v="2014-01-26T02:45:24"/>
    <n v="78"/>
    <x v="9"/>
    <x v="0"/>
    <x v="1"/>
  </r>
  <r>
    <x v="1776"/>
    <s v="2014-01-26"/>
    <x v="6"/>
    <d v="1899-12-30T11:32:00"/>
    <x v="0"/>
    <d v="2014-01-26T10:46:30"/>
    <d v="2014-01-26T12:34:20"/>
    <n v="107"/>
    <x v="9"/>
    <x v="1"/>
    <x v="1"/>
  </r>
  <r>
    <x v="1777"/>
    <s v="2014-01-26"/>
    <x v="6"/>
    <d v="1899-12-30T14:13:00"/>
    <x v="0"/>
    <d v="2014-01-26T13:53:10"/>
    <d v="2014-01-26T15:17:48"/>
    <n v="84"/>
    <x v="9"/>
    <x v="1"/>
    <x v="1"/>
  </r>
  <r>
    <x v="1778"/>
    <s v="2014-01-26"/>
    <x v="6"/>
    <d v="1899-12-30T21:12:00"/>
    <x v="0"/>
    <d v="2014-01-26T20:53:38"/>
    <d v="2014-01-26T22:07:26"/>
    <n v="73"/>
    <x v="9"/>
    <x v="1"/>
    <x v="1"/>
  </r>
  <r>
    <x v="1779"/>
    <s v="2014-01-26"/>
    <x v="6"/>
    <d v="1899-12-30T00:08:00"/>
    <x v="0"/>
    <d v="2014-01-26T23:07:18"/>
    <d v="2014-01-27T00:49:48"/>
    <n v="102"/>
    <x v="9"/>
    <x v="0"/>
    <x v="1"/>
  </r>
  <r>
    <x v="1780"/>
    <s v="2014-01-27"/>
    <x v="0"/>
    <d v="1899-12-30T04:31:00"/>
    <x v="0"/>
    <d v="2014-01-27T03:56:24"/>
    <d v="2014-01-27T05:38:46"/>
    <n v="102"/>
    <x v="9"/>
    <x v="0"/>
    <x v="0"/>
  </r>
  <r>
    <x v="1781"/>
    <s v="2014-01-27"/>
    <x v="0"/>
    <d v="1899-12-30T06:50:00"/>
    <x v="0"/>
    <d v="2014-01-27T06:14:37"/>
    <d v="2014-01-27T07:42:26"/>
    <n v="87"/>
    <x v="9"/>
    <x v="1"/>
    <x v="0"/>
  </r>
  <r>
    <x v="1782"/>
    <s v="2014-01-27"/>
    <x v="0"/>
    <d v="1899-12-30T08:23:00"/>
    <x v="2"/>
    <d v="2014-01-27T07:43:29"/>
    <d v="2014-01-27T09:05:09"/>
    <n v="81"/>
    <x v="9"/>
    <x v="1"/>
    <x v="0"/>
  </r>
  <r>
    <x v="1783"/>
    <s v="2014-01-27"/>
    <x v="0"/>
    <d v="1899-12-30T09:54:00"/>
    <x v="2"/>
    <d v="2014-01-27T09:02:03"/>
    <d v="2014-01-27T10:30:06"/>
    <n v="88"/>
    <x v="9"/>
    <x v="1"/>
    <x v="0"/>
  </r>
  <r>
    <x v="1784"/>
    <s v="2014-01-27"/>
    <x v="0"/>
    <d v="1899-12-30T10:04:00"/>
    <x v="2"/>
    <d v="2014-01-27T09:35:24"/>
    <d v="2014-01-27T11:05:59"/>
    <n v="90"/>
    <x v="9"/>
    <x v="1"/>
    <x v="0"/>
  </r>
  <r>
    <x v="1785"/>
    <s v="2014-01-27"/>
    <x v="0"/>
    <d v="1899-12-30T12:23:00"/>
    <x v="2"/>
    <d v="2014-01-27T11:29:53"/>
    <d v="2014-01-27T13:01:01"/>
    <n v="91"/>
    <x v="9"/>
    <x v="1"/>
    <x v="0"/>
  </r>
  <r>
    <x v="1786"/>
    <s v="2014-01-27"/>
    <x v="0"/>
    <d v="1899-12-30T14:26:00"/>
    <x v="2"/>
    <d v="2014-01-27T13:40:54"/>
    <e v="#VALUE!"/>
    <e v="#VALUE!"/>
    <x v="9"/>
    <x v="1"/>
    <x v="0"/>
  </r>
  <r>
    <x v="1787"/>
    <s v="2014-01-27"/>
    <x v="0"/>
    <d v="1899-12-30T15:26:00"/>
    <x v="0"/>
    <d v="2014-01-27T14:47:10"/>
    <e v="#VALUE!"/>
    <e v="#VALUE!"/>
    <x v="9"/>
    <x v="1"/>
    <x v="0"/>
  </r>
  <r>
    <x v="1788"/>
    <s v="2014-01-28"/>
    <x v="1"/>
    <d v="1899-12-30T03:27:00"/>
    <x v="0"/>
    <d v="2014-01-28T02:45:49"/>
    <d v="2014-01-28T04:29:44"/>
    <n v="103"/>
    <x v="9"/>
    <x v="0"/>
    <x v="0"/>
  </r>
  <r>
    <x v="1789"/>
    <s v="2014-01-28"/>
    <x v="1"/>
    <d v="1899-12-30T09:12:00"/>
    <x v="2"/>
    <d v="2014-01-28T08:40:03"/>
    <d v="2014-01-28T10:12:15"/>
    <n v="92"/>
    <x v="9"/>
    <x v="1"/>
    <x v="0"/>
  </r>
  <r>
    <x v="1790"/>
    <s v="2014-01-28"/>
    <x v="1"/>
    <d v="1899-12-30T10:08:00"/>
    <x v="2"/>
    <d v="2014-01-28T09:42:10"/>
    <d v="2014-01-28T10:51:11"/>
    <n v="69"/>
    <x v="9"/>
    <x v="1"/>
    <x v="0"/>
  </r>
  <r>
    <x v="1791"/>
    <s v="2014-01-28"/>
    <x v="1"/>
    <d v="1899-12-30T11:37:00"/>
    <x v="2"/>
    <d v="2014-01-28T10:54:53"/>
    <d v="2014-01-28T12:16:01"/>
    <n v="81"/>
    <x v="9"/>
    <x v="1"/>
    <x v="0"/>
  </r>
  <r>
    <x v="1792"/>
    <s v="2014-01-28"/>
    <x v="1"/>
    <d v="1899-12-30T12:13:00"/>
    <x v="0"/>
    <d v="2014-01-28T11:22:32"/>
    <e v="#VALUE!"/>
    <e v="#VALUE!"/>
    <x v="9"/>
    <x v="1"/>
    <x v="0"/>
  </r>
  <r>
    <x v="1793"/>
    <s v="2014-01-28"/>
    <x v="1"/>
    <d v="1899-12-30T13:59:00"/>
    <x v="2"/>
    <d v="2014-01-28T13:18:54"/>
    <d v="2014-01-28T14:46:20"/>
    <n v="87"/>
    <x v="9"/>
    <x v="1"/>
    <x v="0"/>
  </r>
  <r>
    <x v="1794"/>
    <s v="2014-01-28"/>
    <x v="1"/>
    <d v="1899-12-30T15:17:00"/>
    <x v="1"/>
    <d v="2014-01-28T14:26:17"/>
    <e v="#VALUE!"/>
    <e v="#VALUE!"/>
    <x v="9"/>
    <x v="1"/>
    <x v="0"/>
  </r>
  <r>
    <x v="1795"/>
    <s v="2014-01-28"/>
    <x v="1"/>
    <d v="1899-12-30T16:06:00"/>
    <x v="2"/>
    <d v="2014-01-28T15:25:58"/>
    <d v="2014-01-28T16:51:08"/>
    <n v="85"/>
    <x v="9"/>
    <x v="1"/>
    <x v="0"/>
  </r>
  <r>
    <x v="1796"/>
    <s v="2014-01-29"/>
    <x v="2"/>
    <d v="1899-12-30T00:39:00"/>
    <x v="0"/>
    <e v="#VALUE!"/>
    <d v="2014-01-29T01:34:55"/>
    <e v="#VALUE!"/>
    <x v="9"/>
    <x v="0"/>
    <x v="0"/>
  </r>
  <r>
    <x v="1797"/>
    <s v="2014-01-29"/>
    <x v="2"/>
    <d v="1899-12-30T03:58:00"/>
    <x v="0"/>
    <d v="2014-01-29T03:56:57"/>
    <e v="#VALUE!"/>
    <e v="#VALUE!"/>
    <x v="9"/>
    <x v="0"/>
    <x v="0"/>
  </r>
  <r>
    <x v="1798"/>
    <s v="2014-01-29"/>
    <x v="2"/>
    <d v="1899-12-30T08:37:00"/>
    <x v="2"/>
    <d v="2014-01-29T07:40:59"/>
    <d v="2014-01-29T09:21:53"/>
    <n v="100"/>
    <x v="9"/>
    <x v="1"/>
    <x v="0"/>
  </r>
  <r>
    <x v="1799"/>
    <s v="2014-01-29"/>
    <x v="2"/>
    <d v="1899-12-30T10:57:00"/>
    <x v="2"/>
    <d v="2014-01-29T09:32:53"/>
    <d v="2014-01-29T12:02:46"/>
    <n v="149"/>
    <x v="9"/>
    <x v="1"/>
    <x v="0"/>
  </r>
  <r>
    <x v="1800"/>
    <s v="2014-01-29"/>
    <x v="2"/>
    <d v="1899-12-30T11:15:00"/>
    <x v="2"/>
    <d v="2014-01-29T10:12:00"/>
    <d v="2014-01-29T13:21:20"/>
    <n v="189"/>
    <x v="9"/>
    <x v="1"/>
    <x v="0"/>
  </r>
  <r>
    <x v="1801"/>
    <s v="2014-01-29"/>
    <x v="2"/>
    <d v="1899-12-30T12:46:00"/>
    <x v="2"/>
    <d v="2014-01-29T11:49:36"/>
    <d v="2014-01-29T13:29:16"/>
    <n v="99"/>
    <x v="9"/>
    <x v="1"/>
    <x v="0"/>
  </r>
  <r>
    <x v="1802"/>
    <s v="2014-01-29"/>
    <x v="2"/>
    <d v="1899-12-30T12:59:00"/>
    <x v="0"/>
    <d v="2014-01-29T12:51:46"/>
    <e v="#VALUE!"/>
    <e v="#VALUE!"/>
    <x v="9"/>
    <x v="1"/>
    <x v="0"/>
  </r>
  <r>
    <x v="1803"/>
    <s v="2014-01-29"/>
    <x v="2"/>
    <d v="1899-12-30T14:51:00"/>
    <x v="2"/>
    <d v="2014-01-29T13:56:41"/>
    <d v="2014-01-29T15:55:15"/>
    <n v="118"/>
    <x v="9"/>
    <x v="1"/>
    <x v="0"/>
  </r>
  <r>
    <x v="1804"/>
    <s v="2014-01-29"/>
    <x v="2"/>
    <d v="1899-12-30T16:26:00"/>
    <x v="2"/>
    <d v="2014-01-29T15:39:38"/>
    <d v="2014-01-29T17:21:25"/>
    <n v="101"/>
    <x v="9"/>
    <x v="1"/>
    <x v="0"/>
  </r>
  <r>
    <x v="1805"/>
    <s v="2014-01-29"/>
    <x v="2"/>
    <d v="1899-12-30T18:43:00"/>
    <x v="2"/>
    <d v="2014-01-29T17:53:18"/>
    <d v="2014-01-29T19:43:27"/>
    <n v="110"/>
    <x v="9"/>
    <x v="1"/>
    <x v="0"/>
  </r>
  <r>
    <x v="1806"/>
    <s v="2014-01-30"/>
    <x v="3"/>
    <d v="1899-12-30T06:45:00"/>
    <x v="0"/>
    <d v="2014-01-30T06:31:20"/>
    <d v="2014-01-30T08:04:53"/>
    <n v="93"/>
    <x v="9"/>
    <x v="1"/>
    <x v="0"/>
  </r>
  <r>
    <x v="1807"/>
    <s v="2014-01-30"/>
    <x v="3"/>
    <d v="1899-12-30T10:35:00"/>
    <x v="2"/>
    <d v="2014-01-30T09:28:11"/>
    <d v="2014-01-30T11:51:57"/>
    <n v="143"/>
    <x v="9"/>
    <x v="1"/>
    <x v="0"/>
  </r>
  <r>
    <x v="1808"/>
    <s v="2014-01-30"/>
    <x v="3"/>
    <d v="1899-12-30T12:10:00"/>
    <x v="2"/>
    <d v="2014-01-30T11:12:25"/>
    <d v="2014-01-30T12:51:54"/>
    <n v="99"/>
    <x v="9"/>
    <x v="1"/>
    <x v="0"/>
  </r>
  <r>
    <x v="1809"/>
    <s v="2014-01-30"/>
    <x v="3"/>
    <d v="1899-12-30T23:14:00"/>
    <x v="0"/>
    <d v="2014-01-30T23:24:15"/>
    <d v="2014-01-31T00:33:21"/>
    <n v="69"/>
    <x v="9"/>
    <x v="1"/>
    <x v="0"/>
  </r>
  <r>
    <x v="1810"/>
    <s v="2014-01-31"/>
    <x v="4"/>
    <d v="1899-12-30T01:39:00"/>
    <x v="0"/>
    <d v="2014-01-31T01:36:09"/>
    <d v="2014-01-31T02:35:36"/>
    <n v="59"/>
    <x v="9"/>
    <x v="0"/>
    <x v="0"/>
  </r>
  <r>
    <x v="1811"/>
    <s v="2014-01-31"/>
    <x v="4"/>
    <d v="1899-12-30T09:39:00"/>
    <x v="2"/>
    <d v="2014-01-31T09:03:23"/>
    <d v="2014-01-31T10:28:23"/>
    <n v="85"/>
    <x v="9"/>
    <x v="1"/>
    <x v="0"/>
  </r>
  <r>
    <x v="1812"/>
    <s v="2014-01-31"/>
    <x v="4"/>
    <d v="1899-12-30T10:46:00"/>
    <x v="2"/>
    <d v="2014-01-31T10:09:02"/>
    <d v="2014-01-31T11:26:48"/>
    <n v="77"/>
    <x v="9"/>
    <x v="1"/>
    <x v="0"/>
  </r>
  <r>
    <x v="1813"/>
    <s v="2014-01-31"/>
    <x v="4"/>
    <d v="1899-12-30T11:28:00"/>
    <x v="2"/>
    <d v="2014-01-31T10:38:03"/>
    <d v="2014-01-31T12:28:26"/>
    <n v="110"/>
    <x v="9"/>
    <x v="1"/>
    <x v="0"/>
  </r>
  <r>
    <x v="1814"/>
    <s v="2014-01-31"/>
    <x v="4"/>
    <d v="1899-12-30T13:34:00"/>
    <x v="2"/>
    <d v="2014-01-31T12:30:36"/>
    <d v="2014-01-31T14:21:18"/>
    <n v="110"/>
    <x v="9"/>
    <x v="1"/>
    <x v="0"/>
  </r>
  <r>
    <x v="1815"/>
    <s v="2014-01-31"/>
    <x v="4"/>
    <d v="1899-12-30T18:28:00"/>
    <x v="0"/>
    <e v="#VALUE!"/>
    <e v="#VALUE!"/>
    <e v="#VALUE!"/>
    <x v="9"/>
    <x v="1"/>
    <x v="0"/>
  </r>
  <r>
    <x v="1816"/>
    <s v="2014-02-01"/>
    <x v="5"/>
    <d v="1899-12-30T07:55:00"/>
    <x v="0"/>
    <e v="#VALUE!"/>
    <d v="2014-02-01T08:48:25"/>
    <e v="#VALUE!"/>
    <x v="10"/>
    <x v="1"/>
    <x v="1"/>
  </r>
  <r>
    <x v="1817"/>
    <s v="2014-02-01"/>
    <x v="5"/>
    <d v="1899-12-30T09:19:00"/>
    <x v="0"/>
    <d v="2014-02-01T08:52:23"/>
    <d v="2014-02-01T10:52:11"/>
    <n v="119"/>
    <x v="10"/>
    <x v="1"/>
    <x v="1"/>
  </r>
  <r>
    <x v="1818"/>
    <s v="2014-02-01"/>
    <x v="5"/>
    <d v="1899-12-30T15:55:00"/>
    <x v="0"/>
    <d v="2014-02-01T15:39:18"/>
    <d v="2014-02-01T16:51:35"/>
    <n v="72"/>
    <x v="10"/>
    <x v="1"/>
    <x v="1"/>
  </r>
  <r>
    <x v="1819"/>
    <s v="2014-02-01"/>
    <x v="5"/>
    <d v="1899-12-30T20:28:00"/>
    <x v="0"/>
    <d v="2014-02-01T19:43:50"/>
    <d v="2014-02-01T21:33:28"/>
    <n v="109"/>
    <x v="10"/>
    <x v="1"/>
    <x v="1"/>
  </r>
  <r>
    <x v="1820"/>
    <s v="2014-02-01"/>
    <x v="5"/>
    <d v="1899-12-30T00:02:00"/>
    <x v="0"/>
    <d v="2014-02-01T23:28:00"/>
    <d v="2014-02-02T00:28:28"/>
    <n v="60"/>
    <x v="10"/>
    <x v="0"/>
    <x v="1"/>
  </r>
  <r>
    <x v="1821"/>
    <s v="2014-02-02"/>
    <x v="6"/>
    <d v="1899-12-30T01:11:00"/>
    <x v="1"/>
    <d v="2014-02-02T00:20:36"/>
    <d v="2014-02-02T01:41:57"/>
    <n v="81"/>
    <x v="10"/>
    <x v="0"/>
    <x v="1"/>
  </r>
  <r>
    <x v="1822"/>
    <s v="2014-02-02"/>
    <x v="6"/>
    <d v="1899-12-30T07:47:00"/>
    <x v="0"/>
    <d v="2014-02-02T07:36:22"/>
    <d v="2014-02-02T08:40:21"/>
    <n v="63"/>
    <x v="10"/>
    <x v="1"/>
    <x v="1"/>
  </r>
  <r>
    <x v="1823"/>
    <s v="2014-02-02"/>
    <x v="6"/>
    <d v="1899-12-30T20:14:00"/>
    <x v="0"/>
    <d v="2014-02-02T19:36:55"/>
    <d v="2014-02-02T20:51:13"/>
    <n v="74"/>
    <x v="10"/>
    <x v="1"/>
    <x v="1"/>
  </r>
  <r>
    <x v="1824"/>
    <s v="2014-02-03"/>
    <x v="0"/>
    <d v="1899-12-30T08:34:00"/>
    <x v="2"/>
    <d v="2014-02-03T07:38:00"/>
    <d v="2014-02-03T09:06:35"/>
    <n v="88"/>
    <x v="10"/>
    <x v="1"/>
    <x v="0"/>
  </r>
  <r>
    <x v="1825"/>
    <s v="2014-02-03"/>
    <x v="0"/>
    <d v="1899-12-30T09:57:00"/>
    <x v="2"/>
    <d v="2014-02-03T09:28:15"/>
    <d v="2014-02-03T11:06:21"/>
    <n v="98"/>
    <x v="10"/>
    <x v="1"/>
    <x v="0"/>
  </r>
  <r>
    <x v="1826"/>
    <s v="2014-02-03"/>
    <x v="0"/>
    <d v="1899-12-30T11:28:00"/>
    <x v="2"/>
    <d v="2014-02-03T10:54:05"/>
    <d v="2014-02-03T12:05:33"/>
    <n v="71"/>
    <x v="10"/>
    <x v="1"/>
    <x v="0"/>
  </r>
  <r>
    <x v="1827"/>
    <s v="2014-02-03"/>
    <x v="0"/>
    <d v="1899-12-30T12:31:00"/>
    <x v="2"/>
    <d v="2014-02-03T11:13:13"/>
    <d v="2014-02-03T13:48:55"/>
    <n v="155"/>
    <x v="10"/>
    <x v="1"/>
    <x v="0"/>
  </r>
  <r>
    <x v="1828"/>
    <s v="2014-02-03"/>
    <x v="0"/>
    <d v="1899-12-30T14:43:00"/>
    <x v="2"/>
    <d v="2014-02-03T13:42:49"/>
    <d v="2014-02-03T15:45:30"/>
    <n v="122"/>
    <x v="10"/>
    <x v="1"/>
    <x v="0"/>
  </r>
  <r>
    <x v="1829"/>
    <s v="2014-02-03"/>
    <x v="0"/>
    <d v="1899-12-30T17:00:00"/>
    <x v="2"/>
    <d v="2014-02-03T16:08:29"/>
    <d v="2014-02-03T17:39:13"/>
    <n v="90"/>
    <x v="10"/>
    <x v="1"/>
    <x v="0"/>
  </r>
  <r>
    <x v="1830"/>
    <s v="2014-02-03"/>
    <x v="0"/>
    <d v="1899-12-30T19:46:00"/>
    <x v="0"/>
    <d v="2014-02-03T19:00:44"/>
    <d v="2014-02-03T20:52:40"/>
    <n v="111"/>
    <x v="10"/>
    <x v="1"/>
    <x v="0"/>
  </r>
  <r>
    <x v="1831"/>
    <s v="2014-02-04"/>
    <x v="1"/>
    <d v="1899-12-30T04:32:00"/>
    <x v="0"/>
    <d v="2014-02-04T04:21:36"/>
    <d v="2014-02-04T05:34:10"/>
    <n v="72"/>
    <x v="10"/>
    <x v="0"/>
    <x v="0"/>
  </r>
  <r>
    <x v="1832"/>
    <s v="2014-02-04"/>
    <x v="1"/>
    <d v="1899-12-30T06:20:00"/>
    <x v="0"/>
    <d v="2014-02-04T05:54:28"/>
    <e v="#VALUE!"/>
    <e v="#VALUE!"/>
    <x v="10"/>
    <x v="1"/>
    <x v="0"/>
  </r>
  <r>
    <x v="1833"/>
    <s v="2014-02-04"/>
    <x v="1"/>
    <d v="1899-12-30T10:28:00"/>
    <x v="2"/>
    <d v="2014-02-05T20:01:54"/>
    <d v="2014-02-04T11:32:01"/>
    <e v="#NUM!"/>
    <x v="10"/>
    <x v="1"/>
    <x v="0"/>
  </r>
  <r>
    <x v="1834"/>
    <s v="2014-02-05"/>
    <x v="2"/>
    <d v="1899-12-30T08:12:00"/>
    <x v="2"/>
    <d v="2014-02-05T09:32:12"/>
    <d v="2014-02-05T09:43:09"/>
    <n v="10"/>
    <x v="10"/>
    <x v="1"/>
    <x v="0"/>
  </r>
  <r>
    <x v="1835"/>
    <s v="2014-02-05"/>
    <x v="2"/>
    <d v="1899-12-30T10:25:00"/>
    <x v="2"/>
    <d v="2014-02-05T09:59:40"/>
    <d v="2014-02-05T11:06:24"/>
    <n v="66"/>
    <x v="10"/>
    <x v="1"/>
    <x v="0"/>
  </r>
  <r>
    <x v="1836"/>
    <s v="2014-02-05"/>
    <x v="2"/>
    <d v="1899-12-30T10:54:00"/>
    <x v="0"/>
    <d v="2014-02-05T09:29:55"/>
    <d v="2014-02-05T11:26:11"/>
    <n v="116"/>
    <x v="10"/>
    <x v="1"/>
    <x v="0"/>
  </r>
  <r>
    <x v="1837"/>
    <s v="2014-02-05"/>
    <x v="2"/>
    <d v="1899-12-30T12:04:00"/>
    <x v="0"/>
    <d v="2014-02-05T11:35:43"/>
    <d v="2014-02-05T13:10:22"/>
    <n v="94"/>
    <x v="10"/>
    <x v="1"/>
    <x v="0"/>
  </r>
  <r>
    <x v="1838"/>
    <s v="2014-02-05"/>
    <x v="2"/>
    <d v="1899-12-30T12:22:00"/>
    <x v="2"/>
    <d v="2014-02-05T11:28:20"/>
    <d v="2014-02-05T13:05:50"/>
    <n v="97"/>
    <x v="10"/>
    <x v="1"/>
    <x v="0"/>
  </r>
  <r>
    <x v="1839"/>
    <s v="2014-02-05"/>
    <x v="2"/>
    <d v="1899-12-30T14:07:00"/>
    <x v="0"/>
    <d v="2014-02-05T13:23:01"/>
    <d v="2014-02-05T15:21:50"/>
    <n v="118"/>
    <x v="10"/>
    <x v="1"/>
    <x v="0"/>
  </r>
  <r>
    <x v="1840"/>
    <s v="2014-02-05"/>
    <x v="2"/>
    <d v="1899-12-30T14:25:00"/>
    <x v="2"/>
    <d v="2014-02-05T13:41:36"/>
    <d v="2014-02-05T14:43:12"/>
    <n v="61"/>
    <x v="10"/>
    <x v="1"/>
    <x v="0"/>
  </r>
  <r>
    <x v="1841"/>
    <s v="2014-02-05"/>
    <x v="2"/>
    <d v="1899-12-30T16:15:00"/>
    <x v="2"/>
    <d v="2014-02-05T15:27:36"/>
    <d v="2014-02-05T16:43:05"/>
    <n v="75"/>
    <x v="10"/>
    <x v="1"/>
    <x v="0"/>
  </r>
  <r>
    <x v="1842"/>
    <s v="2014-02-05"/>
    <x v="2"/>
    <d v="1899-12-30T17:56:00"/>
    <x v="2"/>
    <d v="2014-02-05T15:48:32"/>
    <d v="2014-02-05T19:30:40"/>
    <n v="222"/>
    <x v="10"/>
    <x v="1"/>
    <x v="0"/>
  </r>
  <r>
    <x v="1843"/>
    <s v="2014-02-05"/>
    <x v="2"/>
    <d v="1899-12-30T22:16:00"/>
    <x v="1"/>
    <d v="2014-02-05T21:12:50"/>
    <d v="2014-02-05T23:49:45"/>
    <n v="156"/>
    <x v="10"/>
    <x v="1"/>
    <x v="0"/>
  </r>
  <r>
    <x v="1844"/>
    <s v="2014-02-06"/>
    <x v="3"/>
    <d v="1899-12-30T01:16:00"/>
    <x v="0"/>
    <d v="2014-02-06T00:25:41"/>
    <d v="2014-02-06T01:45:40"/>
    <n v="79"/>
    <x v="10"/>
    <x v="0"/>
    <x v="0"/>
  </r>
  <r>
    <x v="1845"/>
    <s v="2014-02-06"/>
    <x v="3"/>
    <d v="1899-12-30T03:21:00"/>
    <x v="0"/>
    <d v="2014-02-06T02:24:27"/>
    <d v="2014-02-06T04:37:26"/>
    <n v="132"/>
    <x v="10"/>
    <x v="0"/>
    <x v="0"/>
  </r>
  <r>
    <x v="1846"/>
    <s v="2014-02-06"/>
    <x v="3"/>
    <d v="1899-12-30T08:28:00"/>
    <x v="0"/>
    <d v="2014-02-06T07:36:54"/>
    <d v="2014-02-06T09:42:03"/>
    <n v="125"/>
    <x v="10"/>
    <x v="1"/>
    <x v="0"/>
  </r>
  <r>
    <x v="1847"/>
    <s v="2014-02-06"/>
    <x v="3"/>
    <d v="1899-12-30T11:17:00"/>
    <x v="1"/>
    <d v="2014-02-06T09:40:11"/>
    <d v="2014-02-06T12:20:34"/>
    <n v="160"/>
    <x v="10"/>
    <x v="1"/>
    <x v="0"/>
  </r>
  <r>
    <x v="1848"/>
    <s v="2014-02-06"/>
    <x v="3"/>
    <d v="1899-12-30T13:06:00"/>
    <x v="2"/>
    <d v="2014-02-06T12:33:53"/>
    <d v="2014-02-06T13:43:04"/>
    <n v="69"/>
    <x v="10"/>
    <x v="1"/>
    <x v="0"/>
  </r>
  <r>
    <x v="1849"/>
    <s v="2014-02-07"/>
    <x v="4"/>
    <d v="1899-12-30T01:37:00"/>
    <x v="0"/>
    <d v="2014-02-07T01:16:56"/>
    <d v="2014-02-07T03:03:15"/>
    <n v="106"/>
    <x v="10"/>
    <x v="0"/>
    <x v="0"/>
  </r>
  <r>
    <x v="1850"/>
    <s v="2014-02-07"/>
    <x v="4"/>
    <d v="1899-12-30T02:03:00"/>
    <x v="0"/>
    <d v="2014-02-07T01:37:32"/>
    <d v="2014-02-07T03:46:22"/>
    <n v="128"/>
    <x v="10"/>
    <x v="0"/>
    <x v="0"/>
  </r>
  <r>
    <x v="1851"/>
    <s v="2014-02-07"/>
    <x v="4"/>
    <d v="1899-12-30T08:34:00"/>
    <x v="0"/>
    <d v="2014-02-07T07:50:32"/>
    <d v="2014-02-07T09:31:41"/>
    <n v="101"/>
    <x v="10"/>
    <x v="1"/>
    <x v="0"/>
  </r>
  <r>
    <x v="1852"/>
    <s v="2014-02-07"/>
    <x v="4"/>
    <d v="1899-12-30T09:28:00"/>
    <x v="2"/>
    <d v="2014-02-07T08:57:46"/>
    <d v="2014-02-07T10:10:51"/>
    <n v="73"/>
    <x v="10"/>
    <x v="1"/>
    <x v="0"/>
  </r>
  <r>
    <x v="1853"/>
    <s v="2014-02-07"/>
    <x v="4"/>
    <d v="1899-12-30T10:52:00"/>
    <x v="2"/>
    <d v="2014-02-07T10:25:09"/>
    <d v="2014-02-07T12:03:52"/>
    <n v="98"/>
    <x v="10"/>
    <x v="1"/>
    <x v="0"/>
  </r>
  <r>
    <x v="1854"/>
    <s v="2014-02-07"/>
    <x v="4"/>
    <d v="1899-12-30T11:26:00"/>
    <x v="2"/>
    <d v="2014-02-07T12:51:22"/>
    <d v="2014-02-07T12:51:37"/>
    <n v="0"/>
    <x v="10"/>
    <x v="1"/>
    <x v="0"/>
  </r>
  <r>
    <x v="1855"/>
    <s v="2014-02-07"/>
    <x v="4"/>
    <d v="1899-12-30T13:27:00"/>
    <x v="2"/>
    <d v="2014-02-07T13:15:43"/>
    <d v="2014-02-07T13:57:35"/>
    <n v="41"/>
    <x v="10"/>
    <x v="1"/>
    <x v="0"/>
  </r>
  <r>
    <x v="1856"/>
    <s v="2014-02-07"/>
    <x v="4"/>
    <d v="1899-12-30T15:04:00"/>
    <x v="0"/>
    <d v="2014-02-07T13:56:14"/>
    <d v="2014-02-07T16:30:17"/>
    <n v="154"/>
    <x v="10"/>
    <x v="1"/>
    <x v="0"/>
  </r>
  <r>
    <x v="1857"/>
    <s v="2014-02-07"/>
    <x v="4"/>
    <d v="1899-12-30T15:32:00"/>
    <x v="2"/>
    <d v="2014-02-07T14:35:36"/>
    <d v="2014-02-07T16:12:04"/>
    <n v="96"/>
    <x v="10"/>
    <x v="1"/>
    <x v="0"/>
  </r>
  <r>
    <x v="1858"/>
    <s v="2014-02-07"/>
    <x v="4"/>
    <d v="1899-12-30T17:09:00"/>
    <x v="0"/>
    <d v="2014-02-07T16:14:37"/>
    <d v="2014-02-07T18:33:03"/>
    <n v="138"/>
    <x v="10"/>
    <x v="1"/>
    <x v="0"/>
  </r>
  <r>
    <x v="1859"/>
    <s v="2014-02-07"/>
    <x v="4"/>
    <d v="1899-12-30T18:58:00"/>
    <x v="0"/>
    <d v="2014-02-07T18:09:29"/>
    <e v="#VALUE!"/>
    <e v="#VALUE!"/>
    <x v="10"/>
    <x v="1"/>
    <x v="0"/>
  </r>
  <r>
    <x v="1860"/>
    <s v="2014-02-07"/>
    <x v="4"/>
    <d v="1899-12-30T20:57:00"/>
    <x v="0"/>
    <d v="2014-02-07T20:15:08"/>
    <d v="2014-02-07T22:02:39"/>
    <n v="107"/>
    <x v="10"/>
    <x v="1"/>
    <x v="0"/>
  </r>
  <r>
    <x v="1861"/>
    <s v="2014-02-08"/>
    <x v="5"/>
    <d v="1899-12-30T04:39:00"/>
    <x v="0"/>
    <d v="2014-02-08T04:01:56"/>
    <d v="2014-02-08T05:57:27"/>
    <n v="115"/>
    <x v="10"/>
    <x v="0"/>
    <x v="1"/>
  </r>
  <r>
    <x v="1862"/>
    <s v="2014-02-08"/>
    <x v="5"/>
    <d v="1899-12-30T12:28:00"/>
    <x v="0"/>
    <d v="2014-02-08T11:59:04"/>
    <d v="2014-02-08T13:07:25"/>
    <n v="68"/>
    <x v="10"/>
    <x v="1"/>
    <x v="1"/>
  </r>
  <r>
    <x v="1863"/>
    <s v="2014-02-08"/>
    <x v="5"/>
    <d v="1899-12-30T14:19:00"/>
    <x v="0"/>
    <d v="2014-02-08T13:37:15"/>
    <d v="2014-02-08T15:05:48"/>
    <n v="88"/>
    <x v="10"/>
    <x v="1"/>
    <x v="1"/>
  </r>
  <r>
    <x v="1864"/>
    <s v="2014-02-08"/>
    <x v="5"/>
    <d v="1899-12-30T17:27:00"/>
    <x v="0"/>
    <d v="2014-02-08T17:04:38"/>
    <d v="2014-02-08T18:41:15"/>
    <n v="96"/>
    <x v="10"/>
    <x v="1"/>
    <x v="1"/>
  </r>
  <r>
    <x v="1865"/>
    <s v="2014-02-08"/>
    <x v="5"/>
    <d v="1899-12-30T21:01:00"/>
    <x v="0"/>
    <d v="2014-02-08T20:29:24"/>
    <e v="#VALUE!"/>
    <e v="#VALUE!"/>
    <x v="10"/>
    <x v="1"/>
    <x v="1"/>
  </r>
  <r>
    <x v="1866"/>
    <s v="2014-02-08"/>
    <x v="5"/>
    <d v="1899-12-30T23:00:00"/>
    <x v="0"/>
    <d v="2014-02-08T22:14:21"/>
    <d v="2014-02-08T23:48:01"/>
    <n v="93"/>
    <x v="10"/>
    <x v="1"/>
    <x v="1"/>
  </r>
  <r>
    <x v="1867"/>
    <s v="2014-02-09"/>
    <x v="6"/>
    <d v="1899-12-30T01:27:00"/>
    <x v="1"/>
    <d v="2014-02-09T00:25:31"/>
    <d v="2014-02-09T02:37:49"/>
    <n v="132"/>
    <x v="10"/>
    <x v="0"/>
    <x v="1"/>
  </r>
  <r>
    <x v="1868"/>
    <s v="2014-02-09"/>
    <x v="6"/>
    <d v="1899-12-30T05:42:00"/>
    <x v="0"/>
    <d v="2014-02-09T04:56:29"/>
    <d v="2014-02-09T06:26:35"/>
    <n v="90"/>
    <x v="10"/>
    <x v="0"/>
    <x v="1"/>
  </r>
  <r>
    <x v="1869"/>
    <s v="2014-02-09"/>
    <x v="6"/>
    <d v="1899-12-30T10:31:00"/>
    <x v="0"/>
    <d v="2014-02-09T10:08:48"/>
    <d v="2014-02-09T11:30:20"/>
    <n v="81"/>
    <x v="10"/>
    <x v="1"/>
    <x v="1"/>
  </r>
  <r>
    <x v="1870"/>
    <s v="2014-02-10"/>
    <x v="0"/>
    <d v="1899-12-30T00:26:00"/>
    <x v="0"/>
    <d v="2014-02-10T00:01:18"/>
    <d v="2014-02-10T01:12:49"/>
    <n v="71"/>
    <x v="10"/>
    <x v="0"/>
    <x v="0"/>
  </r>
  <r>
    <x v="1871"/>
    <s v="2014-02-10"/>
    <x v="0"/>
    <d v="1899-12-30T06:58:00"/>
    <x v="0"/>
    <d v="2014-02-10T06:21:38"/>
    <d v="2014-02-10T07:40:47"/>
    <n v="79"/>
    <x v="10"/>
    <x v="1"/>
    <x v="0"/>
  </r>
  <r>
    <x v="1872"/>
    <s v="2014-02-10"/>
    <x v="0"/>
    <d v="1899-12-30T08:27:00"/>
    <x v="1"/>
    <d v="2014-02-10T07:34:58"/>
    <d v="2014-02-10T09:17:59"/>
    <n v="103"/>
    <x v="10"/>
    <x v="1"/>
    <x v="0"/>
  </r>
  <r>
    <x v="1873"/>
    <s v="2014-02-10"/>
    <x v="0"/>
    <d v="1899-12-30T10:26:00"/>
    <x v="2"/>
    <d v="2014-02-10T09:40:05"/>
    <d v="2014-02-10T11:15:05"/>
    <n v="95"/>
    <x v="10"/>
    <x v="1"/>
    <x v="0"/>
  </r>
  <r>
    <x v="1874"/>
    <s v="2014-02-10"/>
    <x v="0"/>
    <d v="1899-12-30T11:57:00"/>
    <x v="2"/>
    <d v="2014-02-10T11:02:50"/>
    <d v="2014-02-10T12:37:49"/>
    <n v="94"/>
    <x v="10"/>
    <x v="1"/>
    <x v="0"/>
  </r>
  <r>
    <x v="1875"/>
    <s v="2014-02-10"/>
    <x v="0"/>
    <d v="1899-12-30T22:12:00"/>
    <x v="0"/>
    <d v="2014-02-10T21:49:31"/>
    <d v="2014-02-10T23:01:53"/>
    <n v="72"/>
    <x v="10"/>
    <x v="1"/>
    <x v="0"/>
  </r>
  <r>
    <x v="1876"/>
    <s v="2014-02-10"/>
    <x v="0"/>
    <d v="1899-12-30T00:01:00"/>
    <x v="0"/>
    <d v="2014-02-10T23:13:02"/>
    <d v="2014-02-11T00:50:07"/>
    <n v="97"/>
    <x v="10"/>
    <x v="0"/>
    <x v="0"/>
  </r>
  <r>
    <x v="1877"/>
    <s v="2014-02-11"/>
    <x v="1"/>
    <d v="1899-12-30T09:55:00"/>
    <x v="2"/>
    <d v="2014-02-11T08:52:56"/>
    <d v="2014-02-11T10:56:54"/>
    <n v="123"/>
    <x v="10"/>
    <x v="1"/>
    <x v="0"/>
  </r>
  <r>
    <x v="1878"/>
    <s v="2014-02-11"/>
    <x v="1"/>
    <d v="1899-12-30T12:30:00"/>
    <x v="2"/>
    <d v="2014-02-11T11:26:12"/>
    <d v="2014-02-11T13:53:32"/>
    <n v="147"/>
    <x v="10"/>
    <x v="1"/>
    <x v="0"/>
  </r>
  <r>
    <x v="1879"/>
    <s v="2014-02-11"/>
    <x v="1"/>
    <d v="1899-12-30T14:36:00"/>
    <x v="0"/>
    <d v="2014-02-11T14:00:47"/>
    <d v="2014-02-11T15:25:09"/>
    <n v="84"/>
    <x v="10"/>
    <x v="1"/>
    <x v="0"/>
  </r>
  <r>
    <x v="1880"/>
    <s v="2014-02-11"/>
    <x v="1"/>
    <d v="1899-12-30T15:22:00"/>
    <x v="2"/>
    <d v="2014-02-11T14:39:52"/>
    <d v="2014-02-11T17:34:02"/>
    <n v="174"/>
    <x v="10"/>
    <x v="1"/>
    <x v="0"/>
  </r>
  <r>
    <x v="1881"/>
    <s v="2014-02-11"/>
    <x v="1"/>
    <d v="1899-12-30T23:04:00"/>
    <x v="0"/>
    <d v="2014-02-11T22:28:45"/>
    <d v="2014-02-12T00:15:47"/>
    <n v="107"/>
    <x v="10"/>
    <x v="1"/>
    <x v="0"/>
  </r>
  <r>
    <x v="1882"/>
    <s v="2014-02-12"/>
    <x v="2"/>
    <d v="1899-12-30T08:28:00"/>
    <x v="2"/>
    <d v="2014-02-12T07:50:24"/>
    <d v="2014-02-12T08:54:49"/>
    <n v="64"/>
    <x v="10"/>
    <x v="1"/>
    <x v="0"/>
  </r>
  <r>
    <x v="1883"/>
    <s v="2014-02-12"/>
    <x v="2"/>
    <d v="1899-12-30T11:26:00"/>
    <x v="2"/>
    <d v="2014-02-12T09:31:36"/>
    <e v="#VALUE!"/>
    <e v="#VALUE!"/>
    <x v="10"/>
    <x v="1"/>
    <x v="0"/>
  </r>
  <r>
    <x v="1884"/>
    <s v="2014-02-12"/>
    <x v="2"/>
    <d v="1899-12-30T14:45:00"/>
    <x v="2"/>
    <d v="2014-02-12T14:11:15"/>
    <d v="2014-02-12T15:35:36"/>
    <n v="84"/>
    <x v="10"/>
    <x v="1"/>
    <x v="0"/>
  </r>
  <r>
    <x v="1885"/>
    <s v="2014-02-12"/>
    <x v="2"/>
    <d v="1899-12-30T16:07:00"/>
    <x v="2"/>
    <d v="2014-02-12T15:16:32"/>
    <d v="2014-02-12T16:53:56"/>
    <n v="97"/>
    <x v="10"/>
    <x v="1"/>
    <x v="0"/>
  </r>
  <r>
    <x v="1886"/>
    <s v="2014-02-12"/>
    <x v="2"/>
    <d v="1899-12-30T20:30:00"/>
    <x v="0"/>
    <d v="2014-02-12T20:04:57"/>
    <d v="2014-02-12T21:09:48"/>
    <n v="64"/>
    <x v="10"/>
    <x v="1"/>
    <x v="0"/>
  </r>
  <r>
    <x v="1887"/>
    <s v="2014-02-13"/>
    <x v="3"/>
    <d v="1899-12-30T03:02:00"/>
    <x v="0"/>
    <d v="2014-02-13T02:13:47"/>
    <d v="2014-02-13T03:47:07"/>
    <n v="93"/>
    <x v="10"/>
    <x v="0"/>
    <x v="0"/>
  </r>
  <r>
    <x v="1888"/>
    <s v="2014-02-13"/>
    <x v="3"/>
    <d v="1899-12-30T07:10:00"/>
    <x v="0"/>
    <d v="2014-02-13T06:41:41"/>
    <d v="2014-02-13T08:39:52"/>
    <n v="118"/>
    <x v="10"/>
    <x v="1"/>
    <x v="0"/>
  </r>
  <r>
    <x v="1889"/>
    <s v="2014-02-13"/>
    <x v="3"/>
    <d v="1899-12-30T09:01:00"/>
    <x v="0"/>
    <d v="2014-02-13T08:30:33"/>
    <e v="#VALUE!"/>
    <e v="#VALUE!"/>
    <x v="10"/>
    <x v="1"/>
    <x v="0"/>
  </r>
  <r>
    <x v="1890"/>
    <s v="2014-02-13"/>
    <x v="3"/>
    <d v="1899-12-30T11:40:00"/>
    <x v="2"/>
    <d v="2014-02-13T10:53:55"/>
    <d v="2014-02-13T12:50:53"/>
    <n v="116"/>
    <x v="10"/>
    <x v="1"/>
    <x v="0"/>
  </r>
  <r>
    <x v="1891"/>
    <s v="2014-02-13"/>
    <x v="3"/>
    <d v="1899-12-30T13:44:00"/>
    <x v="0"/>
    <e v="#VALUE!"/>
    <e v="#VALUE!"/>
    <e v="#VALUE!"/>
    <x v="10"/>
    <x v="1"/>
    <x v="0"/>
  </r>
  <r>
    <x v="1892"/>
    <s v="2014-02-13"/>
    <x v="3"/>
    <d v="1899-12-30T20:33:00"/>
    <x v="0"/>
    <d v="2014-02-13T19:07:11"/>
    <d v="2014-02-13T22:27:32"/>
    <n v="200"/>
    <x v="10"/>
    <x v="1"/>
    <x v="0"/>
  </r>
  <r>
    <x v="1893"/>
    <s v="2014-02-14"/>
    <x v="4"/>
    <d v="1899-12-30T00:41:00"/>
    <x v="2"/>
    <d v="2014-02-13T23:58:13"/>
    <d v="2014-02-14T01:28:05"/>
    <n v="89"/>
    <x v="10"/>
    <x v="0"/>
    <x v="0"/>
  </r>
  <r>
    <x v="1894"/>
    <s v="2014-02-14"/>
    <x v="4"/>
    <d v="1899-12-30T06:05:00"/>
    <x v="0"/>
    <d v="2014-02-14T05:23:52"/>
    <d v="2014-02-14T06:39:53"/>
    <n v="76"/>
    <x v="10"/>
    <x v="1"/>
    <x v="0"/>
  </r>
  <r>
    <x v="1895"/>
    <s v="2014-02-14"/>
    <x v="4"/>
    <d v="1899-12-30T08:13:00"/>
    <x v="2"/>
    <d v="2014-02-14T07:18:48"/>
    <d v="2014-02-14T10:38:55"/>
    <n v="200"/>
    <x v="10"/>
    <x v="1"/>
    <x v="0"/>
  </r>
  <r>
    <x v="1896"/>
    <s v="2014-02-14"/>
    <x v="4"/>
    <d v="1899-12-30T09:48:00"/>
    <x v="2"/>
    <d v="2014-02-14T08:34:22"/>
    <d v="2014-02-14T10:37:49"/>
    <n v="123"/>
    <x v="10"/>
    <x v="1"/>
    <x v="0"/>
  </r>
  <r>
    <x v="1897"/>
    <s v="2014-02-14"/>
    <x v="4"/>
    <d v="1899-12-30T11:37:00"/>
    <x v="2"/>
    <d v="2014-02-14T10:51:50"/>
    <d v="2014-02-14T12:05:08"/>
    <n v="73"/>
    <x v="10"/>
    <x v="1"/>
    <x v="0"/>
  </r>
  <r>
    <x v="1898"/>
    <s v="2014-02-14"/>
    <x v="4"/>
    <d v="1899-12-30T12:53:00"/>
    <x v="0"/>
    <d v="2014-02-14T11:43:49"/>
    <e v="#VALUE!"/>
    <e v="#VALUE!"/>
    <x v="10"/>
    <x v="1"/>
    <x v="0"/>
  </r>
  <r>
    <x v="1899"/>
    <s v="2014-02-14"/>
    <x v="4"/>
    <d v="1899-12-30T13:30:00"/>
    <x v="2"/>
    <d v="2014-02-14T12:52:57"/>
    <d v="2014-02-14T14:20:31"/>
    <n v="87"/>
    <x v="10"/>
    <x v="1"/>
    <x v="0"/>
  </r>
  <r>
    <x v="1900"/>
    <s v="2014-02-14"/>
    <x v="4"/>
    <d v="1899-12-30T15:40:00"/>
    <x v="1"/>
    <d v="2014-02-14T15:04:18"/>
    <d v="2014-02-14T19:11:47"/>
    <n v="247"/>
    <x v="10"/>
    <x v="1"/>
    <x v="0"/>
  </r>
  <r>
    <x v="1901"/>
    <s v="2014-02-14"/>
    <x v="4"/>
    <d v="1899-12-30T15:52:00"/>
    <x v="2"/>
    <d v="2014-02-14T15:08:20"/>
    <d v="2014-02-14T17:03:59"/>
    <n v="115"/>
    <x v="10"/>
    <x v="1"/>
    <x v="0"/>
  </r>
  <r>
    <x v="1902"/>
    <s v="2014-02-14"/>
    <x v="4"/>
    <d v="1899-12-30T18:26:00"/>
    <x v="0"/>
    <d v="2014-02-14T18:07:05"/>
    <d v="2014-02-14T19:12:23"/>
    <n v="65"/>
    <x v="10"/>
    <x v="1"/>
    <x v="0"/>
  </r>
  <r>
    <x v="1903"/>
    <s v="2014-02-14"/>
    <x v="4"/>
    <d v="1899-12-30T19:39:00"/>
    <x v="0"/>
    <d v="2014-02-14T19:23:21"/>
    <e v="#VALUE!"/>
    <e v="#VALUE!"/>
    <x v="10"/>
    <x v="1"/>
    <x v="0"/>
  </r>
  <r>
    <x v="1904"/>
    <s v="2014-02-14"/>
    <x v="4"/>
    <d v="1899-12-30T22:40:00"/>
    <x v="0"/>
    <d v="2014-02-14T22:14:32"/>
    <d v="2014-02-14T23:58:04"/>
    <n v="103"/>
    <x v="10"/>
    <x v="1"/>
    <x v="0"/>
  </r>
  <r>
    <x v="1905"/>
    <s v="2014-02-15"/>
    <x v="5"/>
    <d v="1899-12-30T01:12:00"/>
    <x v="2"/>
    <d v="2014-02-15T00:01:36"/>
    <d v="2014-02-15T01:50:23"/>
    <n v="108"/>
    <x v="10"/>
    <x v="0"/>
    <x v="1"/>
  </r>
  <r>
    <x v="1906"/>
    <s v="2014-02-15"/>
    <x v="5"/>
    <d v="1899-12-30T03:42:00"/>
    <x v="0"/>
    <d v="2014-02-15T03:15:18"/>
    <d v="2014-02-15T04:51:33"/>
    <n v="96"/>
    <x v="10"/>
    <x v="0"/>
    <x v="1"/>
  </r>
  <r>
    <x v="1907"/>
    <s v="2014-02-15"/>
    <x v="5"/>
    <d v="1899-12-30T16:24:00"/>
    <x v="0"/>
    <d v="2014-02-15T15:58:33"/>
    <d v="2014-02-15T17:36:15"/>
    <n v="97"/>
    <x v="10"/>
    <x v="1"/>
    <x v="1"/>
  </r>
  <r>
    <x v="1908"/>
    <s v="2014-02-15"/>
    <x v="5"/>
    <d v="1899-12-30T20:52:00"/>
    <x v="0"/>
    <d v="2014-02-15T20:18:18"/>
    <d v="2014-02-15T22:05:47"/>
    <n v="107"/>
    <x v="10"/>
    <x v="1"/>
    <x v="1"/>
  </r>
  <r>
    <x v="1909"/>
    <s v="2014-02-15"/>
    <x v="5"/>
    <d v="1899-12-30T22:50:00"/>
    <x v="0"/>
    <d v="2014-02-15T22:11:09"/>
    <d v="2014-02-16T00:03:52"/>
    <n v="112"/>
    <x v="10"/>
    <x v="1"/>
    <x v="1"/>
  </r>
  <r>
    <x v="1910"/>
    <s v="2014-02-17"/>
    <x v="0"/>
    <d v="1899-12-30T03:05:00"/>
    <x v="0"/>
    <d v="2014-02-17T03:09:26"/>
    <d v="2014-02-17T04:18:25"/>
    <n v="68"/>
    <x v="10"/>
    <x v="0"/>
    <x v="0"/>
  </r>
  <r>
    <x v="1911"/>
    <s v="2014-02-17"/>
    <x v="0"/>
    <d v="1899-12-30T06:13:00"/>
    <x v="0"/>
    <d v="2014-02-17T06:01:10"/>
    <d v="2014-02-17T07:00:12"/>
    <n v="59"/>
    <x v="10"/>
    <x v="1"/>
    <x v="0"/>
  </r>
  <r>
    <x v="1912"/>
    <s v="2014-02-17"/>
    <x v="0"/>
    <d v="1899-12-30T14:59:00"/>
    <x v="0"/>
    <d v="2014-02-17T14:17:20"/>
    <d v="2014-02-17T15:27:15"/>
    <n v="69"/>
    <x v="10"/>
    <x v="1"/>
    <x v="0"/>
  </r>
  <r>
    <x v="1913"/>
    <s v="2014-02-17"/>
    <x v="0"/>
    <d v="1899-12-30T21:44:00"/>
    <x v="0"/>
    <d v="2014-02-17T20:48:27"/>
    <d v="2014-02-17T22:18:09"/>
    <n v="89"/>
    <x v="10"/>
    <x v="1"/>
    <x v="0"/>
  </r>
  <r>
    <x v="1914"/>
    <s v="2014-02-18"/>
    <x v="1"/>
    <d v="1899-12-30T00:56:00"/>
    <x v="0"/>
    <d v="2014-02-18T00:04:09"/>
    <d v="2014-02-18T01:28:00"/>
    <n v="83"/>
    <x v="10"/>
    <x v="0"/>
    <x v="0"/>
  </r>
  <r>
    <x v="1915"/>
    <s v="2014-02-18"/>
    <x v="1"/>
    <d v="1899-12-30T11:31:00"/>
    <x v="2"/>
    <d v="2014-02-18T10:49:21"/>
    <d v="2014-02-18T13:10:58"/>
    <n v="141"/>
    <x v="10"/>
    <x v="1"/>
    <x v="0"/>
  </r>
  <r>
    <x v="1916"/>
    <s v="2014-02-18"/>
    <x v="1"/>
    <d v="1899-12-30T18:40:00"/>
    <x v="0"/>
    <d v="2014-02-18T18:00:17"/>
    <d v="2014-02-18T19:10:00"/>
    <n v="69"/>
    <x v="10"/>
    <x v="1"/>
    <x v="0"/>
  </r>
  <r>
    <x v="1917"/>
    <s v="2014-02-19"/>
    <x v="2"/>
    <d v="1899-12-30T03:24:00"/>
    <x v="0"/>
    <d v="2014-02-19T01:37:12"/>
    <d v="2014-02-19T04:00:07"/>
    <n v="142"/>
    <x v="10"/>
    <x v="0"/>
    <x v="0"/>
  </r>
  <r>
    <x v="1918"/>
    <s v="2014-02-19"/>
    <x v="2"/>
    <d v="1899-12-30T08:46:00"/>
    <x v="0"/>
    <d v="2014-02-19T08:10:47"/>
    <d v="2014-02-19T09:28:42"/>
    <n v="77"/>
    <x v="10"/>
    <x v="1"/>
    <x v="0"/>
  </r>
  <r>
    <x v="1919"/>
    <s v="2014-02-19"/>
    <x v="2"/>
    <d v="1899-12-30T10:16:00"/>
    <x v="2"/>
    <d v="2014-02-19T07:59:58"/>
    <e v="#VALUE!"/>
    <e v="#VALUE!"/>
    <x v="10"/>
    <x v="1"/>
    <x v="0"/>
  </r>
  <r>
    <x v="1920"/>
    <s v="2014-02-19"/>
    <x v="2"/>
    <d v="1899-12-30T10:46:00"/>
    <x v="0"/>
    <d v="2014-02-19T09:58:24"/>
    <d v="2014-02-19T11:52:44"/>
    <n v="114"/>
    <x v="10"/>
    <x v="1"/>
    <x v="0"/>
  </r>
  <r>
    <x v="1921"/>
    <s v="2014-02-19"/>
    <x v="2"/>
    <d v="1899-12-30T12:50:00"/>
    <x v="2"/>
    <d v="2014-02-19T11:46:19"/>
    <d v="2014-02-19T13:50:36"/>
    <n v="124"/>
    <x v="10"/>
    <x v="1"/>
    <x v="0"/>
  </r>
  <r>
    <x v="1922"/>
    <s v="2014-02-19"/>
    <x v="2"/>
    <d v="1899-12-30T14:07:00"/>
    <x v="2"/>
    <d v="2014-02-19T13:23:36"/>
    <d v="2014-02-19T15:04:38"/>
    <n v="101"/>
    <x v="10"/>
    <x v="1"/>
    <x v="0"/>
  </r>
  <r>
    <x v="1923"/>
    <s v="2014-02-19"/>
    <x v="2"/>
    <d v="1899-12-30T15:38:00"/>
    <x v="2"/>
    <d v="2014-02-19T14:36:04"/>
    <d v="2014-02-19T17:07:47"/>
    <n v="151"/>
    <x v="10"/>
    <x v="1"/>
    <x v="0"/>
  </r>
  <r>
    <x v="1924"/>
    <s v="2014-02-19"/>
    <x v="2"/>
    <d v="1899-12-30T16:20:00"/>
    <x v="1"/>
    <d v="2014-02-19T15:51:19"/>
    <d v="2014-02-19T17:16:30"/>
    <n v="85"/>
    <x v="10"/>
    <x v="1"/>
    <x v="0"/>
  </r>
  <r>
    <x v="1925"/>
    <s v="2014-02-19"/>
    <x v="2"/>
    <d v="1899-12-30T18:36:00"/>
    <x v="0"/>
    <d v="2014-02-19T17:55:47"/>
    <d v="2014-02-19T19:17:50"/>
    <n v="82"/>
    <x v="10"/>
    <x v="1"/>
    <x v="0"/>
  </r>
  <r>
    <x v="1926"/>
    <s v="2014-02-20"/>
    <x v="3"/>
    <d v="1899-12-30T02:10:00"/>
    <x v="1"/>
    <d v="2014-02-20T01:33:25"/>
    <d v="2014-02-20T03:18:06"/>
    <n v="104"/>
    <x v="10"/>
    <x v="0"/>
    <x v="0"/>
  </r>
  <r>
    <x v="1927"/>
    <s v="2014-02-20"/>
    <x v="3"/>
    <d v="1899-12-30T10:14:00"/>
    <x v="2"/>
    <d v="2014-02-20T09:36:55"/>
    <d v="2014-02-20T11:35:31"/>
    <n v="118"/>
    <x v="10"/>
    <x v="1"/>
    <x v="0"/>
  </r>
  <r>
    <x v="1928"/>
    <s v="2014-02-20"/>
    <x v="3"/>
    <d v="1899-12-30T12:54:00"/>
    <x v="2"/>
    <d v="2014-02-20T12:07:01"/>
    <d v="2014-02-20T15:42:39"/>
    <n v="215"/>
    <x v="10"/>
    <x v="1"/>
    <x v="0"/>
  </r>
  <r>
    <x v="1929"/>
    <s v="2014-02-20"/>
    <x v="3"/>
    <d v="1899-12-30T22:20:00"/>
    <x v="1"/>
    <d v="2014-02-20T21:40:32"/>
    <d v="2014-02-20T23:12:04"/>
    <n v="91"/>
    <x v="10"/>
    <x v="1"/>
    <x v="0"/>
  </r>
  <r>
    <x v="1930"/>
    <s v="2014-02-21"/>
    <x v="4"/>
    <d v="1899-12-30T00:10:00"/>
    <x v="0"/>
    <d v="2014-02-21T15:56:26"/>
    <e v="#VALUE!"/>
    <e v="#VALUE!"/>
    <x v="10"/>
    <x v="0"/>
    <x v="0"/>
  </r>
  <r>
    <x v="1931"/>
    <s v="2014-02-21"/>
    <x v="4"/>
    <d v="1899-12-30T03:59:00"/>
    <x v="0"/>
    <d v="2014-02-21T03:04:45"/>
    <d v="2014-02-21T05:05:01"/>
    <n v="120"/>
    <x v="10"/>
    <x v="0"/>
    <x v="0"/>
  </r>
  <r>
    <x v="1932"/>
    <s v="2014-02-21"/>
    <x v="4"/>
    <d v="1899-12-30T06:45:00"/>
    <x v="0"/>
    <d v="2014-02-21T05:58:00"/>
    <e v="#VALUE!"/>
    <e v="#VALUE!"/>
    <x v="10"/>
    <x v="1"/>
    <x v="0"/>
  </r>
  <r>
    <x v="1933"/>
    <s v="2014-02-21"/>
    <x v="4"/>
    <d v="1899-12-30T09:30:00"/>
    <x v="2"/>
    <d v="2014-02-21T08:31:07"/>
    <d v="2014-02-21T10:28:49"/>
    <n v="117"/>
    <x v="10"/>
    <x v="1"/>
    <x v="0"/>
  </r>
  <r>
    <x v="1934"/>
    <s v="2014-02-21"/>
    <x v="4"/>
    <d v="1899-12-30T10:16:00"/>
    <x v="0"/>
    <d v="2014-02-21T09:14:21"/>
    <d v="2014-02-21T11:23:55"/>
    <n v="129"/>
    <x v="10"/>
    <x v="1"/>
    <x v="0"/>
  </r>
  <r>
    <x v="1935"/>
    <s v="2014-02-21"/>
    <x v="4"/>
    <d v="1899-12-30T11:38:00"/>
    <x v="2"/>
    <d v="2014-02-21T10:48:04"/>
    <d v="2014-02-21T12:21:00"/>
    <n v="92"/>
    <x v="10"/>
    <x v="1"/>
    <x v="0"/>
  </r>
  <r>
    <x v="1936"/>
    <s v="2014-02-21"/>
    <x v="4"/>
    <d v="1899-12-30T14:01:00"/>
    <x v="2"/>
    <d v="2014-02-21T13:20:18"/>
    <d v="2014-02-21T14:59:05"/>
    <n v="98"/>
    <x v="10"/>
    <x v="1"/>
    <x v="0"/>
  </r>
  <r>
    <x v="1937"/>
    <s v="2014-02-21"/>
    <x v="4"/>
    <d v="1899-12-30T16:34:00"/>
    <x v="0"/>
    <d v="2014-02-21T15:50:16"/>
    <d v="2014-02-21T17:45:35"/>
    <n v="115"/>
    <x v="10"/>
    <x v="1"/>
    <x v="0"/>
  </r>
  <r>
    <x v="1938"/>
    <s v="2014-02-21"/>
    <x v="4"/>
    <d v="1899-12-30T17:24:00"/>
    <x v="0"/>
    <d v="2014-02-21T17:24:45"/>
    <d v="2014-02-21T18:03:55"/>
    <n v="39"/>
    <x v="10"/>
    <x v="1"/>
    <x v="0"/>
  </r>
  <r>
    <x v="1939"/>
    <s v="2014-02-21"/>
    <x v="4"/>
    <d v="1899-12-30T20:19:00"/>
    <x v="0"/>
    <d v="2014-02-21T19:49:47"/>
    <d v="2014-02-21T21:25:23"/>
    <n v="95"/>
    <x v="10"/>
    <x v="1"/>
    <x v="0"/>
  </r>
  <r>
    <x v="1940"/>
    <s v="2014-02-22"/>
    <x v="5"/>
    <d v="1899-12-30T02:45:00"/>
    <x v="0"/>
    <d v="2014-02-22T02:18:18"/>
    <d v="2014-02-22T03:50:39"/>
    <n v="92"/>
    <x v="10"/>
    <x v="0"/>
    <x v="1"/>
  </r>
  <r>
    <x v="1941"/>
    <s v="2014-02-22"/>
    <x v="5"/>
    <d v="1899-12-30T07:54:00"/>
    <x v="1"/>
    <d v="2014-02-22T07:49:28"/>
    <d v="2014-02-22T08:37:17"/>
    <n v="47"/>
    <x v="10"/>
    <x v="1"/>
    <x v="1"/>
  </r>
  <r>
    <x v="1942"/>
    <s v="2014-02-22"/>
    <x v="5"/>
    <d v="1899-12-30T10:36:00"/>
    <x v="0"/>
    <d v="2014-02-22T10:02:01"/>
    <d v="2014-02-22T11:51:21"/>
    <n v="109"/>
    <x v="10"/>
    <x v="1"/>
    <x v="1"/>
  </r>
  <r>
    <x v="1943"/>
    <s v="2014-02-22"/>
    <x v="5"/>
    <d v="1899-12-30T12:40:00"/>
    <x v="0"/>
    <d v="2014-02-22T11:37:55"/>
    <d v="2014-02-22T13:37:00"/>
    <n v="119"/>
    <x v="10"/>
    <x v="1"/>
    <x v="1"/>
  </r>
  <r>
    <x v="1944"/>
    <s v="2014-02-22"/>
    <x v="5"/>
    <d v="1899-12-30T17:05:00"/>
    <x v="0"/>
    <d v="2014-02-22T16:21:01"/>
    <e v="#VALUE!"/>
    <e v="#VALUE!"/>
    <x v="10"/>
    <x v="1"/>
    <x v="1"/>
  </r>
  <r>
    <x v="1945"/>
    <s v="2014-02-23"/>
    <x v="6"/>
    <d v="1899-12-30T01:43:00"/>
    <x v="0"/>
    <d v="2014-02-23T01:18:00"/>
    <d v="2014-02-23T02:43:34"/>
    <n v="85"/>
    <x v="10"/>
    <x v="0"/>
    <x v="1"/>
  </r>
  <r>
    <x v="1946"/>
    <s v="2014-02-23"/>
    <x v="6"/>
    <d v="1899-12-30T11:46:00"/>
    <x v="0"/>
    <d v="2014-02-23T11:15:15"/>
    <d v="2014-02-23T12:59:03"/>
    <n v="103"/>
    <x v="10"/>
    <x v="1"/>
    <x v="1"/>
  </r>
  <r>
    <x v="1947"/>
    <s v="2014-02-23"/>
    <x v="6"/>
    <d v="1899-12-30T21:13:00"/>
    <x v="0"/>
    <d v="2014-02-23T20:59:14"/>
    <d v="2014-02-23T22:07:55"/>
    <n v="68"/>
    <x v="10"/>
    <x v="1"/>
    <x v="1"/>
  </r>
  <r>
    <x v="1948"/>
    <s v="2014-02-23"/>
    <x v="6"/>
    <d v="1899-12-30T22:46:00"/>
    <x v="0"/>
    <d v="2014-02-23T22:10:53"/>
    <d v="2014-02-23T23:23:46"/>
    <n v="72"/>
    <x v="10"/>
    <x v="1"/>
    <x v="1"/>
  </r>
  <r>
    <x v="1949"/>
    <s v="2014-02-24"/>
    <x v="0"/>
    <d v="1899-12-30T02:49:00"/>
    <x v="0"/>
    <d v="2014-02-24T02:17:09"/>
    <d v="2014-02-24T03:42:06"/>
    <n v="84"/>
    <x v="10"/>
    <x v="0"/>
    <x v="0"/>
  </r>
  <r>
    <x v="1950"/>
    <s v="2014-02-24"/>
    <x v="0"/>
    <d v="1899-12-30T08:37:00"/>
    <x v="2"/>
    <d v="2014-02-24T07:40:32"/>
    <d v="2014-02-24T09:46:50"/>
    <n v="126"/>
    <x v="10"/>
    <x v="1"/>
    <x v="0"/>
  </r>
  <r>
    <x v="1951"/>
    <s v="2014-02-24"/>
    <x v="0"/>
    <d v="1899-12-30T10:40:00"/>
    <x v="2"/>
    <d v="2014-02-24T09:56:55"/>
    <d v="2014-02-24T11:34:44"/>
    <n v="97"/>
    <x v="10"/>
    <x v="1"/>
    <x v="0"/>
  </r>
  <r>
    <x v="1952"/>
    <s v="2014-02-24"/>
    <x v="0"/>
    <d v="1899-12-30T12:29:00"/>
    <x v="2"/>
    <d v="2014-02-24T11:49:43"/>
    <d v="2014-02-24T13:33:14"/>
    <n v="103"/>
    <x v="10"/>
    <x v="1"/>
    <x v="0"/>
  </r>
  <r>
    <x v="1953"/>
    <s v="2014-02-24"/>
    <x v="0"/>
    <d v="1899-12-30T14:52:00"/>
    <x v="2"/>
    <d v="2014-02-24T14:22:06"/>
    <d v="2014-02-24T16:24:24"/>
    <n v="122"/>
    <x v="10"/>
    <x v="1"/>
    <x v="0"/>
  </r>
  <r>
    <x v="1954"/>
    <s v="2014-02-24"/>
    <x v="0"/>
    <d v="1899-12-30T15:48:00"/>
    <x v="2"/>
    <d v="2014-02-24T15:02:08"/>
    <d v="2014-02-24T16:30:08"/>
    <n v="88"/>
    <x v="10"/>
    <x v="1"/>
    <x v="0"/>
  </r>
  <r>
    <x v="1955"/>
    <s v="2014-02-25"/>
    <x v="1"/>
    <d v="1899-12-30T08:29:00"/>
    <x v="2"/>
    <d v="2014-02-25T07:39:35"/>
    <d v="2014-02-25T08:50:43"/>
    <n v="71"/>
    <x v="10"/>
    <x v="1"/>
    <x v="0"/>
  </r>
  <r>
    <x v="1956"/>
    <s v="2014-02-25"/>
    <x v="1"/>
    <d v="1899-12-30T10:07:00"/>
    <x v="2"/>
    <d v="2014-02-25T09:36:44"/>
    <d v="2014-02-25T10:52:42"/>
    <n v="75"/>
    <x v="10"/>
    <x v="1"/>
    <x v="0"/>
  </r>
  <r>
    <x v="1957"/>
    <s v="2014-02-25"/>
    <x v="1"/>
    <d v="1899-12-30T13:17:00"/>
    <x v="2"/>
    <d v="2014-02-25T12:19:13"/>
    <d v="2014-02-25T14:01:04"/>
    <n v="101"/>
    <x v="10"/>
    <x v="1"/>
    <x v="0"/>
  </r>
  <r>
    <x v="1958"/>
    <s v="2014-02-25"/>
    <x v="1"/>
    <d v="1899-12-30T13:55:00"/>
    <x v="2"/>
    <d v="2014-02-25T13:30:51"/>
    <d v="2014-02-25T14:57:49"/>
    <n v="86"/>
    <x v="10"/>
    <x v="1"/>
    <x v="0"/>
  </r>
  <r>
    <x v="1959"/>
    <s v="2014-02-25"/>
    <x v="1"/>
    <d v="1899-12-30T19:00:00"/>
    <x v="0"/>
    <d v="2014-02-25T18:30:09"/>
    <d v="2014-02-25T20:11:28"/>
    <n v="101"/>
    <x v="10"/>
    <x v="1"/>
    <x v="0"/>
  </r>
  <r>
    <x v="1960"/>
    <s v="2014-02-26"/>
    <x v="2"/>
    <d v="1899-12-30T00:13:00"/>
    <x v="0"/>
    <d v="2014-02-25T22:59:20"/>
    <e v="#VALUE!"/>
    <e v="#VALUE!"/>
    <x v="10"/>
    <x v="0"/>
    <x v="0"/>
  </r>
  <r>
    <x v="1961"/>
    <s v="2014-02-26"/>
    <x v="2"/>
    <d v="1899-12-30T03:10:00"/>
    <x v="1"/>
    <d v="2014-02-26T02:20:15"/>
    <d v="2014-02-26T04:06:25"/>
    <n v="106"/>
    <x v="10"/>
    <x v="0"/>
    <x v="0"/>
  </r>
  <r>
    <x v="1962"/>
    <s v="2014-02-26"/>
    <x v="2"/>
    <d v="1899-12-30T09:39:00"/>
    <x v="2"/>
    <d v="2014-02-26T09:06:39"/>
    <d v="2014-02-26T10:00:13"/>
    <n v="53"/>
    <x v="10"/>
    <x v="1"/>
    <x v="0"/>
  </r>
  <r>
    <x v="1963"/>
    <s v="2014-02-26"/>
    <x v="2"/>
    <d v="1899-12-30T10:55:00"/>
    <x v="2"/>
    <d v="2014-02-26T10:23:18"/>
    <d v="2014-02-26T11:48:31"/>
    <n v="85"/>
    <x v="10"/>
    <x v="1"/>
    <x v="0"/>
  </r>
  <r>
    <x v="1964"/>
    <s v="2014-02-26"/>
    <x v="2"/>
    <d v="1899-12-30T14:02:00"/>
    <x v="2"/>
    <d v="2014-02-26T13:13:54"/>
    <d v="2014-02-26T15:03:36"/>
    <n v="109"/>
    <x v="10"/>
    <x v="1"/>
    <x v="0"/>
  </r>
  <r>
    <x v="1965"/>
    <s v="2014-02-26"/>
    <x v="2"/>
    <d v="1899-12-30T16:00:00"/>
    <x v="2"/>
    <d v="2014-02-26T15:18:15"/>
    <d v="2014-02-26T16:36:48"/>
    <n v="78"/>
    <x v="10"/>
    <x v="1"/>
    <x v="0"/>
  </r>
  <r>
    <x v="1966"/>
    <s v="2014-02-26"/>
    <x v="2"/>
    <d v="1899-12-30T18:53:00"/>
    <x v="1"/>
    <d v="2014-02-26T18:00:14"/>
    <e v="#VALUE!"/>
    <e v="#VALUE!"/>
    <x v="10"/>
    <x v="1"/>
    <x v="0"/>
  </r>
  <r>
    <x v="1967"/>
    <s v="2014-02-26"/>
    <x v="2"/>
    <d v="1899-12-30T23:26:00"/>
    <x v="0"/>
    <d v="2014-02-26T22:37:45"/>
    <e v="#VALUE!"/>
    <e v="#VALUE!"/>
    <x v="10"/>
    <x v="1"/>
    <x v="0"/>
  </r>
  <r>
    <x v="1968"/>
    <s v="2014-02-27"/>
    <x v="3"/>
    <d v="1899-12-30T00:43:00"/>
    <x v="0"/>
    <d v="2014-02-27T00:23:47"/>
    <d v="2014-02-27T01:47:25"/>
    <n v="83"/>
    <x v="10"/>
    <x v="0"/>
    <x v="0"/>
  </r>
  <r>
    <x v="1969"/>
    <s v="2014-02-27"/>
    <x v="3"/>
    <d v="1899-12-30T05:55:00"/>
    <x v="0"/>
    <d v="2014-02-27T03:39:51"/>
    <d v="2014-02-27T06:35:19"/>
    <n v="175"/>
    <x v="10"/>
    <x v="0"/>
    <x v="0"/>
  </r>
  <r>
    <x v="1970"/>
    <s v="2014-02-27"/>
    <x v="3"/>
    <d v="1899-12-30T10:10:00"/>
    <x v="2"/>
    <d v="2014-02-27T09:42:49"/>
    <d v="2014-02-27T11:00:44"/>
    <n v="77"/>
    <x v="10"/>
    <x v="1"/>
    <x v="0"/>
  </r>
  <r>
    <x v="1971"/>
    <s v="2014-02-27"/>
    <x v="3"/>
    <d v="1899-12-30T11:17:00"/>
    <x v="2"/>
    <d v="2014-02-27T09:50:37"/>
    <e v="#VALUE!"/>
    <e v="#VALUE!"/>
    <x v="10"/>
    <x v="1"/>
    <x v="0"/>
  </r>
  <r>
    <x v="1972"/>
    <s v="2014-02-28"/>
    <x v="4"/>
    <d v="1899-12-30T10:20:00"/>
    <x v="0"/>
    <d v="2014-02-28T09:45:18"/>
    <d v="2014-02-28T11:32:37"/>
    <n v="107"/>
    <x v="10"/>
    <x v="1"/>
    <x v="0"/>
  </r>
  <r>
    <x v="1973"/>
    <s v="2014-02-28"/>
    <x v="4"/>
    <d v="1899-12-30T12:03:00"/>
    <x v="2"/>
    <d v="2014-02-28T11:00:00"/>
    <d v="2014-02-28T12:47:26"/>
    <n v="107"/>
    <x v="10"/>
    <x v="1"/>
    <x v="0"/>
  </r>
  <r>
    <x v="1974"/>
    <s v="2014-02-28"/>
    <x v="4"/>
    <d v="1899-12-30T13:55:00"/>
    <x v="0"/>
    <d v="2014-02-28T13:20:54"/>
    <d v="2014-02-28T14:59:35"/>
    <n v="98"/>
    <x v="10"/>
    <x v="1"/>
    <x v="0"/>
  </r>
  <r>
    <x v="1975"/>
    <s v="2014-02-28"/>
    <x v="4"/>
    <d v="1899-12-30T15:23:00"/>
    <x v="2"/>
    <d v="2014-02-28T14:23:19"/>
    <d v="2014-02-28T15:50:51"/>
    <n v="87"/>
    <x v="10"/>
    <x v="1"/>
    <x v="0"/>
  </r>
  <r>
    <x v="1976"/>
    <s v="2014-02-28"/>
    <x v="4"/>
    <d v="1899-12-30T15:43:00"/>
    <x v="0"/>
    <d v="2014-02-28T15:30:52"/>
    <d v="2014-02-28T18:10:29"/>
    <n v="159"/>
    <x v="10"/>
    <x v="1"/>
    <x v="0"/>
  </r>
  <r>
    <x v="1977"/>
    <s v="2014-02-28"/>
    <x v="4"/>
    <d v="1899-12-30T21:17:00"/>
    <x v="0"/>
    <d v="2014-02-28T20:33:42"/>
    <d v="2014-02-28T22:33:03"/>
    <n v="119"/>
    <x v="10"/>
    <x v="1"/>
    <x v="0"/>
  </r>
  <r>
    <x v="1978"/>
    <s v="2014-03-01"/>
    <x v="5"/>
    <d v="1899-12-30T01:40:00"/>
    <x v="0"/>
    <d v="2014-03-01T01:28:53"/>
    <d v="2014-03-01T02:54:56"/>
    <n v="86"/>
    <x v="11"/>
    <x v="0"/>
    <x v="1"/>
  </r>
  <r>
    <x v="1979"/>
    <s v="2014-03-01"/>
    <x v="5"/>
    <d v="1899-12-30T04:28:00"/>
    <x v="0"/>
    <d v="2014-03-01T03:38:28"/>
    <e v="#VALUE!"/>
    <e v="#VALUE!"/>
    <x v="11"/>
    <x v="0"/>
    <x v="1"/>
  </r>
  <r>
    <x v="1980"/>
    <s v="2014-03-01"/>
    <x v="5"/>
    <d v="1899-12-30T09:19:00"/>
    <x v="0"/>
    <d v="2014-03-01T07:47:10"/>
    <d v="2014-03-01T10:57:13"/>
    <n v="190"/>
    <x v="11"/>
    <x v="1"/>
    <x v="1"/>
  </r>
  <r>
    <x v="1981"/>
    <s v="2014-03-01"/>
    <x v="5"/>
    <d v="1899-12-30T11:17:00"/>
    <x v="0"/>
    <d v="2014-03-01T10:38:52"/>
    <d v="2014-03-01T12:18:04"/>
    <n v="99"/>
    <x v="11"/>
    <x v="1"/>
    <x v="1"/>
  </r>
  <r>
    <x v="1982"/>
    <s v="2014-03-01"/>
    <x v="5"/>
    <d v="1899-12-30T14:04:00"/>
    <x v="0"/>
    <d v="2014-03-01T13:20:58"/>
    <d v="2014-03-01T14:33:57"/>
    <n v="72"/>
    <x v="11"/>
    <x v="1"/>
    <x v="1"/>
  </r>
  <r>
    <x v="1983"/>
    <s v="2014-03-01"/>
    <x v="5"/>
    <d v="1899-12-30T22:30:00"/>
    <x v="0"/>
    <d v="2014-03-01T22:04:46"/>
    <d v="2014-03-01T23:21:06"/>
    <n v="76"/>
    <x v="11"/>
    <x v="1"/>
    <x v="1"/>
  </r>
  <r>
    <x v="1984"/>
    <s v="2014-03-02"/>
    <x v="6"/>
    <d v="1899-12-30T12:45:00"/>
    <x v="1"/>
    <d v="2014-03-02T11:28:11"/>
    <d v="2014-03-02T13:16:31"/>
    <n v="108"/>
    <x v="11"/>
    <x v="1"/>
    <x v="1"/>
  </r>
  <r>
    <x v="1985"/>
    <s v="2014-03-02"/>
    <x v="6"/>
    <d v="1899-12-30T17:16:00"/>
    <x v="0"/>
    <d v="2014-03-02T16:38:30"/>
    <d v="2014-03-02T18:25:46"/>
    <n v="107"/>
    <x v="11"/>
    <x v="1"/>
    <x v="1"/>
  </r>
  <r>
    <x v="1986"/>
    <s v="2014-03-02"/>
    <x v="6"/>
    <d v="1899-12-30T21:54:00"/>
    <x v="0"/>
    <d v="2014-03-02T21:25:00"/>
    <d v="2014-03-02T22:55:11"/>
    <n v="90"/>
    <x v="11"/>
    <x v="1"/>
    <x v="1"/>
  </r>
  <r>
    <x v="1987"/>
    <s v="2014-03-03"/>
    <x v="0"/>
    <d v="1899-12-30T10:20:00"/>
    <x v="2"/>
    <d v="2014-03-03T09:22:43"/>
    <d v="2014-03-03T11:32:32"/>
    <n v="129"/>
    <x v="11"/>
    <x v="1"/>
    <x v="0"/>
  </r>
  <r>
    <x v="1988"/>
    <s v="2014-03-03"/>
    <x v="0"/>
    <d v="1899-12-30T12:03:00"/>
    <x v="2"/>
    <d v="2014-03-03T11:34:19"/>
    <d v="2014-03-03T13:28:00"/>
    <n v="113"/>
    <x v="11"/>
    <x v="1"/>
    <x v="0"/>
  </r>
  <r>
    <x v="1989"/>
    <s v="2014-03-03"/>
    <x v="0"/>
    <d v="1899-12-30T12:31:00"/>
    <x v="2"/>
    <d v="2014-03-03T11:23:43"/>
    <d v="2014-03-03T13:06:35"/>
    <n v="102"/>
    <x v="11"/>
    <x v="1"/>
    <x v="0"/>
  </r>
  <r>
    <x v="1990"/>
    <s v="2014-03-03"/>
    <x v="0"/>
    <d v="1899-12-30T15:31:00"/>
    <x v="0"/>
    <d v="2014-03-03T14:49:29"/>
    <d v="2014-03-03T17:22:24"/>
    <n v="152"/>
    <x v="11"/>
    <x v="1"/>
    <x v="0"/>
  </r>
  <r>
    <x v="1991"/>
    <s v="2014-03-04"/>
    <x v="1"/>
    <d v="1899-12-30T05:18:00"/>
    <x v="0"/>
    <d v="2014-03-04T04:46:35"/>
    <e v="#VALUE!"/>
    <e v="#VALUE!"/>
    <x v="11"/>
    <x v="0"/>
    <x v="0"/>
  </r>
  <r>
    <x v="1992"/>
    <s v="2014-03-04"/>
    <x v="1"/>
    <d v="1899-12-30T10:13:00"/>
    <x v="2"/>
    <d v="2014-03-04T09:23:27"/>
    <d v="2014-03-04T11:07:30"/>
    <n v="104"/>
    <x v="11"/>
    <x v="1"/>
    <x v="0"/>
  </r>
  <r>
    <x v="1993"/>
    <s v="2014-03-04"/>
    <x v="1"/>
    <d v="1899-12-30T11:02:00"/>
    <x v="2"/>
    <d v="2014-03-04T09:00:45"/>
    <e v="#VALUE!"/>
    <e v="#VALUE!"/>
    <x v="11"/>
    <x v="1"/>
    <x v="0"/>
  </r>
  <r>
    <x v="1994"/>
    <s v="2014-03-04"/>
    <x v="1"/>
    <d v="1899-12-30T12:37:00"/>
    <x v="2"/>
    <d v="2014-03-04T11:51:38"/>
    <e v="#VALUE!"/>
    <e v="#VALUE!"/>
    <x v="11"/>
    <x v="1"/>
    <x v="0"/>
  </r>
  <r>
    <x v="1995"/>
    <s v="2014-03-04"/>
    <x v="1"/>
    <d v="1899-12-30T16:27:00"/>
    <x v="2"/>
    <d v="2014-03-04T15:19:01"/>
    <d v="2014-03-04T17:08:28"/>
    <n v="109"/>
    <x v="11"/>
    <x v="1"/>
    <x v="0"/>
  </r>
  <r>
    <x v="1996"/>
    <s v="2014-03-05"/>
    <x v="2"/>
    <d v="1899-12-30T03:45:00"/>
    <x v="0"/>
    <d v="2014-03-05T02:44:39"/>
    <d v="2014-03-05T04:51:37"/>
    <n v="126"/>
    <x v="11"/>
    <x v="0"/>
    <x v="0"/>
  </r>
  <r>
    <x v="1997"/>
    <s v="2014-03-05"/>
    <x v="2"/>
    <d v="1899-12-30T09:54:00"/>
    <x v="2"/>
    <d v="2014-03-05T09:29:12"/>
    <d v="2014-03-05T11:18:41"/>
    <n v="109"/>
    <x v="11"/>
    <x v="1"/>
    <x v="0"/>
  </r>
  <r>
    <x v="1998"/>
    <s v="2014-03-05"/>
    <x v="2"/>
    <d v="1899-12-30T11:54:00"/>
    <x v="2"/>
    <d v="2014-03-05T11:29:53"/>
    <d v="2014-03-05T12:21:29"/>
    <n v="51"/>
    <x v="11"/>
    <x v="1"/>
    <x v="0"/>
  </r>
  <r>
    <x v="1999"/>
    <s v="2014-03-05"/>
    <x v="2"/>
    <d v="1899-12-30T13:54:00"/>
    <x v="2"/>
    <d v="2014-03-05T13:18:40"/>
    <d v="2014-03-05T14:59:12"/>
    <n v="100"/>
    <x v="11"/>
    <x v="1"/>
    <x v="0"/>
  </r>
  <r>
    <x v="2000"/>
    <s v="2014-03-05"/>
    <x v="2"/>
    <d v="1899-12-30T14:45:00"/>
    <x v="0"/>
    <d v="2014-03-05T13:59:21"/>
    <d v="2014-03-05T15:38:16"/>
    <n v="98"/>
    <x v="11"/>
    <x v="1"/>
    <x v="0"/>
  </r>
  <r>
    <x v="2001"/>
    <s v="2014-03-05"/>
    <x v="2"/>
    <d v="1899-12-30T16:07:00"/>
    <x v="2"/>
    <d v="2014-03-05T15:19:00"/>
    <e v="#VALUE!"/>
    <e v="#VALUE!"/>
    <x v="11"/>
    <x v="1"/>
    <x v="0"/>
  </r>
  <r>
    <x v="2002"/>
    <s v="2014-03-05"/>
    <x v="2"/>
    <d v="1899-12-30T17:23:00"/>
    <x v="1"/>
    <d v="2014-03-05T16:45:17"/>
    <d v="2014-03-05T18:25:43"/>
    <n v="100"/>
    <x v="11"/>
    <x v="1"/>
    <x v="0"/>
  </r>
  <r>
    <x v="2003"/>
    <s v="2014-03-05"/>
    <x v="2"/>
    <d v="1899-12-30T20:14:00"/>
    <x v="2"/>
    <d v="2014-03-05T18:57:19"/>
    <d v="2014-03-05T20:39:21"/>
    <n v="102"/>
    <x v="11"/>
    <x v="1"/>
    <x v="0"/>
  </r>
  <r>
    <x v="2004"/>
    <s v="2014-03-06"/>
    <x v="3"/>
    <d v="1899-12-30T02:30:00"/>
    <x v="0"/>
    <d v="2014-03-06T01:30:37"/>
    <e v="#VALUE!"/>
    <e v="#VALUE!"/>
    <x v="11"/>
    <x v="0"/>
    <x v="0"/>
  </r>
  <r>
    <x v="2005"/>
    <s v="2014-03-06"/>
    <x v="3"/>
    <d v="1899-12-30T09:53:00"/>
    <x v="2"/>
    <d v="2014-03-06T09:11:55"/>
    <d v="2014-03-06T11:16:35"/>
    <n v="124"/>
    <x v="11"/>
    <x v="1"/>
    <x v="0"/>
  </r>
  <r>
    <x v="2006"/>
    <s v="2014-03-06"/>
    <x v="3"/>
    <d v="1899-12-30T13:22:00"/>
    <x v="2"/>
    <d v="2014-03-06T12:02:35"/>
    <d v="2014-03-06T14:23:37"/>
    <n v="141"/>
    <x v="11"/>
    <x v="1"/>
    <x v="0"/>
  </r>
  <r>
    <x v="2007"/>
    <s v="2014-03-06"/>
    <x v="3"/>
    <d v="1899-12-30T16:46:00"/>
    <x v="0"/>
    <d v="2014-03-06T16:08:19"/>
    <d v="2014-03-06T17:55:11"/>
    <n v="106"/>
    <x v="11"/>
    <x v="1"/>
    <x v="0"/>
  </r>
  <r>
    <x v="2008"/>
    <s v="2014-03-06"/>
    <x v="3"/>
    <d v="1899-12-30T17:54:00"/>
    <x v="0"/>
    <d v="2014-03-06T17:22:29"/>
    <d v="2014-03-06T18:54:04"/>
    <n v="91"/>
    <x v="11"/>
    <x v="1"/>
    <x v="0"/>
  </r>
  <r>
    <x v="2009"/>
    <s v="2014-03-06"/>
    <x v="3"/>
    <d v="1899-12-30T21:25:00"/>
    <x v="0"/>
    <d v="2014-03-06T20:49:32"/>
    <d v="2014-03-06T23:36:34"/>
    <n v="167"/>
    <x v="11"/>
    <x v="1"/>
    <x v="0"/>
  </r>
  <r>
    <x v="2010"/>
    <s v="2014-03-07"/>
    <x v="4"/>
    <d v="1899-12-30T01:51:00"/>
    <x v="0"/>
    <e v="#VALUE!"/>
    <e v="#VALUE!"/>
    <e v="#VALUE!"/>
    <x v="11"/>
    <x v="0"/>
    <x v="0"/>
  </r>
  <r>
    <x v="2011"/>
    <s v="2014-03-07"/>
    <x v="4"/>
    <d v="1899-12-30T06:12:00"/>
    <x v="0"/>
    <d v="2014-03-07T05:54:46"/>
    <d v="2014-03-07T07:30:25"/>
    <n v="95"/>
    <x v="11"/>
    <x v="1"/>
    <x v="0"/>
  </r>
  <r>
    <x v="2012"/>
    <s v="2014-03-07"/>
    <x v="4"/>
    <d v="1899-12-30T08:02:00"/>
    <x v="1"/>
    <d v="2014-03-07T07:02:37"/>
    <d v="2014-03-07T08:50:55"/>
    <n v="108"/>
    <x v="11"/>
    <x v="1"/>
    <x v="0"/>
  </r>
  <r>
    <x v="2013"/>
    <s v="2014-03-07"/>
    <x v="4"/>
    <d v="1899-12-30T09:33:00"/>
    <x v="2"/>
    <d v="2014-03-07T08:47:25"/>
    <d v="2014-03-07T10:02:13"/>
    <n v="74"/>
    <x v="11"/>
    <x v="1"/>
    <x v="0"/>
  </r>
  <r>
    <x v="2014"/>
    <s v="2014-03-07"/>
    <x v="4"/>
    <d v="1899-12-30T11:07:00"/>
    <x v="1"/>
    <d v="2014-03-07T10:30:53"/>
    <d v="2014-03-07T12:04:49"/>
    <n v="93"/>
    <x v="11"/>
    <x v="1"/>
    <x v="0"/>
  </r>
  <r>
    <x v="2015"/>
    <s v="2014-03-07"/>
    <x v="4"/>
    <d v="1899-12-30T11:39:00"/>
    <x v="2"/>
    <d v="2014-03-07T10:38:24"/>
    <d v="2014-03-07T12:31:32"/>
    <n v="113"/>
    <x v="11"/>
    <x v="1"/>
    <x v="0"/>
  </r>
  <r>
    <x v="2016"/>
    <s v="2014-03-07"/>
    <x v="4"/>
    <d v="1899-12-30T13:29:00"/>
    <x v="2"/>
    <d v="2014-03-07T12:55:30"/>
    <d v="2014-03-07T14:18:30"/>
    <n v="83"/>
    <x v="11"/>
    <x v="1"/>
    <x v="0"/>
  </r>
  <r>
    <x v="2017"/>
    <s v="2014-03-07"/>
    <x v="4"/>
    <d v="1899-12-30T15:41:00"/>
    <x v="2"/>
    <d v="2014-03-07T15:05:47"/>
    <d v="2014-03-07T16:25:29"/>
    <n v="79"/>
    <x v="11"/>
    <x v="1"/>
    <x v="0"/>
  </r>
  <r>
    <x v="2018"/>
    <s v="2014-03-07"/>
    <x v="4"/>
    <d v="1899-12-30T20:56:00"/>
    <x v="2"/>
    <d v="2014-03-07T20:10:17"/>
    <d v="2014-03-07T21:47:04"/>
    <n v="96"/>
    <x v="11"/>
    <x v="1"/>
    <x v="0"/>
  </r>
  <r>
    <x v="2019"/>
    <s v="2014-03-08"/>
    <x v="5"/>
    <d v="1899-12-30T07:20:00"/>
    <x v="1"/>
    <d v="2014-03-08T06:37:51"/>
    <d v="2014-03-08T08:08:46"/>
    <n v="90"/>
    <x v="11"/>
    <x v="1"/>
    <x v="1"/>
  </r>
  <r>
    <x v="2020"/>
    <s v="2014-03-08"/>
    <x v="5"/>
    <d v="1899-12-30T10:30:00"/>
    <x v="0"/>
    <d v="2014-03-08T09:19:06"/>
    <d v="2014-03-08T11:37:43"/>
    <n v="138"/>
    <x v="11"/>
    <x v="1"/>
    <x v="1"/>
  </r>
  <r>
    <x v="2021"/>
    <s v="2014-03-08"/>
    <x v="5"/>
    <d v="1899-12-30T16:17:00"/>
    <x v="0"/>
    <d v="2014-03-08T15:08:15"/>
    <d v="2014-03-08T16:58:00"/>
    <n v="109"/>
    <x v="11"/>
    <x v="1"/>
    <x v="1"/>
  </r>
  <r>
    <x v="2022"/>
    <s v="2014-03-08"/>
    <x v="5"/>
    <d v="1899-12-30T19:58:00"/>
    <x v="0"/>
    <d v="2014-03-08T19:25:54"/>
    <d v="2014-03-08T20:35:51"/>
    <n v="69"/>
    <x v="11"/>
    <x v="1"/>
    <x v="1"/>
  </r>
  <r>
    <x v="2023"/>
    <s v="2014-03-08"/>
    <x v="5"/>
    <d v="1899-12-30T20:54:00"/>
    <x v="0"/>
    <d v="2014-03-08T20:33:08"/>
    <d v="2014-03-08T22:39:48"/>
    <n v="126"/>
    <x v="11"/>
    <x v="1"/>
    <x v="1"/>
  </r>
  <r>
    <x v="2024"/>
    <s v="2014-03-09"/>
    <x v="6"/>
    <d v="1899-12-30T05:32:00"/>
    <x v="0"/>
    <d v="2014-03-09T04:08:51"/>
    <d v="2014-03-09T05:27:32"/>
    <n v="78"/>
    <x v="11"/>
    <x v="0"/>
    <x v="1"/>
  </r>
  <r>
    <x v="2025"/>
    <s v="2014-03-09"/>
    <x v="6"/>
    <d v="1899-12-30T13:28:00"/>
    <x v="0"/>
    <d v="2014-03-09T11:47:34"/>
    <e v="#VALUE!"/>
    <e v="#VALUE!"/>
    <x v="11"/>
    <x v="1"/>
    <x v="1"/>
  </r>
  <r>
    <x v="2026"/>
    <s v="2014-03-09"/>
    <x v="6"/>
    <d v="1899-12-30T18:23:00"/>
    <x v="0"/>
    <d v="2014-03-09T18:22:10"/>
    <d v="2014-03-09T18:57:00"/>
    <n v="34"/>
    <x v="11"/>
    <x v="1"/>
    <x v="1"/>
  </r>
  <r>
    <x v="2027"/>
    <s v="2014-03-09"/>
    <x v="6"/>
    <d v="1899-12-30T21:34:00"/>
    <x v="0"/>
    <d v="2014-03-09T20:48:21"/>
    <d v="2014-03-09T22:31:15"/>
    <n v="102"/>
    <x v="11"/>
    <x v="1"/>
    <x v="1"/>
  </r>
  <r>
    <x v="2028"/>
    <s v="2014-03-09"/>
    <x v="6"/>
    <d v="1899-12-30T23:39:00"/>
    <x v="1"/>
    <d v="2014-03-09T22:39:49"/>
    <d v="2014-03-10T00:54:42"/>
    <n v="134"/>
    <x v="11"/>
    <x v="1"/>
    <x v="1"/>
  </r>
  <r>
    <x v="2029"/>
    <s v="2014-03-10"/>
    <x v="0"/>
    <d v="1899-12-30T08:49:00"/>
    <x v="0"/>
    <d v="2014-03-10T07:18:56"/>
    <d v="2014-03-10T08:55:57"/>
    <n v="97"/>
    <x v="11"/>
    <x v="1"/>
    <x v="0"/>
  </r>
  <r>
    <x v="2030"/>
    <s v="2014-03-10"/>
    <x v="0"/>
    <d v="1899-12-30T11:26:00"/>
    <x v="2"/>
    <d v="2014-03-10T10:50:09"/>
    <d v="2014-03-10T12:26:11"/>
    <n v="96"/>
    <x v="11"/>
    <x v="1"/>
    <x v="0"/>
  </r>
  <r>
    <x v="2031"/>
    <s v="2014-03-10"/>
    <x v="0"/>
    <d v="1899-12-30T13:29:00"/>
    <x v="2"/>
    <d v="2014-03-10T12:46:23"/>
    <d v="2014-03-10T14:06:21"/>
    <n v="79"/>
    <x v="11"/>
    <x v="1"/>
    <x v="0"/>
  </r>
  <r>
    <x v="2032"/>
    <s v="2014-03-10"/>
    <x v="0"/>
    <d v="1899-12-30T13:22:00"/>
    <x v="1"/>
    <d v="2014-03-10T13:06:05"/>
    <e v="#VALUE!"/>
    <e v="#VALUE!"/>
    <x v="11"/>
    <x v="1"/>
    <x v="0"/>
  </r>
  <r>
    <x v="2033"/>
    <s v="2014-03-10"/>
    <x v="0"/>
    <d v="1899-12-30T15:02:00"/>
    <x v="2"/>
    <d v="2014-03-10T14:34:41"/>
    <d v="2014-03-10T16:03:37"/>
    <n v="88"/>
    <x v="11"/>
    <x v="1"/>
    <x v="0"/>
  </r>
  <r>
    <x v="2034"/>
    <s v="2014-03-10"/>
    <x v="0"/>
    <d v="1899-12-30T21:50:00"/>
    <x v="0"/>
    <d v="2014-03-10T21:02:53"/>
    <d v="2014-03-10T22:41:01"/>
    <n v="98"/>
    <x v="11"/>
    <x v="1"/>
    <x v="0"/>
  </r>
  <r>
    <x v="2035"/>
    <s v="2014-03-11"/>
    <x v="1"/>
    <d v="1899-12-30T05:21:00"/>
    <x v="0"/>
    <d v="2014-03-11T04:27:17"/>
    <d v="2014-03-11T06:58:13"/>
    <n v="150"/>
    <x v="11"/>
    <x v="0"/>
    <x v="0"/>
  </r>
  <r>
    <x v="2036"/>
    <s v="2014-03-11"/>
    <x v="1"/>
    <d v="1899-12-30T09:32:00"/>
    <x v="2"/>
    <d v="2014-03-11T08:49:39"/>
    <d v="2014-03-11T10:29:58"/>
    <n v="100"/>
    <x v="11"/>
    <x v="1"/>
    <x v="0"/>
  </r>
  <r>
    <x v="2037"/>
    <s v="2014-03-11"/>
    <x v="1"/>
    <d v="1899-12-30T11:54:00"/>
    <x v="2"/>
    <d v="2014-03-11T11:16:52"/>
    <d v="2014-03-11T12:22:52"/>
    <n v="66"/>
    <x v="11"/>
    <x v="1"/>
    <x v="0"/>
  </r>
  <r>
    <x v="2038"/>
    <s v="2014-03-11"/>
    <x v="1"/>
    <d v="1899-12-30T12:45:00"/>
    <x v="0"/>
    <d v="2014-03-11T10:46:44"/>
    <e v="#VALUE!"/>
    <e v="#VALUE!"/>
    <x v="11"/>
    <x v="1"/>
    <x v="0"/>
  </r>
  <r>
    <x v="2039"/>
    <s v="2014-03-11"/>
    <x v="1"/>
    <d v="1899-12-30T20:07:00"/>
    <x v="0"/>
    <d v="2014-03-11T19:09:36"/>
    <d v="2014-03-11T20:50:04"/>
    <n v="100"/>
    <x v="11"/>
    <x v="1"/>
    <x v="0"/>
  </r>
  <r>
    <x v="2040"/>
    <s v="2014-03-11"/>
    <x v="1"/>
    <d v="1899-12-30T22:17:00"/>
    <x v="0"/>
    <d v="2014-03-11T21:31:49"/>
    <d v="2014-03-11T23:01:56"/>
    <n v="90"/>
    <x v="11"/>
    <x v="1"/>
    <x v="0"/>
  </r>
  <r>
    <x v="2041"/>
    <s v="2014-03-11"/>
    <x v="1"/>
    <d v="1899-12-30T00:00:00"/>
    <x v="0"/>
    <d v="2014-03-11T23:14:44"/>
    <d v="2014-03-12T00:48:22"/>
    <n v="93"/>
    <x v="11"/>
    <x v="0"/>
    <x v="0"/>
  </r>
  <r>
    <x v="2042"/>
    <s v="2014-03-12"/>
    <x v="2"/>
    <d v="1899-12-30T02:23:00"/>
    <x v="1"/>
    <d v="2014-03-12T01:32:39"/>
    <d v="2014-03-12T03:05:53"/>
    <n v="93"/>
    <x v="11"/>
    <x v="0"/>
    <x v="0"/>
  </r>
  <r>
    <x v="2043"/>
    <s v="2014-03-12"/>
    <x v="2"/>
    <d v="1899-12-30T04:26:00"/>
    <x v="1"/>
    <d v="2014-03-12T03:43:06"/>
    <d v="2014-03-12T05:27:30"/>
    <n v="104"/>
    <x v="11"/>
    <x v="0"/>
    <x v="0"/>
  </r>
  <r>
    <x v="2044"/>
    <s v="2014-03-12"/>
    <x v="2"/>
    <d v="1899-12-30T08:32:00"/>
    <x v="2"/>
    <d v="2014-03-12T07:26:10"/>
    <d v="2014-03-12T09:32:18"/>
    <n v="126"/>
    <x v="11"/>
    <x v="1"/>
    <x v="0"/>
  </r>
  <r>
    <x v="2045"/>
    <s v="2014-03-12"/>
    <x v="2"/>
    <d v="1899-12-30T10:40:00"/>
    <x v="2"/>
    <d v="2014-03-12T09:45:36"/>
    <d v="2014-03-12T11:19:40"/>
    <n v="94"/>
    <x v="11"/>
    <x v="1"/>
    <x v="0"/>
  </r>
  <r>
    <x v="2046"/>
    <s v="2014-03-12"/>
    <x v="2"/>
    <d v="1899-12-30T12:04:00"/>
    <x v="2"/>
    <d v="2014-03-12T11:19:54"/>
    <d v="2014-03-12T12:39:39"/>
    <n v="79"/>
    <x v="11"/>
    <x v="1"/>
    <x v="0"/>
  </r>
  <r>
    <x v="2047"/>
    <s v="2014-03-12"/>
    <x v="2"/>
    <d v="1899-12-30T14:19:00"/>
    <x v="2"/>
    <d v="2014-03-12T13:32:25"/>
    <e v="#VALUE!"/>
    <e v="#VALUE!"/>
    <x v="11"/>
    <x v="1"/>
    <x v="0"/>
  </r>
  <r>
    <x v="2048"/>
    <s v="2014-03-12"/>
    <x v="2"/>
    <d v="1899-12-30T15:57:00"/>
    <x v="2"/>
    <d v="2014-03-12T15:04:47"/>
    <d v="2014-03-12T16:40:45"/>
    <n v="95"/>
    <x v="11"/>
    <x v="1"/>
    <x v="0"/>
  </r>
  <r>
    <x v="2049"/>
    <s v="2014-03-12"/>
    <x v="2"/>
    <d v="1899-12-30T21:35:00"/>
    <x v="0"/>
    <d v="2014-03-12T20:56:53"/>
    <d v="2014-03-12T22:46:21"/>
    <n v="109"/>
    <x v="11"/>
    <x v="1"/>
    <x v="0"/>
  </r>
  <r>
    <x v="2050"/>
    <s v="2014-03-12"/>
    <x v="2"/>
    <d v="1899-12-30T23:54:00"/>
    <x v="0"/>
    <d v="2014-03-12T23:30:22"/>
    <d v="2014-03-13T01:08:37"/>
    <n v="98"/>
    <x v="11"/>
    <x v="1"/>
    <x v="0"/>
  </r>
  <r>
    <x v="2051"/>
    <s v="2014-03-13"/>
    <x v="3"/>
    <d v="1899-12-30T01:53:00"/>
    <x v="0"/>
    <d v="2014-03-13T01:19:53"/>
    <e v="#VALUE!"/>
    <e v="#VALUE!"/>
    <x v="11"/>
    <x v="0"/>
    <x v="0"/>
  </r>
  <r>
    <x v="2052"/>
    <s v="2014-03-13"/>
    <x v="3"/>
    <d v="1899-12-30T02:56:00"/>
    <x v="0"/>
    <d v="2014-03-13T02:15:15"/>
    <d v="2014-03-13T04:19:02"/>
    <n v="123"/>
    <x v="11"/>
    <x v="0"/>
    <x v="0"/>
  </r>
  <r>
    <x v="2053"/>
    <s v="2014-03-13"/>
    <x v="3"/>
    <d v="1899-12-30T06:25:00"/>
    <x v="0"/>
    <d v="2014-03-13T05:36:05"/>
    <d v="2014-03-13T07:28:15"/>
    <n v="112"/>
    <x v="11"/>
    <x v="1"/>
    <x v="0"/>
  </r>
  <r>
    <x v="2054"/>
    <s v="2014-03-13"/>
    <x v="3"/>
    <d v="1899-12-30T11:42:00"/>
    <x v="1"/>
    <d v="2014-03-13T10:58:25"/>
    <d v="2014-03-13T12:49:43"/>
    <n v="111"/>
    <x v="11"/>
    <x v="1"/>
    <x v="0"/>
  </r>
  <r>
    <x v="2055"/>
    <s v="2014-03-13"/>
    <x v="3"/>
    <d v="1899-12-30T14:25:00"/>
    <x v="0"/>
    <d v="2014-03-13T13:46:11"/>
    <d v="2014-03-13T15:05:30"/>
    <n v="79"/>
    <x v="11"/>
    <x v="1"/>
    <x v="0"/>
  </r>
  <r>
    <x v="2056"/>
    <s v="2014-03-13"/>
    <x v="3"/>
    <d v="1899-12-30T20:17:00"/>
    <x v="0"/>
    <d v="2014-03-13T19:22:04"/>
    <d v="2014-03-13T22:20:15"/>
    <n v="178"/>
    <x v="11"/>
    <x v="1"/>
    <x v="0"/>
  </r>
  <r>
    <x v="2057"/>
    <s v="2014-03-07"/>
    <x v="4"/>
    <d v="1899-12-30T14:18:00"/>
    <x v="2"/>
    <d v="2014-03-14T13:40:17"/>
    <d v="2014-03-14T15:11:16"/>
    <n v="90"/>
    <x v="11"/>
    <x v="1"/>
    <x v="0"/>
  </r>
  <r>
    <x v="2058"/>
    <s v="2014-03-14"/>
    <x v="4"/>
    <d v="1899-12-30T09:49:00"/>
    <x v="2"/>
    <d v="2014-03-14T08:51:12"/>
    <d v="2014-03-14T10:39:57"/>
    <n v="108"/>
    <x v="11"/>
    <x v="1"/>
    <x v="0"/>
  </r>
  <r>
    <x v="2059"/>
    <s v="2014-03-14"/>
    <x v="4"/>
    <d v="1899-12-30T11:09:00"/>
    <x v="2"/>
    <e v="#VALUE!"/>
    <d v="2014-03-14T12:15:33"/>
    <e v="#VALUE!"/>
    <x v="11"/>
    <x v="1"/>
    <x v="0"/>
  </r>
  <r>
    <x v="2060"/>
    <s v="2014-03-14"/>
    <x v="4"/>
    <d v="1899-12-30T12:11:00"/>
    <x v="2"/>
    <d v="2014-03-14T11:00:27"/>
    <d v="2014-03-14T12:38:42"/>
    <n v="98"/>
    <x v="11"/>
    <x v="1"/>
    <x v="0"/>
  </r>
  <r>
    <x v="2061"/>
    <s v="2014-03-14"/>
    <x v="4"/>
    <d v="1899-12-30T16:28:00"/>
    <x v="2"/>
    <d v="2014-03-14T14:28:51"/>
    <d v="2014-03-14T16:23:57"/>
    <n v="115"/>
    <x v="11"/>
    <x v="1"/>
    <x v="0"/>
  </r>
  <r>
    <x v="2062"/>
    <s v="2014-03-14"/>
    <x v="4"/>
    <d v="1899-12-30T21:54:00"/>
    <x v="0"/>
    <d v="2014-03-14T21:09:56"/>
    <d v="2014-03-14T22:23:42"/>
    <n v="73"/>
    <x v="11"/>
    <x v="1"/>
    <x v="0"/>
  </r>
  <r>
    <x v="2063"/>
    <s v="2014-03-15"/>
    <x v="5"/>
    <d v="1899-12-30T06:02:00"/>
    <x v="0"/>
    <d v="2014-03-15T05:47:19"/>
    <d v="2014-03-15T06:47:59"/>
    <n v="60"/>
    <x v="11"/>
    <x v="1"/>
    <x v="1"/>
  </r>
  <r>
    <x v="2064"/>
    <s v="2014-03-15"/>
    <x v="5"/>
    <d v="1899-12-30T07:27:00"/>
    <x v="0"/>
    <d v="2014-03-15T06:51:05"/>
    <d v="2014-03-15T08:19:56"/>
    <n v="88"/>
    <x v="11"/>
    <x v="1"/>
    <x v="1"/>
  </r>
  <r>
    <x v="2065"/>
    <s v="2014-03-15"/>
    <x v="5"/>
    <d v="1899-12-30T14:14:00"/>
    <x v="0"/>
    <d v="2014-03-15T13:32:39"/>
    <d v="2014-03-15T15:29:16"/>
    <n v="116"/>
    <x v="11"/>
    <x v="1"/>
    <x v="1"/>
  </r>
  <r>
    <x v="2066"/>
    <s v="2014-03-16"/>
    <x v="6"/>
    <d v="1899-12-30T04:11:00"/>
    <x v="0"/>
    <d v="2014-03-16T03:49:15"/>
    <d v="2014-03-16T05:03:20"/>
    <n v="74"/>
    <x v="11"/>
    <x v="0"/>
    <x v="1"/>
  </r>
  <r>
    <x v="2067"/>
    <s v="2014-03-16"/>
    <x v="6"/>
    <d v="1899-12-30T08:32:00"/>
    <x v="1"/>
    <d v="2014-03-16T07:41:29"/>
    <d v="2014-03-16T10:22:45"/>
    <n v="161"/>
    <x v="11"/>
    <x v="1"/>
    <x v="1"/>
  </r>
  <r>
    <x v="2068"/>
    <s v="2014-03-16"/>
    <x v="6"/>
    <d v="1899-12-30T10:26:00"/>
    <x v="0"/>
    <d v="2014-03-16T09:44:50"/>
    <d v="2014-03-16T11:20:27"/>
    <n v="95"/>
    <x v="11"/>
    <x v="1"/>
    <x v="1"/>
  </r>
  <r>
    <x v="2069"/>
    <s v="2014-03-17"/>
    <x v="0"/>
    <d v="1899-12-30T03:08:00"/>
    <x v="0"/>
    <d v="2014-03-17T02:48:22"/>
    <d v="2014-03-17T04:20:24"/>
    <n v="92"/>
    <x v="11"/>
    <x v="0"/>
    <x v="0"/>
  </r>
  <r>
    <x v="2070"/>
    <s v="2014-03-17"/>
    <x v="0"/>
    <d v="1899-12-30T10:01:00"/>
    <x v="2"/>
    <d v="2014-03-17T09:16:02"/>
    <d v="2014-03-17T10:35:37"/>
    <n v="79"/>
    <x v="11"/>
    <x v="1"/>
    <x v="0"/>
  </r>
  <r>
    <x v="2071"/>
    <s v="2014-03-17"/>
    <x v="0"/>
    <d v="1899-12-30T10:27:00"/>
    <x v="2"/>
    <d v="2014-03-17T09:31:15"/>
    <d v="2014-03-17T11:30:14"/>
    <n v="118"/>
    <x v="11"/>
    <x v="1"/>
    <x v="0"/>
  </r>
  <r>
    <x v="2072"/>
    <s v="2014-03-17"/>
    <x v="0"/>
    <d v="1899-12-30T11:59:00"/>
    <x v="2"/>
    <d v="2014-03-17T11:04:56"/>
    <d v="2014-03-17T12:11:26"/>
    <n v="66"/>
    <x v="11"/>
    <x v="1"/>
    <x v="0"/>
  </r>
  <r>
    <x v="2073"/>
    <s v="2014-03-17"/>
    <x v="0"/>
    <d v="1899-12-30T14:48:00"/>
    <x v="2"/>
    <d v="2014-03-17T13:21:45"/>
    <d v="2014-03-17T15:07:54"/>
    <n v="106"/>
    <x v="11"/>
    <x v="1"/>
    <x v="0"/>
  </r>
  <r>
    <x v="2074"/>
    <s v="2014-03-17"/>
    <x v="0"/>
    <d v="1899-12-30T16:43:00"/>
    <x v="2"/>
    <d v="2014-03-17T15:47:34"/>
    <d v="2014-03-17T17:56:25"/>
    <n v="128"/>
    <x v="11"/>
    <x v="1"/>
    <x v="0"/>
  </r>
  <r>
    <x v="2075"/>
    <s v="2014-03-17"/>
    <x v="0"/>
    <d v="1899-12-30T19:23:00"/>
    <x v="0"/>
    <d v="2014-03-17T18:38:51"/>
    <e v="#VALUE!"/>
    <e v="#VALUE!"/>
    <x v="11"/>
    <x v="1"/>
    <x v="0"/>
  </r>
  <r>
    <x v="2076"/>
    <s v="2014-03-17"/>
    <x v="0"/>
    <d v="1899-12-30T22:25:00"/>
    <x v="0"/>
    <d v="2014-03-17T22:21:39"/>
    <d v="2014-03-17T23:17:54"/>
    <n v="56"/>
    <x v="11"/>
    <x v="1"/>
    <x v="0"/>
  </r>
  <r>
    <x v="2077"/>
    <s v="2014-03-18"/>
    <x v="1"/>
    <d v="1899-12-30T08:16:00"/>
    <x v="2"/>
    <d v="2014-03-18T07:28:51"/>
    <d v="2014-03-18T09:25:49"/>
    <n v="116"/>
    <x v="11"/>
    <x v="1"/>
    <x v="0"/>
  </r>
  <r>
    <x v="2078"/>
    <s v="2014-03-18"/>
    <x v="1"/>
    <d v="1899-12-30T09:36:00"/>
    <x v="0"/>
    <d v="2014-03-18T09:01:38"/>
    <d v="2014-03-18T10:38:13"/>
    <n v="96"/>
    <x v="11"/>
    <x v="1"/>
    <x v="0"/>
  </r>
  <r>
    <x v="2079"/>
    <s v="2014-03-18"/>
    <x v="1"/>
    <d v="1899-12-30T10:08:00"/>
    <x v="2"/>
    <d v="2014-03-18T09:14:56"/>
    <d v="2014-03-18T10:58:31"/>
    <n v="103"/>
    <x v="11"/>
    <x v="1"/>
    <x v="0"/>
  </r>
  <r>
    <x v="2080"/>
    <s v="2014-03-18"/>
    <x v="1"/>
    <d v="1899-12-30T12:12:00"/>
    <x v="2"/>
    <d v="2014-03-18T11:23:37"/>
    <d v="2014-03-18T12:46:47"/>
    <n v="83"/>
    <x v="11"/>
    <x v="1"/>
    <x v="0"/>
  </r>
  <r>
    <x v="2081"/>
    <s v="2014-03-18"/>
    <x v="1"/>
    <d v="1899-12-30T14:23:00"/>
    <x v="2"/>
    <d v="2014-03-18T13:15:16"/>
    <d v="2014-03-18T15:10:44"/>
    <n v="115"/>
    <x v="11"/>
    <x v="1"/>
    <x v="0"/>
  </r>
  <r>
    <x v="2082"/>
    <s v="2014-03-18"/>
    <x v="1"/>
    <d v="1899-12-30T16:36:00"/>
    <x v="2"/>
    <d v="2014-03-18T15:39:45"/>
    <d v="2014-03-18T17:27:40"/>
    <n v="107"/>
    <x v="11"/>
    <x v="1"/>
    <x v="0"/>
  </r>
  <r>
    <x v="2083"/>
    <s v="2014-03-18"/>
    <x v="1"/>
    <d v="1899-12-30T19:01:00"/>
    <x v="0"/>
    <d v="2014-03-18T18:49:10"/>
    <d v="2014-03-18T19:41:53"/>
    <n v="52"/>
    <x v="11"/>
    <x v="1"/>
    <x v="0"/>
  </r>
  <r>
    <x v="2084"/>
    <s v="2014-03-18"/>
    <x v="1"/>
    <d v="1899-12-30T23:01:00"/>
    <x v="0"/>
    <d v="2014-03-18T22:14:15"/>
    <d v="2014-03-18T23:30:07"/>
    <n v="75"/>
    <x v="11"/>
    <x v="1"/>
    <x v="0"/>
  </r>
  <r>
    <x v="2085"/>
    <s v="2014-03-19"/>
    <x v="2"/>
    <d v="1899-12-30T01:58:00"/>
    <x v="1"/>
    <d v="2014-03-19T01:08:51"/>
    <d v="2014-03-19T02:21:10"/>
    <n v="72"/>
    <x v="11"/>
    <x v="0"/>
    <x v="0"/>
  </r>
  <r>
    <x v="2086"/>
    <s v="2014-03-19"/>
    <x v="2"/>
    <d v="1899-12-30T07:32:00"/>
    <x v="1"/>
    <d v="2014-03-19T06:30:31"/>
    <d v="2014-03-19T08:13:47"/>
    <n v="103"/>
    <x v="11"/>
    <x v="1"/>
    <x v="0"/>
  </r>
  <r>
    <x v="2087"/>
    <s v="2014-03-19"/>
    <x v="2"/>
    <d v="1899-12-30T08:51:00"/>
    <x v="2"/>
    <d v="2014-03-19T07:36:35"/>
    <d v="2014-03-19T09:14:33"/>
    <n v="97"/>
    <x v="11"/>
    <x v="1"/>
    <x v="0"/>
  </r>
  <r>
    <x v="2088"/>
    <s v="2014-03-19"/>
    <x v="2"/>
    <d v="1899-12-30T09:55:00"/>
    <x v="2"/>
    <d v="2014-03-19T08:47:15"/>
    <d v="2014-03-19T10:56:37"/>
    <n v="129"/>
    <x v="11"/>
    <x v="1"/>
    <x v="0"/>
  </r>
  <r>
    <x v="2089"/>
    <s v="2014-03-19"/>
    <x v="2"/>
    <d v="1899-12-30T10:43:00"/>
    <x v="2"/>
    <d v="2014-03-19T09:47:35"/>
    <d v="2014-03-19T11:18:58"/>
    <n v="91"/>
    <x v="11"/>
    <x v="1"/>
    <x v="0"/>
  </r>
  <r>
    <x v="2090"/>
    <s v="2014-03-19"/>
    <x v="2"/>
    <d v="1899-12-30T12:31:00"/>
    <x v="2"/>
    <d v="2014-03-19T11:23:53"/>
    <d v="2014-03-19T13:22:48"/>
    <n v="118"/>
    <x v="11"/>
    <x v="1"/>
    <x v="0"/>
  </r>
  <r>
    <x v="2091"/>
    <s v="2014-03-19"/>
    <x v="2"/>
    <d v="1899-12-30T14:10:00"/>
    <x v="0"/>
    <d v="2014-03-19T13:47:03"/>
    <e v="#VALUE!"/>
    <e v="#VALUE!"/>
    <x v="11"/>
    <x v="1"/>
    <x v="0"/>
  </r>
  <r>
    <x v="2092"/>
    <s v="2014-03-19"/>
    <x v="2"/>
    <d v="1899-12-30T14:35:00"/>
    <x v="2"/>
    <d v="2014-03-19T13:56:26"/>
    <d v="2014-03-19T15:29:36"/>
    <n v="93"/>
    <x v="11"/>
    <x v="1"/>
    <x v="0"/>
  </r>
  <r>
    <x v="2093"/>
    <s v="2014-03-19"/>
    <x v="2"/>
    <d v="1899-12-30T16:30:00"/>
    <x v="0"/>
    <d v="2014-03-19T15:58:13"/>
    <d v="2014-03-19T17:19:22"/>
    <n v="81"/>
    <x v="11"/>
    <x v="1"/>
    <x v="0"/>
  </r>
  <r>
    <x v="2094"/>
    <s v="2014-03-19"/>
    <x v="2"/>
    <d v="1899-12-30T20:05:00"/>
    <x v="0"/>
    <d v="2014-03-19T19:18:37"/>
    <d v="2014-03-19T21:22:22"/>
    <n v="123"/>
    <x v="11"/>
    <x v="1"/>
    <x v="0"/>
  </r>
  <r>
    <x v="2095"/>
    <s v="2014-03-19"/>
    <x v="2"/>
    <d v="1899-12-30T22:48:00"/>
    <x v="0"/>
    <d v="2014-03-19T21:15:19"/>
    <d v="2014-03-19T23:47:00"/>
    <n v="151"/>
    <x v="11"/>
    <x v="1"/>
    <x v="0"/>
  </r>
  <r>
    <x v="2096"/>
    <s v="2014-03-20"/>
    <x v="3"/>
    <d v="1899-12-30T02:41:00"/>
    <x v="0"/>
    <d v="2014-03-20T02:21:31"/>
    <d v="2014-03-20T03:24:44"/>
    <n v="63"/>
    <x v="11"/>
    <x v="0"/>
    <x v="0"/>
  </r>
  <r>
    <x v="2097"/>
    <s v="2014-03-20"/>
    <x v="3"/>
    <d v="1899-12-30T04:28:00"/>
    <x v="0"/>
    <d v="2014-03-20T03:33:53"/>
    <d v="2014-03-20T05:22:03"/>
    <n v="108"/>
    <x v="11"/>
    <x v="0"/>
    <x v="0"/>
  </r>
  <r>
    <x v="2098"/>
    <s v="2014-03-20"/>
    <x v="3"/>
    <d v="1899-12-30T12:49:00"/>
    <x v="2"/>
    <d v="2014-03-20T11:57:52"/>
    <d v="2014-03-20T13:35:30"/>
    <n v="97"/>
    <x v="11"/>
    <x v="1"/>
    <x v="0"/>
  </r>
  <r>
    <x v="2099"/>
    <s v="2014-03-20"/>
    <x v="3"/>
    <d v="1899-12-30T21:20:00"/>
    <x v="2"/>
    <d v="2014-03-20T20:33:59"/>
    <e v="#VALUE!"/>
    <e v="#VALUE!"/>
    <x v="11"/>
    <x v="1"/>
    <x v="0"/>
  </r>
  <r>
    <x v="2100"/>
    <s v="2014-03-21"/>
    <x v="4"/>
    <d v="1899-12-30T11:10:00"/>
    <x v="0"/>
    <d v="2014-03-21T11:06:07"/>
    <d v="2014-03-21T12:31:26"/>
    <n v="85"/>
    <x v="11"/>
    <x v="1"/>
    <x v="0"/>
  </r>
  <r>
    <x v="2101"/>
    <s v="2014-03-21"/>
    <x v="4"/>
    <d v="1899-12-30T11:30:00"/>
    <x v="2"/>
    <d v="2014-03-21T10:46:42"/>
    <d v="2014-03-21T12:14:21"/>
    <n v="87"/>
    <x v="11"/>
    <x v="1"/>
    <x v="0"/>
  </r>
  <r>
    <x v="2102"/>
    <s v="2014-03-21"/>
    <x v="4"/>
    <d v="1899-12-30T13:42:00"/>
    <x v="2"/>
    <d v="2014-03-21T12:56:15"/>
    <d v="2014-03-21T14:31:46"/>
    <n v="95"/>
    <x v="11"/>
    <x v="1"/>
    <x v="0"/>
  </r>
  <r>
    <x v="2103"/>
    <s v="2014-03-21"/>
    <x v="4"/>
    <d v="1899-12-30T17:11:00"/>
    <x v="0"/>
    <d v="2014-03-21T16:31:39"/>
    <d v="2014-03-21T19:21:09"/>
    <n v="169"/>
    <x v="11"/>
    <x v="1"/>
    <x v="0"/>
  </r>
  <r>
    <x v="2104"/>
    <s v="2014-03-21"/>
    <x v="4"/>
    <d v="1899-12-30T21:25:00"/>
    <x v="0"/>
    <d v="2014-03-21T20:30:05"/>
    <d v="2014-03-21T22:22:46"/>
    <n v="112"/>
    <x v="11"/>
    <x v="1"/>
    <x v="0"/>
  </r>
  <r>
    <x v="2105"/>
    <s v="2014-03-22"/>
    <x v="5"/>
    <d v="1899-12-30T06:08:00"/>
    <x v="0"/>
    <d v="2014-03-22T05:40:08"/>
    <d v="2014-03-22T06:54:50"/>
    <n v="74"/>
    <x v="11"/>
    <x v="1"/>
    <x v="1"/>
  </r>
  <r>
    <x v="2106"/>
    <s v="2014-03-22"/>
    <x v="5"/>
    <d v="1899-12-30T16:59:00"/>
    <x v="0"/>
    <d v="2014-03-22T16:05:26"/>
    <d v="2014-03-22T17:39:11"/>
    <n v="93"/>
    <x v="11"/>
    <x v="1"/>
    <x v="1"/>
  </r>
  <r>
    <x v="2107"/>
    <s v="2014-03-22"/>
    <x v="5"/>
    <d v="1899-12-30T21:21:00"/>
    <x v="0"/>
    <d v="2014-03-22T20:31:19"/>
    <d v="2014-03-22T22:32:50"/>
    <n v="121"/>
    <x v="11"/>
    <x v="1"/>
    <x v="1"/>
  </r>
  <r>
    <x v="2108"/>
    <s v="2014-03-23"/>
    <x v="6"/>
    <d v="1899-12-30T06:04:00"/>
    <x v="0"/>
    <d v="2014-03-23T05:34:13"/>
    <d v="2014-03-23T07:13:18"/>
    <n v="99"/>
    <x v="11"/>
    <x v="1"/>
    <x v="1"/>
  </r>
  <r>
    <x v="2109"/>
    <s v="2014-03-23"/>
    <x v="6"/>
    <d v="1899-12-30T08:53:00"/>
    <x v="0"/>
    <d v="2014-03-23T07:34:13"/>
    <d v="2014-03-23T09:45:03"/>
    <n v="130"/>
    <x v="11"/>
    <x v="1"/>
    <x v="1"/>
  </r>
  <r>
    <x v="2110"/>
    <s v="2014-03-23"/>
    <x v="6"/>
    <d v="1899-12-30T11:37:00"/>
    <x v="0"/>
    <d v="2014-03-23T11:23:54"/>
    <d v="2014-03-23T12:41:34"/>
    <n v="77"/>
    <x v="11"/>
    <x v="1"/>
    <x v="1"/>
  </r>
  <r>
    <x v="2111"/>
    <s v="2014-03-23"/>
    <x v="6"/>
    <d v="1899-12-30T15:15:00"/>
    <x v="0"/>
    <d v="2014-03-23T14:34:44"/>
    <d v="2014-03-23T16:24:45"/>
    <n v="110"/>
    <x v="11"/>
    <x v="1"/>
    <x v="1"/>
  </r>
  <r>
    <x v="2112"/>
    <s v="2014-03-24"/>
    <x v="0"/>
    <d v="1899-12-30T05:58:00"/>
    <x v="0"/>
    <d v="2014-03-24T05:28:31"/>
    <d v="2014-03-24T06:46:47"/>
    <n v="78"/>
    <x v="11"/>
    <x v="0"/>
    <x v="0"/>
  </r>
  <r>
    <x v="2113"/>
    <s v="2014-03-24"/>
    <x v="0"/>
    <d v="1899-12-30T08:11:00"/>
    <x v="2"/>
    <d v="2014-03-24T07:44:31"/>
    <d v="2014-03-24T09:02:01"/>
    <n v="77"/>
    <x v="11"/>
    <x v="1"/>
    <x v="0"/>
  </r>
  <r>
    <x v="2114"/>
    <s v="2014-03-24"/>
    <x v="0"/>
    <d v="1899-12-30T10:34:00"/>
    <x v="2"/>
    <d v="2014-03-24T09:23:10"/>
    <d v="2014-03-24T11:37:52"/>
    <n v="134"/>
    <x v="11"/>
    <x v="1"/>
    <x v="0"/>
  </r>
  <r>
    <x v="2115"/>
    <s v="2014-03-24"/>
    <x v="0"/>
    <d v="1899-12-30T12:34:00"/>
    <x v="2"/>
    <d v="2014-03-24T11:30:58"/>
    <d v="2014-03-24T13:43:38"/>
    <n v="132"/>
    <x v="11"/>
    <x v="1"/>
    <x v="0"/>
  </r>
  <r>
    <x v="2116"/>
    <s v="2014-03-24"/>
    <x v="0"/>
    <d v="1899-12-30T15:11:00"/>
    <x v="2"/>
    <d v="2014-03-24T14:32:14"/>
    <d v="2014-03-24T15:43:51"/>
    <n v="71"/>
    <x v="11"/>
    <x v="1"/>
    <x v="0"/>
  </r>
  <r>
    <x v="2117"/>
    <s v="2014-03-25"/>
    <x v="1"/>
    <d v="1899-12-30T04:18:00"/>
    <x v="0"/>
    <d v="2014-03-25T03:44:39"/>
    <d v="2014-03-25T05:24:47"/>
    <n v="100"/>
    <x v="11"/>
    <x v="0"/>
    <x v="0"/>
  </r>
  <r>
    <x v="2118"/>
    <s v="2014-03-25"/>
    <x v="1"/>
    <d v="1899-12-30T08:41:00"/>
    <x v="2"/>
    <d v="2014-03-25T07:26:55"/>
    <d v="2014-03-25T09:52:07"/>
    <n v="145"/>
    <x v="11"/>
    <x v="1"/>
    <x v="0"/>
  </r>
  <r>
    <x v="2119"/>
    <s v="2014-03-25"/>
    <x v="1"/>
    <d v="1899-12-30T11:27:00"/>
    <x v="2"/>
    <d v="2014-03-25T10:09:27"/>
    <e v="#VALUE!"/>
    <e v="#VALUE!"/>
    <x v="11"/>
    <x v="1"/>
    <x v="0"/>
  </r>
  <r>
    <x v="2120"/>
    <s v="2014-03-25"/>
    <x v="1"/>
    <d v="1899-12-30T12:40:00"/>
    <x v="0"/>
    <d v="2014-03-25T11:52:46"/>
    <d v="2014-03-25T13:14:18"/>
    <n v="81"/>
    <x v="11"/>
    <x v="1"/>
    <x v="0"/>
  </r>
  <r>
    <x v="2121"/>
    <s v="2014-03-25"/>
    <x v="1"/>
    <d v="1899-12-30T15:48:00"/>
    <x v="2"/>
    <d v="2014-03-25T14:56:54"/>
    <d v="2014-03-25T16:49:45"/>
    <n v="112"/>
    <x v="11"/>
    <x v="1"/>
    <x v="0"/>
  </r>
  <r>
    <x v="2122"/>
    <s v="2014-03-25"/>
    <x v="1"/>
    <d v="1899-12-30T19:38:00"/>
    <x v="0"/>
    <d v="2014-03-25T18:40:31"/>
    <d v="2014-03-25T20:16:53"/>
    <n v="96"/>
    <x v="11"/>
    <x v="1"/>
    <x v="0"/>
  </r>
  <r>
    <x v="2123"/>
    <s v="2014-03-25"/>
    <x v="1"/>
    <d v="1899-12-30T22:04:00"/>
    <x v="0"/>
    <e v="#VALUE!"/>
    <e v="#VALUE!"/>
    <e v="#VALUE!"/>
    <x v="11"/>
    <x v="1"/>
    <x v="0"/>
  </r>
  <r>
    <x v="2124"/>
    <s v="2014-03-26"/>
    <x v="2"/>
    <d v="1899-12-30T03:49:00"/>
    <x v="0"/>
    <d v="2014-03-26T03:14:24"/>
    <d v="2014-03-26T04:40:07"/>
    <n v="85"/>
    <x v="11"/>
    <x v="0"/>
    <x v="0"/>
  </r>
  <r>
    <x v="2125"/>
    <s v="2014-03-26"/>
    <x v="2"/>
    <d v="1899-12-30T08:22:00"/>
    <x v="2"/>
    <d v="2014-03-26T07:54:52"/>
    <d v="2014-03-26T08:57:23"/>
    <n v="62"/>
    <x v="11"/>
    <x v="1"/>
    <x v="0"/>
  </r>
  <r>
    <x v="2126"/>
    <s v="2014-03-26"/>
    <x v="2"/>
    <d v="1899-12-30T10:11:00"/>
    <x v="2"/>
    <d v="2014-03-26T09:31:39"/>
    <d v="2014-03-26T12:12:56"/>
    <n v="161"/>
    <x v="11"/>
    <x v="1"/>
    <x v="0"/>
  </r>
  <r>
    <x v="2127"/>
    <s v="2014-03-26"/>
    <x v="2"/>
    <d v="1899-12-30T10:08:00"/>
    <x v="2"/>
    <d v="2014-03-26T09:04:11"/>
    <d v="2014-03-26T12:11:27"/>
    <n v="187"/>
    <x v="11"/>
    <x v="1"/>
    <x v="0"/>
  </r>
  <r>
    <x v="2128"/>
    <s v="2014-03-26"/>
    <x v="2"/>
    <d v="1899-12-30T12:55:00"/>
    <x v="2"/>
    <d v="2014-03-26T12:08:22"/>
    <d v="2014-03-26T13:40:41"/>
    <n v="92"/>
    <x v="11"/>
    <x v="1"/>
    <x v="0"/>
  </r>
  <r>
    <x v="2129"/>
    <s v="2014-03-26"/>
    <x v="2"/>
    <d v="1899-12-30T14:25:00"/>
    <x v="0"/>
    <d v="2014-03-26T13:38:55"/>
    <e v="#VALUE!"/>
    <e v="#VALUE!"/>
    <x v="11"/>
    <x v="1"/>
    <x v="0"/>
  </r>
  <r>
    <x v="2130"/>
    <s v="2014-03-26"/>
    <x v="2"/>
    <d v="1899-12-30T14:50:00"/>
    <x v="2"/>
    <d v="2014-03-26T14:01:41"/>
    <d v="2014-03-26T16:10:05"/>
    <n v="128"/>
    <x v="11"/>
    <x v="1"/>
    <x v="0"/>
  </r>
  <r>
    <x v="2131"/>
    <s v="2014-03-26"/>
    <x v="2"/>
    <d v="1899-12-30T16:50:00"/>
    <x v="2"/>
    <d v="2014-03-26T15:55:14"/>
    <d v="2014-03-26T17:10:21"/>
    <n v="75"/>
    <x v="11"/>
    <x v="1"/>
    <x v="0"/>
  </r>
  <r>
    <x v="2132"/>
    <s v="2014-03-26"/>
    <x v="2"/>
    <d v="1899-12-30T16:58:00"/>
    <x v="0"/>
    <d v="2014-03-26T16:06:15"/>
    <d v="2014-03-26T17:44:05"/>
    <n v="97"/>
    <x v="11"/>
    <x v="1"/>
    <x v="0"/>
  </r>
  <r>
    <x v="2133"/>
    <s v="2014-03-26"/>
    <x v="2"/>
    <d v="1899-12-30T19:58:00"/>
    <x v="0"/>
    <d v="2014-03-26T18:22:25"/>
    <d v="2014-03-26T19:45:10"/>
    <n v="82"/>
    <x v="11"/>
    <x v="1"/>
    <x v="0"/>
  </r>
  <r>
    <x v="2134"/>
    <s v="2014-03-26"/>
    <x v="2"/>
    <d v="1899-12-30T22:10:00"/>
    <x v="1"/>
    <d v="2014-03-26T21:34:46"/>
    <d v="2014-03-26T22:32:19"/>
    <n v="57"/>
    <x v="11"/>
    <x v="1"/>
    <x v="0"/>
  </r>
  <r>
    <x v="2135"/>
    <s v="2014-03-27"/>
    <x v="3"/>
    <d v="1899-12-30T11:03:00"/>
    <x v="2"/>
    <d v="2014-03-27T10:34:16"/>
    <d v="2014-03-27T12:03:05"/>
    <n v="88"/>
    <x v="11"/>
    <x v="1"/>
    <x v="0"/>
  </r>
  <r>
    <x v="2136"/>
    <s v="2014-03-27"/>
    <x v="3"/>
    <d v="1899-12-30T18:48:00"/>
    <x v="0"/>
    <d v="2014-03-27T18:16:51"/>
    <d v="2014-03-27T19:50:43"/>
    <n v="93"/>
    <x v="11"/>
    <x v="1"/>
    <x v="0"/>
  </r>
  <r>
    <x v="2137"/>
    <s v="2014-03-28"/>
    <x v="4"/>
    <d v="1899-12-30T10:03:00"/>
    <x v="2"/>
    <d v="2014-03-28T08:46:31"/>
    <d v="2014-03-28T10:44:30"/>
    <n v="117"/>
    <x v="11"/>
    <x v="1"/>
    <x v="0"/>
  </r>
  <r>
    <x v="2138"/>
    <s v="2014-03-28"/>
    <x v="4"/>
    <d v="1899-12-30T12:07:00"/>
    <x v="2"/>
    <d v="2014-03-28T11:24:18"/>
    <d v="2014-03-28T12:52:29"/>
    <n v="88"/>
    <x v="11"/>
    <x v="1"/>
    <x v="0"/>
  </r>
  <r>
    <x v="2139"/>
    <s v="2014-03-28"/>
    <x v="4"/>
    <d v="1899-12-30T12:12:00"/>
    <x v="2"/>
    <d v="2014-03-28T11:27:50"/>
    <d v="2014-03-28T12:49:40"/>
    <n v="81"/>
    <x v="11"/>
    <x v="1"/>
    <x v="0"/>
  </r>
  <r>
    <x v="2140"/>
    <s v="2014-03-28"/>
    <x v="4"/>
    <d v="1899-12-30T14:21:00"/>
    <x v="2"/>
    <d v="2014-03-28T13:41:02"/>
    <d v="2014-03-28T15:08:38"/>
    <n v="87"/>
    <x v="11"/>
    <x v="1"/>
    <x v="0"/>
  </r>
  <r>
    <x v="2141"/>
    <s v="2014-03-28"/>
    <x v="4"/>
    <d v="1899-12-30T21:10:00"/>
    <x v="0"/>
    <d v="2014-03-28T20:38:25"/>
    <d v="2014-03-28T22:15:29"/>
    <n v="97"/>
    <x v="11"/>
    <x v="1"/>
    <x v="0"/>
  </r>
  <r>
    <x v="2142"/>
    <s v="2014-03-29"/>
    <x v="5"/>
    <d v="1899-12-30T01:58:00"/>
    <x v="0"/>
    <d v="2014-03-29T01:08:45"/>
    <d v="2014-03-29T03:25:36"/>
    <n v="136"/>
    <x v="11"/>
    <x v="0"/>
    <x v="1"/>
  </r>
  <r>
    <x v="2143"/>
    <s v="2014-03-29"/>
    <x v="5"/>
    <d v="1899-12-30T04:14:00"/>
    <x v="0"/>
    <d v="2014-03-29T03:37:32"/>
    <d v="2014-03-29T05:13:11"/>
    <n v="95"/>
    <x v="11"/>
    <x v="0"/>
    <x v="1"/>
  </r>
  <r>
    <x v="2144"/>
    <s v="2014-03-29"/>
    <x v="5"/>
    <d v="1899-12-30T05:57:00"/>
    <x v="0"/>
    <d v="2014-03-29T05:21:24"/>
    <d v="2014-03-29T07:32:57"/>
    <n v="131"/>
    <x v="11"/>
    <x v="0"/>
    <x v="1"/>
  </r>
  <r>
    <x v="2145"/>
    <s v="2014-03-29"/>
    <x v="5"/>
    <d v="1899-12-30T10:30:00"/>
    <x v="1"/>
    <d v="2014-03-29T09:57:41"/>
    <d v="2014-03-29T11:30:25"/>
    <n v="92"/>
    <x v="11"/>
    <x v="1"/>
    <x v="1"/>
  </r>
  <r>
    <x v="2146"/>
    <s v="2014-03-29"/>
    <x v="5"/>
    <d v="1899-12-30T17:19:00"/>
    <x v="0"/>
    <d v="2014-03-29T16:51:20"/>
    <d v="2014-03-29T17:49:58"/>
    <n v="58"/>
    <x v="11"/>
    <x v="1"/>
    <x v="1"/>
  </r>
  <r>
    <x v="2147"/>
    <s v="2014-03-30"/>
    <x v="6"/>
    <d v="1899-12-30T02:26:00"/>
    <x v="0"/>
    <d v="2014-03-30T01:16:57"/>
    <d v="2014-03-30T03:04:37"/>
    <n v="107"/>
    <x v="11"/>
    <x v="0"/>
    <x v="1"/>
  </r>
  <r>
    <x v="2148"/>
    <s v="2014-03-30"/>
    <x v="6"/>
    <d v="1899-12-30T04:15:00"/>
    <x v="0"/>
    <d v="2014-03-30T03:45:08"/>
    <d v="2014-03-30T05:02:16"/>
    <n v="77"/>
    <x v="11"/>
    <x v="0"/>
    <x v="1"/>
  </r>
  <r>
    <x v="2149"/>
    <s v="2014-03-30"/>
    <x v="6"/>
    <d v="1899-12-30T05:51:00"/>
    <x v="0"/>
    <d v="2014-03-30T05:19:49"/>
    <d v="2014-03-30T06:55:51"/>
    <n v="96"/>
    <x v="11"/>
    <x v="0"/>
    <x v="1"/>
  </r>
  <r>
    <x v="2150"/>
    <s v="2014-03-30"/>
    <x v="6"/>
    <d v="1899-12-30T07:49:00"/>
    <x v="0"/>
    <d v="2014-03-30T07:29:30"/>
    <d v="2014-03-30T08:30:52"/>
    <n v="61"/>
    <x v="11"/>
    <x v="1"/>
    <x v="1"/>
  </r>
  <r>
    <x v="2151"/>
    <s v="2014-03-30"/>
    <x v="6"/>
    <d v="1899-12-30T10:11:00"/>
    <x v="0"/>
    <d v="2014-03-30T09:29:32"/>
    <d v="2014-03-30T11:47:56"/>
    <n v="138"/>
    <x v="11"/>
    <x v="1"/>
    <x v="1"/>
  </r>
  <r>
    <x v="2152"/>
    <s v="2014-03-30"/>
    <x v="6"/>
    <d v="1899-12-30T13:47:00"/>
    <x v="0"/>
    <d v="2014-03-30T13:12:13"/>
    <d v="2014-03-30T14:56:17"/>
    <n v="104"/>
    <x v="11"/>
    <x v="1"/>
    <x v="1"/>
  </r>
  <r>
    <x v="2153"/>
    <s v="2014-03-31"/>
    <x v="0"/>
    <d v="1899-12-30T02:29:00"/>
    <x v="0"/>
    <d v="2014-03-31T02:04:10"/>
    <d v="2014-03-31T04:00:43"/>
    <n v="116"/>
    <x v="11"/>
    <x v="0"/>
    <x v="0"/>
  </r>
  <r>
    <x v="2154"/>
    <s v="2014-03-31"/>
    <x v="0"/>
    <d v="1899-12-30T08:28:00"/>
    <x v="2"/>
    <d v="2014-03-31T07:52:50"/>
    <d v="2014-03-31T09:17:44"/>
    <n v="84"/>
    <x v="11"/>
    <x v="1"/>
    <x v="0"/>
  </r>
  <r>
    <x v="2155"/>
    <s v="2014-03-31"/>
    <x v="0"/>
    <d v="1899-12-30T10:41:00"/>
    <x v="2"/>
    <d v="2014-03-31T09:35:10"/>
    <d v="2014-03-31T11:15:38"/>
    <n v="100"/>
    <x v="11"/>
    <x v="1"/>
    <x v="0"/>
  </r>
  <r>
    <x v="2156"/>
    <s v="2014-03-31"/>
    <x v="0"/>
    <d v="1899-12-30T16:16:00"/>
    <x v="2"/>
    <d v="2014-03-31T15:12:38"/>
    <d v="2014-03-31T16:36:36"/>
    <n v="83"/>
    <x v="11"/>
    <x v="1"/>
    <x v="0"/>
  </r>
  <r>
    <x v="2157"/>
    <s v="2014-03-31"/>
    <x v="0"/>
    <d v="1899-12-30T19:14:00"/>
    <x v="0"/>
    <d v="2014-03-31T18:32:30"/>
    <d v="2014-03-31T20:02:26"/>
    <n v="89"/>
    <x v="11"/>
    <x v="1"/>
    <x v="0"/>
  </r>
  <r>
    <x v="2158"/>
    <m/>
    <x v="7"/>
    <m/>
    <x v="3"/>
    <m/>
    <m/>
    <m/>
    <x v="12"/>
    <x v="3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159">
  <r>
    <x v="0"/>
    <s v="2013-04-01"/>
    <x v="0"/>
    <d v="1899-12-30T01:21:00"/>
    <x v="0"/>
    <d v="2013-04-01T00:46:35"/>
    <d v="2013-04-01T03:51:24"/>
    <n v="184"/>
    <x v="0"/>
    <x v="0"/>
    <x v="0"/>
    <x v="0"/>
  </r>
  <r>
    <x v="1"/>
    <s v="2013-04-01"/>
    <x v="0"/>
    <d v="1899-12-30T11:23:00"/>
    <x v="1"/>
    <d v="2013-04-01T10:36:51"/>
    <d v="2013-04-01T12:01:41"/>
    <n v="84"/>
    <x v="0"/>
    <x v="1"/>
    <x v="0"/>
    <x v="0"/>
  </r>
  <r>
    <x v="2"/>
    <s v="2013-04-01"/>
    <x v="0"/>
    <d v="1899-12-30T12:33:00"/>
    <x v="0"/>
    <d v="2013-04-01T11:47:01"/>
    <d v="2013-04-01T13:05:30"/>
    <n v="78"/>
    <x v="0"/>
    <x v="1"/>
    <x v="0"/>
    <x v="0"/>
  </r>
  <r>
    <x v="3"/>
    <s v="2013-04-01"/>
    <x v="0"/>
    <d v="1899-12-30T16:37:00"/>
    <x v="0"/>
    <d v="2013-04-01T16:20:29"/>
    <d v="2013-04-01T17:30:20"/>
    <n v="69"/>
    <x v="0"/>
    <x v="1"/>
    <x v="0"/>
    <x v="0"/>
  </r>
  <r>
    <x v="4"/>
    <s v="2013-04-02"/>
    <x v="1"/>
    <d v="1899-12-30T08:28:00"/>
    <x v="2"/>
    <d v="2013-04-02T07:53:40"/>
    <d v="2013-04-02T09:19:08"/>
    <n v="85"/>
    <x v="0"/>
    <x v="1"/>
    <x v="0"/>
    <x v="0"/>
  </r>
  <r>
    <x v="5"/>
    <s v="2013-04-02"/>
    <x v="1"/>
    <d v="1899-12-30T10:09:00"/>
    <x v="2"/>
    <d v="2013-04-02T09:29:11"/>
    <d v="2013-04-02T11:04:52"/>
    <n v="95"/>
    <x v="0"/>
    <x v="1"/>
    <x v="0"/>
    <x v="0"/>
  </r>
  <r>
    <x v="6"/>
    <s v="2013-04-02"/>
    <x v="1"/>
    <d v="1899-12-30T12:14:00"/>
    <x v="2"/>
    <d v="2013-04-02T11:28:57"/>
    <d v="2013-04-02T12:42:12"/>
    <n v="73"/>
    <x v="0"/>
    <x v="1"/>
    <x v="0"/>
    <x v="0"/>
  </r>
  <r>
    <x v="7"/>
    <s v="2013-04-02"/>
    <x v="1"/>
    <d v="1899-12-30T14:14:00"/>
    <x v="2"/>
    <d v="2013-04-02T13:20:58"/>
    <d v="2013-04-02T15:21:32"/>
    <n v="120"/>
    <x v="0"/>
    <x v="1"/>
    <x v="0"/>
    <x v="0"/>
  </r>
  <r>
    <x v="8"/>
    <s v="2013-04-02"/>
    <x v="1"/>
    <d v="1899-12-30T16:18:00"/>
    <x v="2"/>
    <d v="2013-04-02T15:41:04"/>
    <d v="2013-04-02T17:15:49"/>
    <n v="94"/>
    <x v="0"/>
    <x v="1"/>
    <x v="0"/>
    <x v="0"/>
  </r>
  <r>
    <x v="9"/>
    <s v="2013-04-02"/>
    <x v="1"/>
    <d v="1899-12-30T21:09:00"/>
    <x v="0"/>
    <d v="2013-04-02T20:35:55"/>
    <d v="2013-04-02T21:57:54"/>
    <n v="81"/>
    <x v="0"/>
    <x v="1"/>
    <x v="0"/>
    <x v="0"/>
  </r>
  <r>
    <x v="10"/>
    <s v="2013-04-03"/>
    <x v="2"/>
    <d v="1899-12-30T04:20:00"/>
    <x v="0"/>
    <d v="2013-04-03T04:03:05"/>
    <d v="2013-04-03T05:17:54"/>
    <n v="74"/>
    <x v="0"/>
    <x v="0"/>
    <x v="0"/>
    <x v="0"/>
  </r>
  <r>
    <x v="11"/>
    <s v="2013-04-03"/>
    <x v="2"/>
    <d v="1899-12-30T07:10:00"/>
    <x v="0"/>
    <d v="2013-04-03T06:45:38"/>
    <d v="2013-04-03T08:02:38"/>
    <n v="77"/>
    <x v="0"/>
    <x v="1"/>
    <x v="0"/>
    <x v="0"/>
  </r>
  <r>
    <x v="12"/>
    <s v="2013-04-03"/>
    <x v="2"/>
    <d v="1899-12-30T08:11:00"/>
    <x v="2"/>
    <d v="2013-04-03T07:43:20"/>
    <d v="2013-04-03T08:37:07"/>
    <n v="53"/>
    <x v="0"/>
    <x v="1"/>
    <x v="0"/>
    <x v="0"/>
  </r>
  <r>
    <x v="13"/>
    <s v="2013-04-03"/>
    <x v="2"/>
    <d v="1899-12-30T10:18:00"/>
    <x v="2"/>
    <d v="2013-04-03T09:35:58"/>
    <d v="2013-04-03T10:51:01"/>
    <n v="75"/>
    <x v="0"/>
    <x v="1"/>
    <x v="0"/>
    <x v="0"/>
  </r>
  <r>
    <x v="14"/>
    <s v="2013-04-03"/>
    <x v="2"/>
    <d v="1899-12-30T12:01:00"/>
    <x v="2"/>
    <d v="2013-04-03T10:38:44"/>
    <d v="2013-04-03T12:40:52"/>
    <n v="122"/>
    <x v="0"/>
    <x v="1"/>
    <x v="0"/>
    <x v="0"/>
  </r>
  <r>
    <x v="15"/>
    <s v="2013-04-03"/>
    <x v="2"/>
    <d v="1899-12-30T12:22:00"/>
    <x v="2"/>
    <d v="2013-04-03T11:35:48"/>
    <d v="2013-04-03T12:39:22"/>
    <n v="63"/>
    <x v="0"/>
    <x v="1"/>
    <x v="0"/>
    <x v="0"/>
  </r>
  <r>
    <x v="16"/>
    <s v="2013-04-03"/>
    <x v="2"/>
    <d v="1899-12-30T14:09:00"/>
    <x v="2"/>
    <d v="2013-04-03T13:37:42"/>
    <d v="2013-04-03T15:11:43"/>
    <n v="94"/>
    <x v="0"/>
    <x v="1"/>
    <x v="0"/>
    <x v="0"/>
  </r>
  <r>
    <x v="17"/>
    <s v="2013-04-03"/>
    <x v="2"/>
    <d v="1899-12-30T16:44:00"/>
    <x v="2"/>
    <d v="2013-04-03T15:39:29"/>
    <d v="2013-04-03T17:21:23"/>
    <n v="101"/>
    <x v="0"/>
    <x v="1"/>
    <x v="0"/>
    <x v="0"/>
  </r>
  <r>
    <x v="18"/>
    <s v="2013-04-03"/>
    <x v="2"/>
    <d v="1899-12-30T20:34:00"/>
    <x v="0"/>
    <d v="2013-04-03T19:46:19"/>
    <e v="#VALUE!"/>
    <e v="#VALUE!"/>
    <x v="0"/>
    <x v="1"/>
    <x v="0"/>
    <x v="0"/>
  </r>
  <r>
    <x v="19"/>
    <s v="2013-04-04"/>
    <x v="3"/>
    <d v="1899-12-30T00:34:00"/>
    <x v="0"/>
    <d v="2013-04-03T23:56:15"/>
    <e v="#VALUE!"/>
    <e v="#VALUE!"/>
    <x v="0"/>
    <x v="0"/>
    <x v="0"/>
    <x v="0"/>
  </r>
  <r>
    <x v="20"/>
    <s v="2013-04-04"/>
    <x v="3"/>
    <d v="1899-12-30T04:25:00"/>
    <x v="0"/>
    <d v="2013-04-04T03:53:51"/>
    <d v="2013-04-04T05:20:30"/>
    <n v="86"/>
    <x v="0"/>
    <x v="0"/>
    <x v="0"/>
    <x v="0"/>
  </r>
  <r>
    <x v="21"/>
    <s v="2013-04-04"/>
    <x v="3"/>
    <d v="1899-12-30T09:33:00"/>
    <x v="2"/>
    <d v="2013-04-04T09:07:58"/>
    <d v="2013-04-04T10:36:48"/>
    <n v="88"/>
    <x v="0"/>
    <x v="1"/>
    <x v="0"/>
    <x v="0"/>
  </r>
  <r>
    <x v="22"/>
    <s v="2013-04-04"/>
    <x v="3"/>
    <d v="1899-12-30T13:49:00"/>
    <x v="2"/>
    <d v="2013-04-04T13:09:33"/>
    <d v="2013-04-04T14:25:57"/>
    <n v="76"/>
    <x v="0"/>
    <x v="1"/>
    <x v="0"/>
    <x v="0"/>
  </r>
  <r>
    <x v="23"/>
    <s v="2013-04-04"/>
    <x v="3"/>
    <d v="1899-12-30T16:12:00"/>
    <x v="0"/>
    <d v="2013-04-04T15:34:33"/>
    <d v="2013-04-04T16:47:59"/>
    <n v="73"/>
    <x v="0"/>
    <x v="1"/>
    <x v="0"/>
    <x v="0"/>
  </r>
  <r>
    <x v="24"/>
    <s v="2013-04-04"/>
    <x v="3"/>
    <d v="1899-12-30T23:45:00"/>
    <x v="1"/>
    <d v="2013-04-04T22:57:29"/>
    <d v="2013-04-05T00:23:25"/>
    <n v="85"/>
    <x v="0"/>
    <x v="1"/>
    <x v="0"/>
    <x v="0"/>
  </r>
  <r>
    <x v="25"/>
    <s v="2013-04-05"/>
    <x v="4"/>
    <d v="1899-12-30T03:25:00"/>
    <x v="2"/>
    <d v="2013-04-05T02:52:00"/>
    <d v="2013-04-05T04:51:05"/>
    <n v="119"/>
    <x v="0"/>
    <x v="0"/>
    <x v="0"/>
    <x v="0"/>
  </r>
  <r>
    <x v="26"/>
    <s v="2013-04-05"/>
    <x v="4"/>
    <d v="1899-12-30T09:31:00"/>
    <x v="2"/>
    <d v="2013-04-05T08:52:54"/>
    <d v="2013-04-05T11:11:59"/>
    <n v="139"/>
    <x v="0"/>
    <x v="1"/>
    <x v="0"/>
    <x v="0"/>
  </r>
  <r>
    <x v="27"/>
    <s v="2013-04-05"/>
    <x v="4"/>
    <d v="1899-12-30T10:37:00"/>
    <x v="2"/>
    <d v="2013-04-05T09:50:16"/>
    <d v="2013-04-05T11:11:06"/>
    <n v="80"/>
    <x v="0"/>
    <x v="1"/>
    <x v="0"/>
    <x v="0"/>
  </r>
  <r>
    <x v="28"/>
    <s v="2013-04-05"/>
    <x v="4"/>
    <d v="1899-12-30T12:16:00"/>
    <x v="0"/>
    <d v="2013-04-05T11:17:27"/>
    <d v="2013-04-05T12:59:26"/>
    <n v="101"/>
    <x v="0"/>
    <x v="1"/>
    <x v="0"/>
    <x v="0"/>
  </r>
  <r>
    <x v="29"/>
    <s v="2013-04-05"/>
    <x v="4"/>
    <d v="1899-12-30T12:54:00"/>
    <x v="2"/>
    <d v="2013-04-05T12:29:34"/>
    <d v="2013-04-05T13:59:08"/>
    <n v="89"/>
    <x v="0"/>
    <x v="1"/>
    <x v="0"/>
    <x v="0"/>
  </r>
  <r>
    <x v="30"/>
    <s v="2013-04-05"/>
    <x v="4"/>
    <d v="1899-12-30T18:56:00"/>
    <x v="0"/>
    <d v="2013-04-05T18:40:14"/>
    <d v="2013-04-05T19:34:19"/>
    <n v="54"/>
    <x v="0"/>
    <x v="1"/>
    <x v="0"/>
    <x v="0"/>
  </r>
  <r>
    <x v="31"/>
    <s v="2013-04-06"/>
    <x v="5"/>
    <d v="1899-12-30T06:24:00"/>
    <x v="0"/>
    <d v="2013-04-06T05:20:02"/>
    <d v="2013-04-06T07:12:57"/>
    <n v="112"/>
    <x v="0"/>
    <x v="1"/>
    <x v="1"/>
    <x v="0"/>
  </r>
  <r>
    <x v="32"/>
    <s v="2013-04-06"/>
    <x v="5"/>
    <d v="1899-12-30T06:58:00"/>
    <x v="0"/>
    <d v="2013-04-06T06:51:26"/>
    <d v="2013-04-06T07:33:55"/>
    <n v="42"/>
    <x v="0"/>
    <x v="1"/>
    <x v="1"/>
    <x v="0"/>
  </r>
  <r>
    <x v="33"/>
    <s v="2013-04-07"/>
    <x v="6"/>
    <d v="1899-12-30T19:54:00"/>
    <x v="0"/>
    <d v="2013-04-07T19:09:02"/>
    <d v="2013-04-07T20:46:25"/>
    <n v="97"/>
    <x v="0"/>
    <x v="1"/>
    <x v="1"/>
    <x v="0"/>
  </r>
  <r>
    <x v="34"/>
    <s v="2013-04-07"/>
    <x v="6"/>
    <d v="1899-12-30T21:41:00"/>
    <x v="0"/>
    <d v="2013-04-07T20:47:30"/>
    <d v="2013-04-07T22:20:13"/>
    <n v="92"/>
    <x v="0"/>
    <x v="1"/>
    <x v="1"/>
    <x v="0"/>
  </r>
  <r>
    <x v="35"/>
    <s v="2013-04-07"/>
    <x v="6"/>
    <d v="1899-12-30T23:57:00"/>
    <x v="0"/>
    <d v="2013-04-07T23:12:23"/>
    <d v="2013-04-08T00:55:26"/>
    <n v="103"/>
    <x v="0"/>
    <x v="1"/>
    <x v="1"/>
    <x v="0"/>
  </r>
  <r>
    <x v="36"/>
    <s v="2013-04-08"/>
    <x v="0"/>
    <d v="1899-12-30T08:09:00"/>
    <x v="2"/>
    <d v="2013-04-08T07:32:36"/>
    <d v="2013-04-08T08:56:52"/>
    <n v="84"/>
    <x v="0"/>
    <x v="1"/>
    <x v="0"/>
    <x v="1"/>
  </r>
  <r>
    <x v="37"/>
    <s v="2013-04-08"/>
    <x v="0"/>
    <d v="1899-12-30T10:10:00"/>
    <x v="2"/>
    <d v="2013-04-08T09:13:02"/>
    <d v="2013-04-08T10:27:23"/>
    <n v="74"/>
    <x v="0"/>
    <x v="1"/>
    <x v="0"/>
    <x v="1"/>
  </r>
  <r>
    <x v="38"/>
    <s v="2013-04-08"/>
    <x v="0"/>
    <d v="1899-12-30T10:02:00"/>
    <x v="2"/>
    <d v="2013-04-08T09:31:22"/>
    <d v="2013-04-08T10:56:10"/>
    <n v="84"/>
    <x v="0"/>
    <x v="1"/>
    <x v="0"/>
    <x v="1"/>
  </r>
  <r>
    <x v="39"/>
    <s v="2013-04-08"/>
    <x v="0"/>
    <d v="1899-12-30T12:17:00"/>
    <x v="2"/>
    <d v="2013-04-08T11:56:50"/>
    <d v="2013-04-08T12:51:11"/>
    <n v="54"/>
    <x v="0"/>
    <x v="1"/>
    <x v="0"/>
    <x v="1"/>
  </r>
  <r>
    <x v="40"/>
    <s v="2013-04-08"/>
    <x v="0"/>
    <d v="1899-12-30T14:24:00"/>
    <x v="0"/>
    <d v="2013-04-08T13:32:50"/>
    <d v="2013-04-08T15:06:11"/>
    <n v="93"/>
    <x v="0"/>
    <x v="1"/>
    <x v="0"/>
    <x v="1"/>
  </r>
  <r>
    <x v="41"/>
    <s v="2013-04-08"/>
    <x v="0"/>
    <d v="1899-12-30T14:25:00"/>
    <x v="2"/>
    <d v="2013-04-08T13:39:45"/>
    <d v="2013-04-08T14:46:07"/>
    <n v="66"/>
    <x v="0"/>
    <x v="1"/>
    <x v="0"/>
    <x v="1"/>
  </r>
  <r>
    <x v="42"/>
    <s v="2013-04-08"/>
    <x v="0"/>
    <d v="1899-12-30T15:32:00"/>
    <x v="2"/>
    <d v="2013-04-08T15:36:52"/>
    <d v="2013-04-08T17:05:30"/>
    <n v="88"/>
    <x v="0"/>
    <x v="1"/>
    <x v="0"/>
    <x v="1"/>
  </r>
  <r>
    <x v="43"/>
    <s v="2013-04-09"/>
    <x v="1"/>
    <d v="1899-12-30T09:55:00"/>
    <x v="2"/>
    <d v="2013-04-09T08:54:04"/>
    <e v="#VALUE!"/>
    <e v="#VALUE!"/>
    <x v="0"/>
    <x v="1"/>
    <x v="0"/>
    <x v="1"/>
  </r>
  <r>
    <x v="44"/>
    <s v="2013-04-09"/>
    <x v="1"/>
    <d v="1899-12-30T10:23:00"/>
    <x v="0"/>
    <d v="2013-04-09T09:43:41"/>
    <d v="2013-04-09T10:51:48"/>
    <n v="68"/>
    <x v="0"/>
    <x v="1"/>
    <x v="0"/>
    <x v="1"/>
  </r>
  <r>
    <x v="45"/>
    <s v="2013-04-09"/>
    <x v="1"/>
    <d v="1899-12-30T12:54:00"/>
    <x v="1"/>
    <d v="2013-04-09T12:00:08"/>
    <d v="2013-04-09T13:14:13"/>
    <n v="74"/>
    <x v="0"/>
    <x v="1"/>
    <x v="0"/>
    <x v="1"/>
  </r>
  <r>
    <x v="46"/>
    <s v="2013-04-09"/>
    <x v="1"/>
    <d v="1899-12-30T14:18:00"/>
    <x v="0"/>
    <d v="2013-04-09T13:42:49"/>
    <e v="#VALUE!"/>
    <e v="#VALUE!"/>
    <x v="0"/>
    <x v="1"/>
    <x v="0"/>
    <x v="1"/>
  </r>
  <r>
    <x v="47"/>
    <s v="2013-04-09"/>
    <x v="1"/>
    <d v="1899-12-30T16:22:00"/>
    <x v="2"/>
    <d v="2013-04-09T15:18:28"/>
    <d v="2013-04-09T17:40:25"/>
    <n v="141"/>
    <x v="0"/>
    <x v="1"/>
    <x v="0"/>
    <x v="1"/>
  </r>
  <r>
    <x v="48"/>
    <s v="2013-04-10"/>
    <x v="2"/>
    <d v="1899-12-30T09:50:00"/>
    <x v="2"/>
    <d v="2013-04-10T09:08:46"/>
    <d v="2013-04-10T10:32:09"/>
    <n v="83"/>
    <x v="0"/>
    <x v="1"/>
    <x v="0"/>
    <x v="1"/>
  </r>
  <r>
    <x v="49"/>
    <s v="2013-04-10"/>
    <x v="2"/>
    <d v="1899-12-30T10:31:00"/>
    <x v="2"/>
    <d v="2013-04-10T09:28:51"/>
    <d v="2013-04-10T11:09:09"/>
    <n v="100"/>
    <x v="0"/>
    <x v="1"/>
    <x v="0"/>
    <x v="1"/>
  </r>
  <r>
    <x v="50"/>
    <s v="2013-04-10"/>
    <x v="2"/>
    <d v="1899-12-30T12:01:00"/>
    <x v="2"/>
    <d v="2013-04-10T11:31:44"/>
    <d v="2013-04-10T13:04:19"/>
    <n v="92"/>
    <x v="0"/>
    <x v="1"/>
    <x v="0"/>
    <x v="1"/>
  </r>
  <r>
    <x v="51"/>
    <s v="2013-04-10"/>
    <x v="2"/>
    <d v="1899-12-30T14:22:00"/>
    <x v="2"/>
    <d v="2013-04-10T13:30:25"/>
    <d v="2013-04-10T14:50:30"/>
    <n v="80"/>
    <x v="0"/>
    <x v="1"/>
    <x v="0"/>
    <x v="1"/>
  </r>
  <r>
    <x v="52"/>
    <s v="2013-04-10"/>
    <x v="2"/>
    <d v="1899-12-30T16:16:00"/>
    <x v="2"/>
    <d v="2013-04-10T15:47:48"/>
    <d v="2013-04-10T17:44:19"/>
    <n v="116"/>
    <x v="0"/>
    <x v="1"/>
    <x v="0"/>
    <x v="1"/>
  </r>
  <r>
    <x v="53"/>
    <s v="2013-04-10"/>
    <x v="2"/>
    <d v="1899-12-30T16:37:00"/>
    <x v="0"/>
    <d v="2013-04-10T16:05:25"/>
    <d v="2013-04-10T17:02:50"/>
    <n v="57"/>
    <x v="0"/>
    <x v="1"/>
    <x v="0"/>
    <x v="1"/>
  </r>
  <r>
    <x v="54"/>
    <s v="2013-04-10"/>
    <x v="2"/>
    <d v="1899-12-30T18:09:00"/>
    <x v="0"/>
    <d v="2013-04-10T17:31:21"/>
    <d v="2013-04-10T19:08:39"/>
    <n v="97"/>
    <x v="0"/>
    <x v="1"/>
    <x v="0"/>
    <x v="1"/>
  </r>
  <r>
    <x v="55"/>
    <s v="2013-04-11"/>
    <x v="3"/>
    <d v="1899-12-30T08:40:00"/>
    <x v="0"/>
    <d v="2013-04-11T07:57:15"/>
    <d v="2013-04-11T09:18:17"/>
    <n v="81"/>
    <x v="0"/>
    <x v="1"/>
    <x v="0"/>
    <x v="1"/>
  </r>
  <r>
    <x v="56"/>
    <s v="2013-04-11"/>
    <x v="3"/>
    <d v="1899-12-30T11:16:00"/>
    <x v="2"/>
    <d v="2013-04-11T10:09:32"/>
    <d v="2013-04-11T11:50:35"/>
    <n v="101"/>
    <x v="0"/>
    <x v="1"/>
    <x v="0"/>
    <x v="1"/>
  </r>
  <r>
    <x v="57"/>
    <s v="2013-04-12"/>
    <x v="4"/>
    <d v="1899-12-30T08:12:00"/>
    <x v="0"/>
    <d v="2013-04-12T07:31:30"/>
    <d v="2013-04-12T08:51:20"/>
    <n v="79"/>
    <x v="0"/>
    <x v="1"/>
    <x v="0"/>
    <x v="1"/>
  </r>
  <r>
    <x v="58"/>
    <s v="2013-04-12"/>
    <x v="4"/>
    <d v="1899-12-30T09:39:00"/>
    <x v="2"/>
    <d v="2013-04-12T08:49:57"/>
    <d v="2013-04-12T10:16:39"/>
    <n v="86"/>
    <x v="0"/>
    <x v="1"/>
    <x v="0"/>
    <x v="1"/>
  </r>
  <r>
    <x v="59"/>
    <s v="2013-04-12"/>
    <x v="4"/>
    <d v="1899-12-30T10:19:00"/>
    <x v="2"/>
    <d v="2013-04-12T09:27:20"/>
    <d v="2013-04-12T10:59:14"/>
    <n v="91"/>
    <x v="0"/>
    <x v="1"/>
    <x v="0"/>
    <x v="1"/>
  </r>
  <r>
    <x v="60"/>
    <s v="2013-04-12"/>
    <x v="4"/>
    <d v="1899-12-30T11:18:00"/>
    <x v="2"/>
    <d v="2013-04-12T10:35:53"/>
    <d v="2013-04-12T11:56:18"/>
    <n v="80"/>
    <x v="0"/>
    <x v="1"/>
    <x v="0"/>
    <x v="1"/>
  </r>
  <r>
    <x v="61"/>
    <s v="2013-04-12"/>
    <x v="4"/>
    <d v="1899-12-30T12:06:00"/>
    <x v="2"/>
    <d v="2013-04-12T11:23:25"/>
    <d v="2013-04-12T12:53:11"/>
    <n v="89"/>
    <x v="0"/>
    <x v="1"/>
    <x v="0"/>
    <x v="1"/>
  </r>
  <r>
    <x v="62"/>
    <s v="2013-04-12"/>
    <x v="4"/>
    <d v="1899-12-30T13:31:00"/>
    <x v="2"/>
    <d v="2013-04-12T12:50:06"/>
    <d v="2013-04-12T13:56:46"/>
    <n v="66"/>
    <x v="0"/>
    <x v="1"/>
    <x v="0"/>
    <x v="1"/>
  </r>
  <r>
    <x v="63"/>
    <s v="2013-04-12"/>
    <x v="4"/>
    <d v="1899-12-30T15:48:00"/>
    <x v="2"/>
    <d v="2013-04-12T14:36:43"/>
    <d v="2013-04-12T16:35:22"/>
    <n v="118"/>
    <x v="0"/>
    <x v="1"/>
    <x v="0"/>
    <x v="1"/>
  </r>
  <r>
    <x v="64"/>
    <s v="2013-04-12"/>
    <x v="4"/>
    <d v="1899-12-30T17:08:00"/>
    <x v="0"/>
    <d v="2013-04-12T16:33:59"/>
    <e v="#VALUE!"/>
    <e v="#VALUE!"/>
    <x v="0"/>
    <x v="1"/>
    <x v="0"/>
    <x v="1"/>
  </r>
  <r>
    <x v="65"/>
    <s v="2013-04-12"/>
    <x v="4"/>
    <d v="1899-12-30T22:09:00"/>
    <x v="0"/>
    <d v="2013-04-12T21:50:47"/>
    <d v="2013-04-12T23:13:52"/>
    <n v="83"/>
    <x v="0"/>
    <x v="1"/>
    <x v="0"/>
    <x v="1"/>
  </r>
  <r>
    <x v="66"/>
    <s v="2013-04-13"/>
    <x v="5"/>
    <d v="1899-12-30T02:41:00"/>
    <x v="0"/>
    <d v="2013-04-13T02:10:27"/>
    <d v="2013-04-13T03:28:48"/>
    <n v="78"/>
    <x v="0"/>
    <x v="0"/>
    <x v="1"/>
    <x v="1"/>
  </r>
  <r>
    <x v="67"/>
    <s v="2013-04-14"/>
    <x v="6"/>
    <d v="1899-12-30T10:29:00"/>
    <x v="0"/>
    <d v="2013-04-14T10:09:29"/>
    <d v="2013-04-14T11:10:47"/>
    <n v="61"/>
    <x v="0"/>
    <x v="1"/>
    <x v="1"/>
    <x v="1"/>
  </r>
  <r>
    <x v="68"/>
    <s v="2013-04-14"/>
    <x v="6"/>
    <d v="1899-12-30T12:18:00"/>
    <x v="0"/>
    <d v="2013-04-14T12:01:34"/>
    <e v="#VALUE!"/>
    <e v="#VALUE!"/>
    <x v="0"/>
    <x v="1"/>
    <x v="1"/>
    <x v="1"/>
  </r>
  <r>
    <x v="69"/>
    <s v="2013-04-15"/>
    <x v="0"/>
    <d v="1899-12-30T06:50:00"/>
    <x v="0"/>
    <d v="2013-04-15T06:19:56"/>
    <d v="2013-04-15T08:51:31"/>
    <n v="151"/>
    <x v="0"/>
    <x v="1"/>
    <x v="0"/>
    <x v="2"/>
  </r>
  <r>
    <x v="70"/>
    <s v="2013-04-15"/>
    <x v="0"/>
    <d v="1899-12-30T08:23:00"/>
    <x v="2"/>
    <d v="2013-04-15T07:48:34"/>
    <d v="2013-04-15T09:15:49"/>
    <n v="87"/>
    <x v="0"/>
    <x v="1"/>
    <x v="0"/>
    <x v="2"/>
  </r>
  <r>
    <x v="71"/>
    <s v="2013-04-15"/>
    <x v="0"/>
    <d v="1899-12-30T10:37:00"/>
    <x v="2"/>
    <d v="2013-04-15T09:40:07"/>
    <d v="2013-04-15T11:25:52"/>
    <n v="105"/>
    <x v="0"/>
    <x v="1"/>
    <x v="0"/>
    <x v="2"/>
  </r>
  <r>
    <x v="72"/>
    <s v="2013-04-15"/>
    <x v="0"/>
    <d v="1899-12-30T12:22:00"/>
    <x v="2"/>
    <d v="2013-04-15T11:33:42"/>
    <d v="2013-04-15T12:44:31"/>
    <n v="70"/>
    <x v="0"/>
    <x v="1"/>
    <x v="0"/>
    <x v="2"/>
  </r>
  <r>
    <x v="73"/>
    <s v="2013-04-15"/>
    <x v="0"/>
    <d v="1899-12-30T14:12:00"/>
    <x v="2"/>
    <d v="2013-04-15T13:43:27"/>
    <d v="2013-04-15T14:57:04"/>
    <n v="73"/>
    <x v="0"/>
    <x v="1"/>
    <x v="0"/>
    <x v="2"/>
  </r>
  <r>
    <x v="74"/>
    <s v="2013-04-15"/>
    <x v="0"/>
    <d v="1899-12-30T16:36:00"/>
    <x v="2"/>
    <d v="2013-04-15T15:39:13"/>
    <d v="2013-04-15T17:48:57"/>
    <n v="129"/>
    <x v="0"/>
    <x v="1"/>
    <x v="0"/>
    <x v="2"/>
  </r>
  <r>
    <x v="75"/>
    <s v="2013-04-16"/>
    <x v="1"/>
    <d v="1899-12-30T01:09:00"/>
    <x v="0"/>
    <d v="2013-04-16T00:25:44"/>
    <d v="2013-04-16T01:57:19"/>
    <n v="91"/>
    <x v="0"/>
    <x v="0"/>
    <x v="0"/>
    <x v="2"/>
  </r>
  <r>
    <x v="76"/>
    <s v="2013-04-16"/>
    <x v="1"/>
    <d v="1899-12-30T08:30:00"/>
    <x v="2"/>
    <d v="2013-04-16T07:54:09"/>
    <d v="2013-04-16T09:11:43"/>
    <n v="77"/>
    <x v="0"/>
    <x v="1"/>
    <x v="0"/>
    <x v="2"/>
  </r>
  <r>
    <x v="77"/>
    <s v="2013-04-16"/>
    <x v="1"/>
    <d v="1899-12-30T10:05:00"/>
    <x v="2"/>
    <d v="2013-04-16T09:39:45"/>
    <d v="2013-04-16T11:07:59"/>
    <n v="88"/>
    <x v="0"/>
    <x v="1"/>
    <x v="0"/>
    <x v="2"/>
  </r>
  <r>
    <x v="78"/>
    <s v="2013-04-16"/>
    <x v="1"/>
    <d v="1899-12-30T10:31:00"/>
    <x v="2"/>
    <d v="2013-04-16T09:44:40"/>
    <d v="2013-04-16T11:13:50"/>
    <n v="89"/>
    <x v="0"/>
    <x v="1"/>
    <x v="0"/>
    <x v="2"/>
  </r>
  <r>
    <x v="79"/>
    <s v="2013-04-16"/>
    <x v="1"/>
    <d v="1899-12-30T12:06:00"/>
    <x v="2"/>
    <d v="2013-04-16T11:24:44"/>
    <d v="2013-04-16T12:42:31"/>
    <n v="77"/>
    <x v="0"/>
    <x v="1"/>
    <x v="0"/>
    <x v="2"/>
  </r>
  <r>
    <x v="80"/>
    <s v="2013-04-16"/>
    <x v="1"/>
    <d v="1899-12-30T13:31:00"/>
    <x v="1"/>
    <d v="2013-04-16T13:00:32"/>
    <d v="2013-04-16T14:22:55"/>
    <n v="82"/>
    <x v="0"/>
    <x v="1"/>
    <x v="0"/>
    <x v="2"/>
  </r>
  <r>
    <x v="81"/>
    <s v="2013-04-16"/>
    <x v="1"/>
    <d v="1899-12-30T20:15:00"/>
    <x v="0"/>
    <d v="2013-04-16T18:33:44"/>
    <e v="#VALUE!"/>
    <e v="#VALUE!"/>
    <x v="0"/>
    <x v="1"/>
    <x v="0"/>
    <x v="2"/>
  </r>
  <r>
    <x v="82"/>
    <s v="2013-04-16"/>
    <x v="1"/>
    <d v="1899-12-30T21:51:00"/>
    <x v="0"/>
    <d v="2013-04-16T21:13:03"/>
    <d v="2013-04-16T22:42:48"/>
    <n v="89"/>
    <x v="0"/>
    <x v="1"/>
    <x v="0"/>
    <x v="2"/>
  </r>
  <r>
    <x v="83"/>
    <s v="2013-04-17"/>
    <x v="2"/>
    <d v="1899-12-30T08:28:00"/>
    <x v="2"/>
    <d v="2013-04-17T07:41:14"/>
    <d v="2013-04-17T08:58:59"/>
    <n v="77"/>
    <x v="0"/>
    <x v="1"/>
    <x v="0"/>
    <x v="2"/>
  </r>
  <r>
    <x v="84"/>
    <s v="2013-04-17"/>
    <x v="2"/>
    <d v="1899-12-30T10:03:00"/>
    <x v="2"/>
    <d v="2013-04-17T09:26:58"/>
    <d v="2013-04-17T11:04:23"/>
    <n v="97"/>
    <x v="0"/>
    <x v="1"/>
    <x v="0"/>
    <x v="2"/>
  </r>
  <r>
    <x v="85"/>
    <s v="2013-04-17"/>
    <x v="2"/>
    <d v="1899-12-30T10:15:00"/>
    <x v="2"/>
    <d v="2013-04-17T09:29:00"/>
    <d v="2013-04-17T10:41:59"/>
    <n v="72"/>
    <x v="0"/>
    <x v="1"/>
    <x v="0"/>
    <x v="2"/>
  </r>
  <r>
    <x v="86"/>
    <s v="2013-04-17"/>
    <x v="2"/>
    <d v="1899-12-30T12:20:00"/>
    <x v="2"/>
    <d v="2013-04-17T11:24:52"/>
    <d v="2013-04-17T13:08:56"/>
    <n v="104"/>
    <x v="0"/>
    <x v="1"/>
    <x v="0"/>
    <x v="2"/>
  </r>
  <r>
    <x v="87"/>
    <s v="2013-04-17"/>
    <x v="2"/>
    <d v="1899-12-30T15:38:00"/>
    <x v="2"/>
    <d v="2013-04-17T14:45:27"/>
    <d v="2013-04-17T16:06:44"/>
    <n v="81"/>
    <x v="0"/>
    <x v="1"/>
    <x v="0"/>
    <x v="2"/>
  </r>
  <r>
    <x v="88"/>
    <s v="2013-04-17"/>
    <x v="2"/>
    <d v="1899-12-30T21:13:00"/>
    <x v="0"/>
    <d v="2013-04-17T20:25:18"/>
    <d v="2013-04-17T22:08:41"/>
    <n v="103"/>
    <x v="0"/>
    <x v="1"/>
    <x v="0"/>
    <x v="2"/>
  </r>
  <r>
    <x v="89"/>
    <s v="2013-04-17"/>
    <x v="2"/>
    <d v="1899-12-30T23:03:00"/>
    <x v="0"/>
    <d v="2013-04-17T22:14:24"/>
    <e v="#VALUE!"/>
    <e v="#VALUE!"/>
    <x v="0"/>
    <x v="1"/>
    <x v="0"/>
    <x v="2"/>
  </r>
  <r>
    <x v="90"/>
    <s v="2013-04-18"/>
    <x v="3"/>
    <d v="1899-12-30T10:56:00"/>
    <x v="0"/>
    <d v="2013-04-18T08:47:21"/>
    <e v="#VALUE!"/>
    <e v="#VALUE!"/>
    <x v="0"/>
    <x v="1"/>
    <x v="0"/>
    <x v="2"/>
  </r>
  <r>
    <x v="91"/>
    <s v="2013-04-18"/>
    <x v="3"/>
    <d v="1899-12-30T12:34:00"/>
    <x v="2"/>
    <d v="2013-04-18T11:50:51"/>
    <d v="2013-04-18T13:51:33"/>
    <n v="120"/>
    <x v="0"/>
    <x v="1"/>
    <x v="0"/>
    <x v="2"/>
  </r>
  <r>
    <x v="92"/>
    <s v="2013-04-18"/>
    <x v="3"/>
    <d v="1899-12-30T15:22:00"/>
    <x v="2"/>
    <d v="2013-04-18T14:33:30"/>
    <d v="2013-04-18T16:12:46"/>
    <n v="99"/>
    <x v="0"/>
    <x v="1"/>
    <x v="0"/>
    <x v="2"/>
  </r>
  <r>
    <x v="93"/>
    <s v="2013-04-19"/>
    <x v="4"/>
    <d v="1899-12-30T09:05:00"/>
    <x v="0"/>
    <d v="2013-04-19T08:22:48"/>
    <d v="2013-04-19T09:46:12"/>
    <n v="83"/>
    <x v="0"/>
    <x v="1"/>
    <x v="0"/>
    <x v="2"/>
  </r>
  <r>
    <x v="94"/>
    <s v="2013-04-19"/>
    <x v="4"/>
    <d v="1899-12-30T09:33:00"/>
    <x v="2"/>
    <d v="2013-04-19T08:45:49"/>
    <d v="2013-04-19T10:22:04"/>
    <n v="96"/>
    <x v="0"/>
    <x v="1"/>
    <x v="0"/>
    <x v="2"/>
  </r>
  <r>
    <x v="95"/>
    <s v="2013-04-19"/>
    <x v="4"/>
    <d v="1899-12-30T13:22:00"/>
    <x v="2"/>
    <d v="2013-04-19T13:01:34"/>
    <d v="2013-04-19T13:47:33"/>
    <n v="45"/>
    <x v="0"/>
    <x v="1"/>
    <x v="0"/>
    <x v="2"/>
  </r>
  <r>
    <x v="96"/>
    <s v="2013-04-19"/>
    <x v="4"/>
    <d v="1899-12-30T14:17:00"/>
    <x v="0"/>
    <d v="2013-04-19T13:41:03"/>
    <d v="2013-04-19T14:54:47"/>
    <n v="73"/>
    <x v="0"/>
    <x v="1"/>
    <x v="0"/>
    <x v="2"/>
  </r>
  <r>
    <x v="97"/>
    <s v="2013-04-19"/>
    <x v="4"/>
    <d v="1899-12-30T15:40:00"/>
    <x v="2"/>
    <d v="2013-04-19T14:37:43"/>
    <d v="2013-04-19T16:45:23"/>
    <n v="127"/>
    <x v="0"/>
    <x v="1"/>
    <x v="0"/>
    <x v="2"/>
  </r>
  <r>
    <x v="98"/>
    <s v="2013-04-19"/>
    <x v="4"/>
    <d v="1899-12-30T17:24:00"/>
    <x v="0"/>
    <d v="2013-04-19T16:51:08"/>
    <d v="2013-04-19T18:16:29"/>
    <n v="85"/>
    <x v="0"/>
    <x v="1"/>
    <x v="0"/>
    <x v="2"/>
  </r>
  <r>
    <x v="99"/>
    <s v="2013-04-20"/>
    <x v="5"/>
    <d v="1899-12-30T02:15:00"/>
    <x v="0"/>
    <d v="2013-04-20T01:24:19"/>
    <e v="#VALUE!"/>
    <e v="#VALUE!"/>
    <x v="0"/>
    <x v="0"/>
    <x v="1"/>
    <x v="2"/>
  </r>
  <r>
    <x v="100"/>
    <s v="2013-04-20"/>
    <x v="5"/>
    <d v="1899-12-30T04:23:00"/>
    <x v="0"/>
    <d v="2013-04-20T03:33:18"/>
    <d v="2013-04-20T05:36:50"/>
    <n v="123"/>
    <x v="0"/>
    <x v="0"/>
    <x v="1"/>
    <x v="2"/>
  </r>
  <r>
    <x v="101"/>
    <s v="2013-04-20"/>
    <x v="5"/>
    <d v="1899-12-30T05:05:00"/>
    <x v="0"/>
    <d v="2013-04-20T05:00:00"/>
    <d v="2013-04-20T06:19:21"/>
    <n v="79"/>
    <x v="0"/>
    <x v="0"/>
    <x v="1"/>
    <x v="2"/>
  </r>
  <r>
    <x v="102"/>
    <s v="2013-04-20"/>
    <x v="5"/>
    <d v="1899-12-30T14:23:00"/>
    <x v="1"/>
    <d v="2013-04-20T13:16:49"/>
    <d v="2013-04-20T15:28:45"/>
    <n v="131"/>
    <x v="0"/>
    <x v="1"/>
    <x v="1"/>
    <x v="2"/>
  </r>
  <r>
    <x v="103"/>
    <s v="2013-04-20"/>
    <x v="5"/>
    <d v="1899-12-30T16:52:00"/>
    <x v="0"/>
    <d v="2013-04-20T16:14:40"/>
    <d v="2013-04-20T17:38:16"/>
    <n v="83"/>
    <x v="0"/>
    <x v="1"/>
    <x v="1"/>
    <x v="2"/>
  </r>
  <r>
    <x v="104"/>
    <s v="2013-04-20"/>
    <x v="5"/>
    <d v="1899-12-30T21:20:00"/>
    <x v="0"/>
    <d v="2013-04-20T20:44:16"/>
    <d v="2013-04-20T22:27:18"/>
    <n v="103"/>
    <x v="0"/>
    <x v="1"/>
    <x v="1"/>
    <x v="2"/>
  </r>
  <r>
    <x v="105"/>
    <s v="2013-04-20"/>
    <x v="5"/>
    <d v="1899-12-30T23:05:00"/>
    <x v="0"/>
    <d v="2013-04-20T22:43:15"/>
    <d v="2013-04-20T23:46:20"/>
    <n v="63"/>
    <x v="0"/>
    <x v="1"/>
    <x v="1"/>
    <x v="2"/>
  </r>
  <r>
    <x v="106"/>
    <s v="2013-04-21"/>
    <x v="6"/>
    <d v="1899-12-30T00:36:00"/>
    <x v="0"/>
    <d v="2013-04-21T00:19:39"/>
    <d v="2013-04-21T01:20:17"/>
    <n v="60"/>
    <x v="0"/>
    <x v="0"/>
    <x v="1"/>
    <x v="2"/>
  </r>
  <r>
    <x v="107"/>
    <s v="2013-04-21"/>
    <x v="6"/>
    <d v="1899-12-30T00:27:00"/>
    <x v="0"/>
    <d v="2013-04-21T00:20:33"/>
    <d v="2013-04-21T02:24:45"/>
    <n v="124"/>
    <x v="0"/>
    <x v="0"/>
    <x v="1"/>
    <x v="2"/>
  </r>
  <r>
    <x v="108"/>
    <s v="2013-04-21"/>
    <x v="6"/>
    <d v="1899-12-30T02:23:00"/>
    <x v="0"/>
    <d v="2013-04-21T01:58:10"/>
    <d v="2013-04-21T03:03:44"/>
    <n v="65"/>
    <x v="0"/>
    <x v="0"/>
    <x v="1"/>
    <x v="2"/>
  </r>
  <r>
    <x v="109"/>
    <s v="2013-04-21"/>
    <x v="6"/>
    <d v="1899-12-30T03:49:00"/>
    <x v="0"/>
    <d v="2013-04-21T03:11:40"/>
    <d v="2013-04-21T05:05:02"/>
    <n v="113"/>
    <x v="0"/>
    <x v="0"/>
    <x v="1"/>
    <x v="2"/>
  </r>
  <r>
    <x v="110"/>
    <s v="2013-04-21"/>
    <x v="6"/>
    <d v="1899-12-30T08:53:00"/>
    <x v="1"/>
    <d v="2013-04-21T08:10:14"/>
    <d v="2013-04-21T09:40:55"/>
    <n v="90"/>
    <x v="0"/>
    <x v="1"/>
    <x v="1"/>
    <x v="2"/>
  </r>
  <r>
    <x v="111"/>
    <s v="2013-04-22"/>
    <x v="0"/>
    <d v="1899-12-30T08:19:00"/>
    <x v="2"/>
    <d v="2013-04-22T07:50:41"/>
    <d v="2013-04-22T08:48:54"/>
    <n v="58"/>
    <x v="0"/>
    <x v="1"/>
    <x v="0"/>
    <x v="3"/>
  </r>
  <r>
    <x v="112"/>
    <s v="2013-04-22"/>
    <x v="0"/>
    <d v="1899-12-30T10:04:00"/>
    <x v="2"/>
    <d v="2013-04-22T09:26:12"/>
    <d v="2013-04-22T10:48:59"/>
    <n v="82"/>
    <x v="0"/>
    <x v="1"/>
    <x v="0"/>
    <x v="3"/>
  </r>
  <r>
    <x v="113"/>
    <s v="2013-04-22"/>
    <x v="0"/>
    <d v="1899-12-30T10:09:00"/>
    <x v="2"/>
    <d v="2013-04-22T09:42:11"/>
    <d v="2013-04-22T10:44:31"/>
    <n v="62"/>
    <x v="0"/>
    <x v="1"/>
    <x v="0"/>
    <x v="3"/>
  </r>
  <r>
    <x v="114"/>
    <s v="2013-04-22"/>
    <x v="0"/>
    <d v="1899-12-30T12:14:00"/>
    <x v="2"/>
    <d v="2013-04-22T11:34:40"/>
    <d v="2013-04-22T12:57:53"/>
    <n v="83"/>
    <x v="0"/>
    <x v="1"/>
    <x v="0"/>
    <x v="3"/>
  </r>
  <r>
    <x v="115"/>
    <s v="2013-04-22"/>
    <x v="0"/>
    <d v="1899-12-30T16:42:00"/>
    <x v="0"/>
    <d v="2013-04-22T16:22:15"/>
    <d v="2013-04-22T17:36:51"/>
    <n v="74"/>
    <x v="0"/>
    <x v="1"/>
    <x v="0"/>
    <x v="3"/>
  </r>
  <r>
    <x v="116"/>
    <s v="2013-04-23"/>
    <x v="1"/>
    <d v="1899-12-30T04:47:00"/>
    <x v="0"/>
    <d v="2013-04-23T04:17:16"/>
    <d v="2013-04-23T05:48:46"/>
    <n v="91"/>
    <x v="0"/>
    <x v="0"/>
    <x v="0"/>
    <x v="3"/>
  </r>
  <r>
    <x v="117"/>
    <s v="2013-04-23"/>
    <x v="1"/>
    <d v="1899-12-30T09:21:00"/>
    <x v="0"/>
    <d v="2013-04-23T09:00:16"/>
    <d v="2013-04-23T10:26:30"/>
    <n v="86"/>
    <x v="0"/>
    <x v="1"/>
    <x v="0"/>
    <x v="3"/>
  </r>
  <r>
    <x v="118"/>
    <s v="2013-04-23"/>
    <x v="1"/>
    <d v="1899-12-30T10:39:00"/>
    <x v="2"/>
    <d v="2013-04-23T09:56:20"/>
    <d v="2013-04-23T11:19:00"/>
    <n v="82"/>
    <x v="0"/>
    <x v="1"/>
    <x v="0"/>
    <x v="3"/>
  </r>
  <r>
    <x v="119"/>
    <s v="2013-04-23"/>
    <x v="1"/>
    <d v="1899-12-30T15:14:00"/>
    <x v="1"/>
    <d v="2013-04-23T14:18:01"/>
    <d v="2013-04-23T16:11:25"/>
    <n v="113"/>
    <x v="0"/>
    <x v="1"/>
    <x v="0"/>
    <x v="3"/>
  </r>
  <r>
    <x v="120"/>
    <s v="2013-04-24"/>
    <x v="2"/>
    <d v="1899-12-30T04:33:00"/>
    <x v="0"/>
    <d v="2013-04-24T03:58:47"/>
    <d v="2013-04-24T05:16:29"/>
    <n v="77"/>
    <x v="0"/>
    <x v="0"/>
    <x v="0"/>
    <x v="3"/>
  </r>
  <r>
    <x v="121"/>
    <s v="2013-04-24"/>
    <x v="2"/>
    <d v="1899-12-30T08:24:00"/>
    <x v="2"/>
    <d v="2013-04-24T07:38:30"/>
    <d v="2013-04-24T08:54:50"/>
    <n v="76"/>
    <x v="0"/>
    <x v="1"/>
    <x v="0"/>
    <x v="3"/>
  </r>
  <r>
    <x v="122"/>
    <s v="2013-04-24"/>
    <x v="2"/>
    <d v="1899-12-30T09:11:00"/>
    <x v="0"/>
    <d v="2013-04-24T08:25:58"/>
    <d v="2013-04-24T10:03:57"/>
    <n v="97"/>
    <x v="0"/>
    <x v="1"/>
    <x v="0"/>
    <x v="3"/>
  </r>
  <r>
    <x v="123"/>
    <s v="2013-04-24"/>
    <x v="2"/>
    <d v="1899-12-30T10:13:00"/>
    <x v="2"/>
    <d v="2013-04-24T09:18:21"/>
    <d v="2013-04-24T11:07:30"/>
    <n v="109"/>
    <x v="0"/>
    <x v="1"/>
    <x v="0"/>
    <x v="3"/>
  </r>
  <r>
    <x v="124"/>
    <s v="2013-04-24"/>
    <x v="2"/>
    <d v="1899-12-30T12:00:00"/>
    <x v="0"/>
    <d v="2013-04-24T11:18:21"/>
    <d v="2013-04-24T13:02:30"/>
    <n v="104"/>
    <x v="0"/>
    <x v="1"/>
    <x v="0"/>
    <x v="3"/>
  </r>
  <r>
    <x v="125"/>
    <s v="2013-04-24"/>
    <x v="2"/>
    <d v="1899-12-30T12:10:00"/>
    <x v="2"/>
    <d v="2013-04-24T11:37:38"/>
    <d v="2013-04-24T12:44:57"/>
    <n v="67"/>
    <x v="0"/>
    <x v="1"/>
    <x v="0"/>
    <x v="3"/>
  </r>
  <r>
    <x v="126"/>
    <s v="2013-04-24"/>
    <x v="2"/>
    <d v="1899-12-30T14:06:00"/>
    <x v="2"/>
    <d v="2013-04-24T13:31:07"/>
    <d v="2013-04-24T14:36:32"/>
    <n v="65"/>
    <x v="0"/>
    <x v="1"/>
    <x v="0"/>
    <x v="3"/>
  </r>
  <r>
    <x v="127"/>
    <s v="2013-04-24"/>
    <x v="2"/>
    <d v="1899-12-30T15:15:00"/>
    <x v="0"/>
    <d v="2013-04-24T14:29:34"/>
    <d v="2013-04-24T16:01:38"/>
    <n v="92"/>
    <x v="0"/>
    <x v="1"/>
    <x v="0"/>
    <x v="3"/>
  </r>
  <r>
    <x v="128"/>
    <s v="2013-04-24"/>
    <x v="2"/>
    <d v="1899-12-30T15:49:00"/>
    <x v="2"/>
    <d v="2013-04-24T15:13:28"/>
    <d v="2013-04-24T16:06:46"/>
    <n v="53"/>
    <x v="0"/>
    <x v="1"/>
    <x v="0"/>
    <x v="3"/>
  </r>
  <r>
    <x v="129"/>
    <s v="2013-04-24"/>
    <x v="2"/>
    <d v="1899-12-30T18:38:00"/>
    <x v="0"/>
    <d v="2013-04-24T18:38:03"/>
    <d v="2013-04-24T21:50:50"/>
    <n v="192"/>
    <x v="0"/>
    <x v="1"/>
    <x v="0"/>
    <x v="3"/>
  </r>
  <r>
    <x v="130"/>
    <s v="2013-04-24"/>
    <x v="2"/>
    <d v="1899-12-30T18:43:00"/>
    <x v="2"/>
    <d v="2013-04-24T18:01:52"/>
    <d v="2013-04-24T19:47:10"/>
    <n v="105"/>
    <x v="0"/>
    <x v="1"/>
    <x v="0"/>
    <x v="3"/>
  </r>
  <r>
    <x v="131"/>
    <s v="2013-04-25"/>
    <x v="3"/>
    <d v="1899-12-30T00:48:00"/>
    <x v="0"/>
    <d v="2013-04-24T23:57:03"/>
    <d v="2013-04-25T01:15:45"/>
    <n v="78"/>
    <x v="0"/>
    <x v="0"/>
    <x v="0"/>
    <x v="3"/>
  </r>
  <r>
    <x v="132"/>
    <s v="2013-04-25"/>
    <x v="3"/>
    <d v="1899-12-30T09:51:00"/>
    <x v="0"/>
    <d v="2013-04-25T09:06:04"/>
    <d v="2013-04-25T10:31:55"/>
    <n v="85"/>
    <x v="0"/>
    <x v="1"/>
    <x v="0"/>
    <x v="3"/>
  </r>
  <r>
    <x v="133"/>
    <s v="2013-04-25"/>
    <x v="3"/>
    <d v="1899-12-30T14:57:00"/>
    <x v="0"/>
    <d v="2013-04-25T14:20:12"/>
    <d v="2013-04-25T15:52:21"/>
    <n v="92"/>
    <x v="0"/>
    <x v="1"/>
    <x v="0"/>
    <x v="3"/>
  </r>
  <r>
    <x v="134"/>
    <s v="2013-04-25"/>
    <x v="3"/>
    <d v="1899-12-30T17:17:00"/>
    <x v="0"/>
    <d v="2013-04-25T16:28:19"/>
    <d v="2013-04-25T18:17:18"/>
    <n v="108"/>
    <x v="0"/>
    <x v="1"/>
    <x v="0"/>
    <x v="3"/>
  </r>
  <r>
    <x v="135"/>
    <s v="2013-04-26"/>
    <x v="4"/>
    <d v="1899-12-30T01:02:00"/>
    <x v="1"/>
    <d v="2013-04-26T00:22:01"/>
    <d v="2013-04-26T01:40:06"/>
    <n v="78"/>
    <x v="0"/>
    <x v="0"/>
    <x v="0"/>
    <x v="3"/>
  </r>
  <r>
    <x v="136"/>
    <s v="2013-04-26"/>
    <x v="4"/>
    <d v="1899-12-30T11:21:00"/>
    <x v="2"/>
    <d v="2013-04-26T10:48:39"/>
    <d v="2013-04-26T11:55:43"/>
    <n v="67"/>
    <x v="0"/>
    <x v="1"/>
    <x v="0"/>
    <x v="3"/>
  </r>
  <r>
    <x v="137"/>
    <s v="2013-04-26"/>
    <x v="4"/>
    <d v="1899-12-30T13:05:00"/>
    <x v="2"/>
    <d v="2013-04-26T12:30:35"/>
    <d v="2013-04-26T13:33:33"/>
    <n v="62"/>
    <x v="0"/>
    <x v="1"/>
    <x v="0"/>
    <x v="3"/>
  </r>
  <r>
    <x v="138"/>
    <s v="2013-04-26"/>
    <x v="4"/>
    <d v="1899-12-30T15:17:00"/>
    <x v="0"/>
    <d v="2013-04-26T14:41:36"/>
    <d v="2013-04-26T15:40:50"/>
    <n v="59"/>
    <x v="0"/>
    <x v="1"/>
    <x v="0"/>
    <x v="3"/>
  </r>
  <r>
    <x v="139"/>
    <s v="2013-04-26"/>
    <x v="4"/>
    <d v="1899-12-30T17:05:00"/>
    <x v="0"/>
    <d v="2013-04-26T16:42:40"/>
    <d v="2013-04-26T17:34:55"/>
    <n v="52"/>
    <x v="0"/>
    <x v="1"/>
    <x v="0"/>
    <x v="3"/>
  </r>
  <r>
    <x v="140"/>
    <s v="2013-04-26"/>
    <x v="4"/>
    <d v="1899-12-30T19:06:00"/>
    <x v="0"/>
    <d v="2013-04-26T18:18:19"/>
    <e v="#VALUE!"/>
    <e v="#VALUE!"/>
    <x v="0"/>
    <x v="1"/>
    <x v="0"/>
    <x v="3"/>
  </r>
  <r>
    <x v="141"/>
    <s v="2013-04-26"/>
    <x v="4"/>
    <d v="1899-12-30T23:24:00"/>
    <x v="0"/>
    <d v="2013-04-26T22:51:20"/>
    <d v="2013-04-27T01:45:28"/>
    <n v="174"/>
    <x v="0"/>
    <x v="1"/>
    <x v="0"/>
    <x v="3"/>
  </r>
  <r>
    <x v="142"/>
    <s v="2013-04-27"/>
    <x v="5"/>
    <d v="1899-12-30T05:59:00"/>
    <x v="0"/>
    <d v="2013-04-27T05:47:52"/>
    <d v="2013-04-27T07:02:00"/>
    <n v="74"/>
    <x v="0"/>
    <x v="0"/>
    <x v="1"/>
    <x v="3"/>
  </r>
  <r>
    <x v="143"/>
    <s v="2013-04-27"/>
    <x v="5"/>
    <d v="1899-12-30T14:50:00"/>
    <x v="1"/>
    <d v="2013-04-27T14:00:51"/>
    <d v="2013-04-27T15:21:26"/>
    <n v="80"/>
    <x v="0"/>
    <x v="1"/>
    <x v="1"/>
    <x v="3"/>
  </r>
  <r>
    <x v="144"/>
    <s v="2013-04-27"/>
    <x v="5"/>
    <d v="1899-12-30T16:24:00"/>
    <x v="0"/>
    <d v="2013-04-27T15:52:25"/>
    <d v="2013-04-27T16:51:35"/>
    <n v="59"/>
    <x v="0"/>
    <x v="1"/>
    <x v="1"/>
    <x v="3"/>
  </r>
  <r>
    <x v="145"/>
    <s v="2013-04-28"/>
    <x v="6"/>
    <d v="1899-12-30T03:52:00"/>
    <x v="0"/>
    <d v="2013-04-28T03:08:08"/>
    <d v="2013-04-28T04:57:20"/>
    <n v="109"/>
    <x v="0"/>
    <x v="0"/>
    <x v="1"/>
    <x v="3"/>
  </r>
  <r>
    <x v="146"/>
    <s v="2013-04-29"/>
    <x v="0"/>
    <d v="1899-12-30T08:37:00"/>
    <x v="2"/>
    <d v="2013-04-29T07:38:41"/>
    <d v="2013-04-29T09:11:01"/>
    <n v="92"/>
    <x v="0"/>
    <x v="1"/>
    <x v="0"/>
    <x v="4"/>
  </r>
  <r>
    <x v="147"/>
    <s v="2013-04-29"/>
    <x v="0"/>
    <d v="1899-12-30T10:21:00"/>
    <x v="2"/>
    <d v="2013-04-29T09:46:38"/>
    <d v="2013-04-29T11:22:07"/>
    <n v="95"/>
    <x v="0"/>
    <x v="1"/>
    <x v="0"/>
    <x v="4"/>
  </r>
  <r>
    <x v="148"/>
    <s v="2013-04-29"/>
    <x v="0"/>
    <d v="1899-12-30T11:13:00"/>
    <x v="0"/>
    <d v="2013-04-29T10:00:31"/>
    <d v="2013-04-29T12:02:19"/>
    <n v="121"/>
    <x v="0"/>
    <x v="1"/>
    <x v="0"/>
    <x v="4"/>
  </r>
  <r>
    <x v="149"/>
    <s v="2013-04-29"/>
    <x v="0"/>
    <d v="1899-12-30T12:17:00"/>
    <x v="2"/>
    <d v="2013-04-29T11:28:33"/>
    <d v="2013-04-29T13:17:57"/>
    <n v="109"/>
    <x v="0"/>
    <x v="1"/>
    <x v="0"/>
    <x v="4"/>
  </r>
  <r>
    <x v="150"/>
    <s v="2013-04-29"/>
    <x v="0"/>
    <d v="1899-12-30T14:48:00"/>
    <x v="0"/>
    <d v="2013-04-29T13:59:35"/>
    <d v="2013-04-29T15:09:33"/>
    <n v="69"/>
    <x v="0"/>
    <x v="1"/>
    <x v="0"/>
    <x v="4"/>
  </r>
  <r>
    <x v="151"/>
    <s v="2013-04-29"/>
    <x v="0"/>
    <d v="1899-12-30T14:44:00"/>
    <x v="2"/>
    <d v="2013-04-29T14:05:53"/>
    <d v="2013-04-29T15:24:14"/>
    <n v="78"/>
    <x v="0"/>
    <x v="1"/>
    <x v="0"/>
    <x v="4"/>
  </r>
  <r>
    <x v="152"/>
    <s v="2013-04-29"/>
    <x v="0"/>
    <d v="1899-12-30T16:05:00"/>
    <x v="2"/>
    <d v="2013-04-29T15:30:00"/>
    <d v="2013-04-29T17:06:12"/>
    <n v="96"/>
    <x v="0"/>
    <x v="1"/>
    <x v="0"/>
    <x v="4"/>
  </r>
  <r>
    <x v="153"/>
    <s v="2013-04-29"/>
    <x v="0"/>
    <d v="1899-12-30T16:35:00"/>
    <x v="2"/>
    <d v="2013-04-29T15:55:13"/>
    <d v="2013-04-29T17:34:40"/>
    <n v="99"/>
    <x v="0"/>
    <x v="1"/>
    <x v="0"/>
    <x v="4"/>
  </r>
  <r>
    <x v="154"/>
    <s v="2013-04-29"/>
    <x v="0"/>
    <d v="1899-12-30T23:09:00"/>
    <x v="0"/>
    <d v="2013-04-29T22:25:40"/>
    <e v="#VALUE!"/>
    <e v="#VALUE!"/>
    <x v="0"/>
    <x v="1"/>
    <x v="0"/>
    <x v="4"/>
  </r>
  <r>
    <x v="155"/>
    <s v="2013-04-30"/>
    <x v="1"/>
    <d v="1899-12-30T05:30:00"/>
    <x v="0"/>
    <d v="2013-04-30T05:18:49"/>
    <d v="2013-04-30T06:19:54"/>
    <n v="61"/>
    <x v="0"/>
    <x v="0"/>
    <x v="0"/>
    <x v="4"/>
  </r>
  <r>
    <x v="156"/>
    <s v="2013-04-30"/>
    <x v="1"/>
    <d v="1899-12-30T08:29:00"/>
    <x v="2"/>
    <d v="2013-04-30T07:54:05"/>
    <d v="2013-04-30T09:10:40"/>
    <n v="76"/>
    <x v="0"/>
    <x v="1"/>
    <x v="0"/>
    <x v="4"/>
  </r>
  <r>
    <x v="157"/>
    <s v="2013-04-30"/>
    <x v="1"/>
    <d v="1899-12-30T09:55:00"/>
    <x v="0"/>
    <d v="2013-04-30T08:40:01"/>
    <e v="#VALUE!"/>
    <e v="#VALUE!"/>
    <x v="0"/>
    <x v="1"/>
    <x v="0"/>
    <x v="4"/>
  </r>
  <r>
    <x v="158"/>
    <s v="2013-04-30"/>
    <x v="1"/>
    <d v="1899-12-30T10:48:00"/>
    <x v="2"/>
    <d v="2013-04-30T09:54:31"/>
    <d v="2013-04-30T11:26:07"/>
    <n v="91"/>
    <x v="0"/>
    <x v="1"/>
    <x v="0"/>
    <x v="4"/>
  </r>
  <r>
    <x v="159"/>
    <s v="2013-04-30"/>
    <x v="1"/>
    <d v="1899-12-30T14:40:00"/>
    <x v="2"/>
    <d v="2013-04-30T14:01:59"/>
    <d v="2013-04-30T15:15:32"/>
    <n v="73"/>
    <x v="0"/>
    <x v="1"/>
    <x v="0"/>
    <x v="4"/>
  </r>
  <r>
    <x v="160"/>
    <s v="2013-04-30"/>
    <x v="1"/>
    <d v="1899-12-30T17:14:00"/>
    <x v="0"/>
    <d v="2013-04-30T17:09:27"/>
    <d v="2013-04-30T17:59:41"/>
    <n v="50"/>
    <x v="0"/>
    <x v="1"/>
    <x v="0"/>
    <x v="4"/>
  </r>
  <r>
    <x v="161"/>
    <s v="2013-05-01"/>
    <x v="2"/>
    <d v="1899-12-30T00:36:00"/>
    <x v="0"/>
    <d v="2013-05-01T00:01:42"/>
    <d v="2013-05-01T01:30:30"/>
    <n v="88"/>
    <x v="1"/>
    <x v="0"/>
    <x v="0"/>
    <x v="4"/>
  </r>
  <r>
    <x v="162"/>
    <s v="2013-05-01"/>
    <x v="2"/>
    <d v="1899-12-30T08:18:00"/>
    <x v="2"/>
    <d v="2013-05-01T07:49:16"/>
    <d v="2013-05-01T09:09:22"/>
    <n v="80"/>
    <x v="1"/>
    <x v="1"/>
    <x v="0"/>
    <x v="4"/>
  </r>
  <r>
    <x v="163"/>
    <s v="2013-05-01"/>
    <x v="2"/>
    <d v="1899-12-30T11:26:00"/>
    <x v="2"/>
    <d v="2013-05-01T11:00:58"/>
    <d v="2013-05-01T12:09:16"/>
    <n v="68"/>
    <x v="1"/>
    <x v="1"/>
    <x v="0"/>
    <x v="4"/>
  </r>
  <r>
    <x v="164"/>
    <s v="2013-05-01"/>
    <x v="2"/>
    <d v="1899-12-30T12:09:00"/>
    <x v="0"/>
    <d v="2013-05-01T11:48:56"/>
    <d v="2013-05-01T13:13:23"/>
    <n v="84"/>
    <x v="1"/>
    <x v="1"/>
    <x v="0"/>
    <x v="4"/>
  </r>
  <r>
    <x v="165"/>
    <s v="2013-05-01"/>
    <x v="2"/>
    <d v="1899-12-30T13:55:00"/>
    <x v="2"/>
    <d v="2013-05-01T13:00:58"/>
    <d v="2013-05-01T15:07:30"/>
    <n v="126"/>
    <x v="1"/>
    <x v="1"/>
    <x v="0"/>
    <x v="4"/>
  </r>
  <r>
    <x v="166"/>
    <s v="2013-05-01"/>
    <x v="2"/>
    <d v="1899-12-30T15:14:00"/>
    <x v="2"/>
    <d v="2013-05-01T14:32:06"/>
    <d v="2013-05-01T15:58:17"/>
    <n v="86"/>
    <x v="1"/>
    <x v="1"/>
    <x v="0"/>
    <x v="4"/>
  </r>
  <r>
    <x v="167"/>
    <s v="2013-05-01"/>
    <x v="2"/>
    <d v="1899-12-30T16:30:00"/>
    <x v="0"/>
    <d v="2013-05-01T15:54:42"/>
    <d v="2013-05-01T17:36:48"/>
    <n v="102"/>
    <x v="1"/>
    <x v="1"/>
    <x v="0"/>
    <x v="4"/>
  </r>
  <r>
    <x v="168"/>
    <s v="2013-05-01"/>
    <x v="2"/>
    <d v="1899-12-30T17:10:00"/>
    <x v="2"/>
    <d v="2013-05-01T16:29:08"/>
    <d v="2013-05-01T17:47:29"/>
    <n v="78"/>
    <x v="1"/>
    <x v="1"/>
    <x v="0"/>
    <x v="4"/>
  </r>
  <r>
    <x v="169"/>
    <s v="2013-05-01"/>
    <x v="2"/>
    <d v="1899-12-30T20:30:00"/>
    <x v="1"/>
    <d v="2013-05-01T19:39:26"/>
    <d v="2013-05-01T21:22:08"/>
    <n v="102"/>
    <x v="1"/>
    <x v="1"/>
    <x v="0"/>
    <x v="4"/>
  </r>
  <r>
    <x v="170"/>
    <s v="2013-05-01"/>
    <x v="2"/>
    <d v="1899-12-30T21:32:00"/>
    <x v="0"/>
    <d v="2013-05-01T20:47:49"/>
    <d v="2013-05-01T22:36:31"/>
    <n v="108"/>
    <x v="1"/>
    <x v="1"/>
    <x v="0"/>
    <x v="4"/>
  </r>
  <r>
    <x v="171"/>
    <s v="2013-05-02"/>
    <x v="3"/>
    <d v="1899-12-30T03:36:00"/>
    <x v="0"/>
    <d v="2013-05-02T02:56:47"/>
    <d v="2013-05-02T04:43:55"/>
    <n v="107"/>
    <x v="1"/>
    <x v="0"/>
    <x v="0"/>
    <x v="4"/>
  </r>
  <r>
    <x v="172"/>
    <s v="2013-05-02"/>
    <x v="3"/>
    <d v="1899-12-30T07:30:00"/>
    <x v="0"/>
    <d v="2013-05-02T07:03:54"/>
    <d v="2013-05-02T08:11:44"/>
    <n v="67"/>
    <x v="1"/>
    <x v="1"/>
    <x v="0"/>
    <x v="4"/>
  </r>
  <r>
    <x v="173"/>
    <s v="2013-05-02"/>
    <x v="3"/>
    <d v="1899-12-30T10:28:00"/>
    <x v="2"/>
    <d v="2013-05-02T08:09:36"/>
    <e v="#VALUE!"/>
    <e v="#VALUE!"/>
    <x v="1"/>
    <x v="1"/>
    <x v="0"/>
    <x v="4"/>
  </r>
  <r>
    <x v="174"/>
    <s v="2013-05-02"/>
    <x v="3"/>
    <d v="1899-12-30T22:09:00"/>
    <x v="0"/>
    <d v="2013-05-02T21:29:33"/>
    <e v="#VALUE!"/>
    <e v="#VALUE!"/>
    <x v="1"/>
    <x v="1"/>
    <x v="0"/>
    <x v="4"/>
  </r>
  <r>
    <x v="175"/>
    <s v="2013-05-03"/>
    <x v="4"/>
    <d v="1899-12-30T00:49:00"/>
    <x v="0"/>
    <d v="2013-05-03T00:13:58"/>
    <d v="2013-05-03T01:42:50"/>
    <n v="88"/>
    <x v="1"/>
    <x v="0"/>
    <x v="0"/>
    <x v="4"/>
  </r>
  <r>
    <x v="176"/>
    <s v="2013-05-03"/>
    <x v="4"/>
    <d v="1899-12-30T02:14:00"/>
    <x v="1"/>
    <d v="2013-05-03T01:48:31"/>
    <d v="2013-05-03T03:07:05"/>
    <n v="78"/>
    <x v="1"/>
    <x v="0"/>
    <x v="0"/>
    <x v="4"/>
  </r>
  <r>
    <x v="177"/>
    <s v="2013-05-03"/>
    <x v="4"/>
    <d v="1899-12-30T04:10:00"/>
    <x v="1"/>
    <d v="2013-05-03T03:30:03"/>
    <d v="2013-05-03T05:38:30"/>
    <n v="128"/>
    <x v="1"/>
    <x v="0"/>
    <x v="0"/>
    <x v="4"/>
  </r>
  <r>
    <x v="178"/>
    <s v="2013-05-03"/>
    <x v="4"/>
    <d v="1899-12-30T10:36:00"/>
    <x v="2"/>
    <d v="2013-05-03T10:00:04"/>
    <d v="2013-05-03T11:08:28"/>
    <n v="68"/>
    <x v="1"/>
    <x v="1"/>
    <x v="0"/>
    <x v="4"/>
  </r>
  <r>
    <x v="179"/>
    <s v="2013-05-03"/>
    <x v="4"/>
    <d v="1899-12-30T18:04:00"/>
    <x v="0"/>
    <d v="2013-05-03T17:37:20"/>
    <d v="2013-05-03T18:56:46"/>
    <n v="79"/>
    <x v="1"/>
    <x v="1"/>
    <x v="0"/>
    <x v="4"/>
  </r>
  <r>
    <x v="180"/>
    <s v="2013-05-04"/>
    <x v="5"/>
    <d v="1899-12-30T07:45:00"/>
    <x v="1"/>
    <d v="2013-05-04T07:24:42"/>
    <d v="2013-05-04T08:30:00"/>
    <n v="65"/>
    <x v="1"/>
    <x v="1"/>
    <x v="1"/>
    <x v="4"/>
  </r>
  <r>
    <x v="181"/>
    <s v="2013-05-04"/>
    <x v="5"/>
    <d v="1899-12-30T11:11:00"/>
    <x v="1"/>
    <d v="2013-05-04T09:47:27"/>
    <d v="2013-05-04T12:17:22"/>
    <n v="149"/>
    <x v="1"/>
    <x v="1"/>
    <x v="1"/>
    <x v="4"/>
  </r>
  <r>
    <x v="182"/>
    <s v="2013-05-04"/>
    <x v="5"/>
    <d v="1899-12-30T19:45:00"/>
    <x v="0"/>
    <d v="2013-05-04T19:12:01"/>
    <d v="2013-05-04T20:30:17"/>
    <n v="78"/>
    <x v="1"/>
    <x v="1"/>
    <x v="1"/>
    <x v="4"/>
  </r>
  <r>
    <x v="183"/>
    <s v="2013-05-04"/>
    <x v="5"/>
    <d v="1899-12-30T23:13:00"/>
    <x v="0"/>
    <d v="2013-05-04T23:00:45"/>
    <d v="2013-05-05T00:36:32"/>
    <n v="95"/>
    <x v="1"/>
    <x v="1"/>
    <x v="1"/>
    <x v="4"/>
  </r>
  <r>
    <x v="184"/>
    <s v="2013-05-05"/>
    <x v="6"/>
    <d v="1899-12-30T12:07:00"/>
    <x v="0"/>
    <d v="2013-05-05T11:35:47"/>
    <d v="2013-05-05T13:00:17"/>
    <n v="84"/>
    <x v="1"/>
    <x v="1"/>
    <x v="1"/>
    <x v="4"/>
  </r>
  <r>
    <x v="185"/>
    <s v="2013-05-06"/>
    <x v="0"/>
    <d v="1899-12-30T08:32:00"/>
    <x v="2"/>
    <d v="2013-05-06T07:43:03"/>
    <d v="2013-05-06T09:09:45"/>
    <n v="86"/>
    <x v="1"/>
    <x v="1"/>
    <x v="0"/>
    <x v="5"/>
  </r>
  <r>
    <x v="186"/>
    <s v="2013-05-06"/>
    <x v="0"/>
    <d v="1899-12-30T10:22:00"/>
    <x v="2"/>
    <d v="2013-05-06T09:42:11"/>
    <d v="2013-05-06T10:55:29"/>
    <n v="73"/>
    <x v="1"/>
    <x v="1"/>
    <x v="0"/>
    <x v="5"/>
  </r>
  <r>
    <x v="187"/>
    <s v="2013-05-06"/>
    <x v="0"/>
    <d v="1899-12-30T12:16:00"/>
    <x v="2"/>
    <d v="2013-05-06T11:23:44"/>
    <d v="2013-05-06T13:16:10"/>
    <n v="112"/>
    <x v="1"/>
    <x v="1"/>
    <x v="0"/>
    <x v="5"/>
  </r>
  <r>
    <x v="188"/>
    <s v="2013-05-06"/>
    <x v="0"/>
    <d v="1899-12-30T14:06:00"/>
    <x v="2"/>
    <d v="2013-05-06T13:35:45"/>
    <d v="2013-05-06T14:25:35"/>
    <n v="49"/>
    <x v="1"/>
    <x v="1"/>
    <x v="0"/>
    <x v="5"/>
  </r>
  <r>
    <x v="189"/>
    <s v="2013-05-06"/>
    <x v="0"/>
    <d v="1899-12-30T14:08:00"/>
    <x v="2"/>
    <d v="2013-05-06T13:34:14"/>
    <d v="2013-05-06T14:42:25"/>
    <n v="68"/>
    <x v="1"/>
    <x v="1"/>
    <x v="0"/>
    <x v="5"/>
  </r>
  <r>
    <x v="190"/>
    <s v="2013-05-06"/>
    <x v="0"/>
    <d v="1899-12-30T20:49:00"/>
    <x v="0"/>
    <d v="2013-05-06T19:51:26"/>
    <d v="2013-05-06T21:44:19"/>
    <n v="112"/>
    <x v="1"/>
    <x v="1"/>
    <x v="0"/>
    <x v="5"/>
  </r>
  <r>
    <x v="191"/>
    <s v="2013-05-07"/>
    <x v="1"/>
    <d v="1899-12-30T08:50:00"/>
    <x v="2"/>
    <d v="2013-05-07T07:39:47"/>
    <d v="2013-05-07T09:29:21"/>
    <n v="109"/>
    <x v="1"/>
    <x v="1"/>
    <x v="0"/>
    <x v="5"/>
  </r>
  <r>
    <x v="192"/>
    <s v="2013-05-07"/>
    <x v="1"/>
    <d v="1899-12-30T10:13:00"/>
    <x v="2"/>
    <d v="2013-05-07T09:12:13"/>
    <d v="2013-05-07T12:10:50"/>
    <n v="178"/>
    <x v="1"/>
    <x v="1"/>
    <x v="0"/>
    <x v="5"/>
  </r>
  <r>
    <x v="193"/>
    <s v="2013-05-07"/>
    <x v="1"/>
    <d v="1899-12-30T10:58:00"/>
    <x v="2"/>
    <d v="2013-05-07T09:48:01"/>
    <d v="2013-05-07T12:04:33"/>
    <n v="136"/>
    <x v="1"/>
    <x v="1"/>
    <x v="0"/>
    <x v="5"/>
  </r>
  <r>
    <x v="194"/>
    <s v="2013-05-07"/>
    <x v="1"/>
    <d v="1899-12-30T12:13:00"/>
    <x v="0"/>
    <e v="#VALUE!"/>
    <e v="#VALUE!"/>
    <e v="#VALUE!"/>
    <x v="1"/>
    <x v="1"/>
    <x v="0"/>
    <x v="5"/>
  </r>
  <r>
    <x v="195"/>
    <s v="2013-05-07"/>
    <x v="1"/>
    <d v="1899-12-30T12:51:00"/>
    <x v="2"/>
    <d v="2013-05-07T12:09:51"/>
    <d v="2013-05-07T13:55:31"/>
    <n v="105"/>
    <x v="1"/>
    <x v="1"/>
    <x v="0"/>
    <x v="5"/>
  </r>
  <r>
    <x v="196"/>
    <s v="2013-05-07"/>
    <x v="1"/>
    <d v="1899-12-30T15:40:00"/>
    <x v="2"/>
    <e v="#VALUE!"/>
    <d v="2013-05-07T16:44:23"/>
    <e v="#VALUE!"/>
    <x v="1"/>
    <x v="1"/>
    <x v="0"/>
    <x v="5"/>
  </r>
  <r>
    <x v="197"/>
    <s v="2013-05-07"/>
    <x v="1"/>
    <d v="1899-12-30T16:29:00"/>
    <x v="2"/>
    <d v="2013-05-07T15:40:52"/>
    <d v="2013-05-07T17:35:58"/>
    <n v="115"/>
    <x v="1"/>
    <x v="1"/>
    <x v="0"/>
    <x v="5"/>
  </r>
  <r>
    <x v="198"/>
    <s v="2013-05-07"/>
    <x v="1"/>
    <d v="1899-12-30T17:47:00"/>
    <x v="2"/>
    <d v="2013-05-07T17:03:43"/>
    <d v="2013-05-07T18:20:34"/>
    <n v="76"/>
    <x v="1"/>
    <x v="1"/>
    <x v="0"/>
    <x v="5"/>
  </r>
  <r>
    <x v="199"/>
    <s v="2013-05-07"/>
    <x v="1"/>
    <d v="1899-12-30T19:12:00"/>
    <x v="0"/>
    <d v="2013-05-07T18:34:11"/>
    <d v="2013-05-07T20:11:04"/>
    <n v="96"/>
    <x v="1"/>
    <x v="1"/>
    <x v="0"/>
    <x v="5"/>
  </r>
  <r>
    <x v="200"/>
    <s v="2013-05-08"/>
    <x v="2"/>
    <d v="1899-12-30T04:21:00"/>
    <x v="0"/>
    <d v="2013-05-08T03:43:06"/>
    <d v="2013-05-08T05:25:33"/>
    <n v="102"/>
    <x v="1"/>
    <x v="0"/>
    <x v="0"/>
    <x v="5"/>
  </r>
  <r>
    <x v="201"/>
    <s v="2013-05-08"/>
    <x v="2"/>
    <d v="1899-12-30T08:22:00"/>
    <x v="2"/>
    <d v="2013-05-08T07:40:13"/>
    <d v="2013-05-08T09:00:55"/>
    <n v="80"/>
    <x v="1"/>
    <x v="1"/>
    <x v="0"/>
    <x v="5"/>
  </r>
  <r>
    <x v="202"/>
    <s v="2013-05-08"/>
    <x v="2"/>
    <d v="1899-12-30T10:00:00"/>
    <x v="1"/>
    <d v="2013-05-08T08:59:19"/>
    <e v="#VALUE!"/>
    <e v="#VALUE!"/>
    <x v="1"/>
    <x v="1"/>
    <x v="0"/>
    <x v="5"/>
  </r>
  <r>
    <x v="203"/>
    <s v="2013-05-08"/>
    <x v="2"/>
    <d v="1899-12-30T10:38:00"/>
    <x v="2"/>
    <d v="2013-05-08T10:06:24"/>
    <d v="2013-05-08T11:54:46"/>
    <n v="108"/>
    <x v="1"/>
    <x v="1"/>
    <x v="0"/>
    <x v="5"/>
  </r>
  <r>
    <x v="204"/>
    <s v="2013-05-08"/>
    <x v="2"/>
    <d v="1899-12-30T12:17:00"/>
    <x v="2"/>
    <d v="2013-05-08T11:31:11"/>
    <d v="2013-05-08T13:28:08"/>
    <n v="116"/>
    <x v="1"/>
    <x v="1"/>
    <x v="0"/>
    <x v="5"/>
  </r>
  <r>
    <x v="205"/>
    <s v="2013-05-08"/>
    <x v="2"/>
    <d v="1899-12-30T12:45:00"/>
    <x v="2"/>
    <d v="2013-05-08T12:16:07"/>
    <d v="2013-05-08T13:13:57"/>
    <n v="57"/>
    <x v="1"/>
    <x v="1"/>
    <x v="0"/>
    <x v="5"/>
  </r>
  <r>
    <x v="206"/>
    <s v="2013-05-08"/>
    <x v="2"/>
    <d v="1899-12-30T14:26:00"/>
    <x v="2"/>
    <d v="2013-05-08T14:03:00"/>
    <d v="2013-05-08T14:50:27"/>
    <n v="47"/>
    <x v="1"/>
    <x v="1"/>
    <x v="0"/>
    <x v="5"/>
  </r>
  <r>
    <x v="207"/>
    <s v="2013-05-08"/>
    <x v="2"/>
    <d v="1899-12-30T16:12:00"/>
    <x v="2"/>
    <d v="2013-05-08T15:45:23"/>
    <d v="2013-05-08T16:53:07"/>
    <n v="67"/>
    <x v="1"/>
    <x v="1"/>
    <x v="0"/>
    <x v="5"/>
  </r>
  <r>
    <x v="208"/>
    <s v="2013-05-08"/>
    <x v="2"/>
    <d v="1899-12-30T17:52:00"/>
    <x v="0"/>
    <d v="2013-05-08T17:37:08"/>
    <e v="#VALUE!"/>
    <e v="#VALUE!"/>
    <x v="1"/>
    <x v="1"/>
    <x v="0"/>
    <x v="5"/>
  </r>
  <r>
    <x v="209"/>
    <s v="2013-05-08"/>
    <x v="2"/>
    <d v="1899-12-30T20:08:00"/>
    <x v="0"/>
    <d v="2013-05-08T19:30:42"/>
    <d v="2013-05-08T20:53:11"/>
    <n v="82"/>
    <x v="1"/>
    <x v="1"/>
    <x v="0"/>
    <x v="5"/>
  </r>
  <r>
    <x v="210"/>
    <s v="2013-05-09"/>
    <x v="3"/>
    <d v="1899-12-30T10:11:00"/>
    <x v="2"/>
    <d v="2013-05-09T09:48:34"/>
    <d v="2013-05-09T10:55:56"/>
    <n v="67"/>
    <x v="1"/>
    <x v="1"/>
    <x v="0"/>
    <x v="5"/>
  </r>
  <r>
    <x v="211"/>
    <s v="2013-05-09"/>
    <x v="3"/>
    <d v="1899-12-30T12:07:00"/>
    <x v="0"/>
    <d v="2013-05-09T11:43:02"/>
    <d v="2013-05-09T12:48:51"/>
    <n v="65"/>
    <x v="1"/>
    <x v="1"/>
    <x v="0"/>
    <x v="5"/>
  </r>
  <r>
    <x v="212"/>
    <s v="2013-05-09"/>
    <x v="3"/>
    <d v="1899-12-30T13:56:00"/>
    <x v="0"/>
    <d v="2013-05-09T13:23:12"/>
    <d v="2013-05-09T14:56:21"/>
    <n v="93"/>
    <x v="1"/>
    <x v="1"/>
    <x v="0"/>
    <x v="5"/>
  </r>
  <r>
    <x v="213"/>
    <s v="2013-05-09"/>
    <x v="3"/>
    <d v="1899-12-30T17:09:00"/>
    <x v="0"/>
    <d v="2013-05-09T17:06:21"/>
    <d v="2013-05-09T18:02:19"/>
    <n v="55"/>
    <x v="1"/>
    <x v="1"/>
    <x v="0"/>
    <x v="5"/>
  </r>
  <r>
    <x v="214"/>
    <s v="2013-05-10"/>
    <x v="4"/>
    <d v="1899-12-30T06:29:00"/>
    <x v="0"/>
    <d v="2013-05-10T06:08:55"/>
    <d v="2013-05-10T07:10:13"/>
    <n v="61"/>
    <x v="1"/>
    <x v="1"/>
    <x v="0"/>
    <x v="5"/>
  </r>
  <r>
    <x v="215"/>
    <s v="2013-05-10"/>
    <x v="4"/>
    <d v="1899-12-30T08:36:00"/>
    <x v="0"/>
    <d v="2013-05-10T08:11:34"/>
    <d v="2013-05-10T09:22:26"/>
    <n v="70"/>
    <x v="1"/>
    <x v="1"/>
    <x v="0"/>
    <x v="5"/>
  </r>
  <r>
    <x v="216"/>
    <s v="2013-05-10"/>
    <x v="4"/>
    <d v="1899-12-30T10:10:00"/>
    <x v="0"/>
    <d v="2013-05-10T09:45:45"/>
    <d v="2013-05-10T10:39:23"/>
    <n v="53"/>
    <x v="1"/>
    <x v="1"/>
    <x v="0"/>
    <x v="5"/>
  </r>
  <r>
    <x v="217"/>
    <s v="2013-05-10"/>
    <x v="4"/>
    <d v="1899-12-30T11:36:00"/>
    <x v="2"/>
    <d v="2013-05-10T11:14:10"/>
    <d v="2013-05-10T12:00:31"/>
    <n v="46"/>
    <x v="1"/>
    <x v="1"/>
    <x v="0"/>
    <x v="5"/>
  </r>
  <r>
    <x v="218"/>
    <s v="2013-05-10"/>
    <x v="4"/>
    <d v="1899-12-30T18:33:00"/>
    <x v="1"/>
    <d v="2013-05-10T17:49:50"/>
    <d v="2013-05-10T19:14:00"/>
    <n v="84"/>
    <x v="1"/>
    <x v="1"/>
    <x v="0"/>
    <x v="5"/>
  </r>
  <r>
    <x v="219"/>
    <s v="2013-05-10"/>
    <x v="4"/>
    <d v="1899-12-30T20:37:00"/>
    <x v="0"/>
    <d v="2013-05-10T19:31:29"/>
    <d v="2013-05-10T21:32:24"/>
    <n v="120"/>
    <x v="1"/>
    <x v="1"/>
    <x v="0"/>
    <x v="5"/>
  </r>
  <r>
    <x v="220"/>
    <s v="2013-05-11"/>
    <x v="5"/>
    <d v="1899-12-30T02:40:00"/>
    <x v="1"/>
    <d v="2013-05-11T02:01:33"/>
    <d v="2013-05-11T03:28:10"/>
    <n v="86"/>
    <x v="1"/>
    <x v="0"/>
    <x v="1"/>
    <x v="5"/>
  </r>
  <r>
    <x v="221"/>
    <s v="2013-05-11"/>
    <x v="5"/>
    <d v="1899-12-30T11:05:00"/>
    <x v="0"/>
    <d v="2013-05-11T10:46:58"/>
    <d v="2013-05-11T12:16:41"/>
    <n v="89"/>
    <x v="1"/>
    <x v="1"/>
    <x v="1"/>
    <x v="5"/>
  </r>
  <r>
    <x v="222"/>
    <s v="2013-05-11"/>
    <x v="5"/>
    <d v="1899-12-30T21:53:00"/>
    <x v="0"/>
    <d v="2013-05-11T21:03:47"/>
    <e v="#VALUE!"/>
    <e v="#VALUE!"/>
    <x v="1"/>
    <x v="1"/>
    <x v="1"/>
    <x v="5"/>
  </r>
  <r>
    <x v="223"/>
    <s v="2013-05-12"/>
    <x v="6"/>
    <d v="1899-12-30T04:35:00"/>
    <x v="0"/>
    <d v="2013-05-12T03:54:40"/>
    <d v="2013-05-12T05:50:22"/>
    <n v="115"/>
    <x v="1"/>
    <x v="0"/>
    <x v="1"/>
    <x v="5"/>
  </r>
  <r>
    <x v="224"/>
    <s v="2013-05-12"/>
    <x v="6"/>
    <d v="1899-12-30T11:14:00"/>
    <x v="0"/>
    <d v="2013-05-12T10:48:35"/>
    <d v="2013-05-12T11:47:31"/>
    <n v="58"/>
    <x v="1"/>
    <x v="1"/>
    <x v="1"/>
    <x v="5"/>
  </r>
  <r>
    <x v="225"/>
    <s v="2013-05-12"/>
    <x v="6"/>
    <d v="1899-12-30T18:58:00"/>
    <x v="0"/>
    <d v="2013-05-12T18:51:09"/>
    <d v="2013-05-12T19:56:42"/>
    <n v="65"/>
    <x v="1"/>
    <x v="1"/>
    <x v="1"/>
    <x v="5"/>
  </r>
  <r>
    <x v="226"/>
    <s v="2013-05-13"/>
    <x v="0"/>
    <d v="1899-12-30T06:30:00"/>
    <x v="0"/>
    <d v="2013-05-13T06:04:50"/>
    <d v="2013-05-13T07:21:44"/>
    <n v="76"/>
    <x v="1"/>
    <x v="1"/>
    <x v="0"/>
    <x v="6"/>
  </r>
  <r>
    <x v="227"/>
    <s v="2013-05-13"/>
    <x v="0"/>
    <d v="1899-12-30T08:10:00"/>
    <x v="2"/>
    <d v="2013-05-13T07:46:43"/>
    <d v="2013-05-13T08:37:25"/>
    <n v="50"/>
    <x v="1"/>
    <x v="1"/>
    <x v="0"/>
    <x v="6"/>
  </r>
  <r>
    <x v="228"/>
    <s v="2013-05-13"/>
    <x v="0"/>
    <d v="1899-12-30T09:56:00"/>
    <x v="2"/>
    <d v="2013-05-13T09:10:38"/>
    <d v="2013-05-13T10:47:06"/>
    <n v="96"/>
    <x v="1"/>
    <x v="1"/>
    <x v="0"/>
    <x v="6"/>
  </r>
  <r>
    <x v="229"/>
    <s v="2013-05-13"/>
    <x v="0"/>
    <d v="1899-12-30T12:32:00"/>
    <x v="2"/>
    <d v="2013-05-13T11:36:50"/>
    <d v="2013-05-13T13:41:52"/>
    <n v="125"/>
    <x v="1"/>
    <x v="1"/>
    <x v="0"/>
    <x v="6"/>
  </r>
  <r>
    <x v="230"/>
    <s v="2013-05-13"/>
    <x v="0"/>
    <d v="1899-12-30T14:59:00"/>
    <x v="2"/>
    <d v="2013-05-13T14:19:34"/>
    <d v="2013-05-13T15:36:11"/>
    <n v="76"/>
    <x v="1"/>
    <x v="1"/>
    <x v="0"/>
    <x v="6"/>
  </r>
  <r>
    <x v="231"/>
    <s v="2013-05-13"/>
    <x v="0"/>
    <d v="1899-12-30T16:19:00"/>
    <x v="1"/>
    <d v="2013-05-13T15:48:18"/>
    <d v="2013-05-13T17:36:37"/>
    <n v="108"/>
    <x v="1"/>
    <x v="1"/>
    <x v="0"/>
    <x v="6"/>
  </r>
  <r>
    <x v="232"/>
    <s v="2013-05-14"/>
    <x v="1"/>
    <d v="1899-12-30T08:19:00"/>
    <x v="2"/>
    <d v="2013-05-14T07:39:24"/>
    <d v="2013-05-14T09:02:55"/>
    <n v="83"/>
    <x v="1"/>
    <x v="1"/>
    <x v="0"/>
    <x v="6"/>
  </r>
  <r>
    <x v="233"/>
    <s v="2013-05-14"/>
    <x v="1"/>
    <d v="1899-12-30T10:17:00"/>
    <x v="2"/>
    <d v="2013-05-14T09:23:24"/>
    <d v="2013-05-14T11:17:16"/>
    <n v="113"/>
    <x v="1"/>
    <x v="1"/>
    <x v="0"/>
    <x v="6"/>
  </r>
  <r>
    <x v="234"/>
    <s v="2013-05-14"/>
    <x v="1"/>
    <d v="1899-12-30T12:13:00"/>
    <x v="2"/>
    <d v="2013-05-14T11:08:47"/>
    <d v="2013-05-14T13:14:02"/>
    <n v="125"/>
    <x v="1"/>
    <x v="1"/>
    <x v="0"/>
    <x v="6"/>
  </r>
  <r>
    <x v="235"/>
    <s v="2013-05-14"/>
    <x v="1"/>
    <d v="1899-12-30T12:43:00"/>
    <x v="2"/>
    <d v="2013-05-14T11:19:49"/>
    <d v="2013-05-14T13:37:03"/>
    <n v="137"/>
    <x v="1"/>
    <x v="1"/>
    <x v="0"/>
    <x v="6"/>
  </r>
  <r>
    <x v="236"/>
    <s v="2013-05-14"/>
    <x v="1"/>
    <d v="1899-12-30T14:17:00"/>
    <x v="2"/>
    <d v="2013-05-14T13:10:32"/>
    <e v="#VALUE!"/>
    <e v="#VALUE!"/>
    <x v="1"/>
    <x v="1"/>
    <x v="0"/>
    <x v="6"/>
  </r>
  <r>
    <x v="237"/>
    <s v="2013-05-14"/>
    <x v="1"/>
    <d v="1899-12-30T14:33:00"/>
    <x v="2"/>
    <d v="2013-05-14T13:51:18"/>
    <d v="2013-05-14T15:09:41"/>
    <n v="78"/>
    <x v="1"/>
    <x v="1"/>
    <x v="0"/>
    <x v="6"/>
  </r>
  <r>
    <x v="238"/>
    <s v="2013-05-14"/>
    <x v="1"/>
    <d v="1899-12-30T15:55:00"/>
    <x v="0"/>
    <d v="2013-05-14T15:15:05"/>
    <d v="2013-05-14T16:51:20"/>
    <n v="96"/>
    <x v="1"/>
    <x v="1"/>
    <x v="0"/>
    <x v="6"/>
  </r>
  <r>
    <x v="239"/>
    <s v="2013-05-14"/>
    <x v="1"/>
    <d v="1899-12-30T16:17:00"/>
    <x v="2"/>
    <d v="2013-05-14T15:44:55"/>
    <d v="2013-05-14T17:17:15"/>
    <n v="92"/>
    <x v="1"/>
    <x v="1"/>
    <x v="0"/>
    <x v="6"/>
  </r>
  <r>
    <x v="240"/>
    <s v="2013-05-15"/>
    <x v="2"/>
    <d v="1899-12-30T08:04:00"/>
    <x v="1"/>
    <d v="2013-05-15T06:24:56"/>
    <d v="2013-05-15T08:56:00"/>
    <n v="151"/>
    <x v="1"/>
    <x v="1"/>
    <x v="0"/>
    <x v="6"/>
  </r>
  <r>
    <x v="241"/>
    <s v="2013-05-15"/>
    <x v="2"/>
    <d v="1899-12-30T10:05:00"/>
    <x v="2"/>
    <d v="2013-05-15T09:33:48"/>
    <d v="2013-05-15T11:10:17"/>
    <n v="96"/>
    <x v="1"/>
    <x v="1"/>
    <x v="0"/>
    <x v="6"/>
  </r>
  <r>
    <x v="242"/>
    <s v="2013-05-15"/>
    <x v="2"/>
    <d v="1899-12-30T10:15:00"/>
    <x v="2"/>
    <d v="2013-05-15T09:10:06"/>
    <d v="2013-05-15T11:23:33"/>
    <n v="133"/>
    <x v="1"/>
    <x v="1"/>
    <x v="0"/>
    <x v="6"/>
  </r>
  <r>
    <x v="243"/>
    <s v="2013-05-15"/>
    <x v="2"/>
    <d v="1899-12-30T12:21:00"/>
    <x v="2"/>
    <d v="2013-05-15T11:38:39"/>
    <d v="2013-05-15T13:05:34"/>
    <n v="86"/>
    <x v="1"/>
    <x v="1"/>
    <x v="0"/>
    <x v="6"/>
  </r>
  <r>
    <x v="244"/>
    <s v="2013-05-15"/>
    <x v="2"/>
    <d v="1899-12-30T12:15:00"/>
    <x v="2"/>
    <d v="2013-05-15T11:37:34"/>
    <d v="2013-05-15T12:57:29"/>
    <n v="79"/>
    <x v="1"/>
    <x v="1"/>
    <x v="0"/>
    <x v="6"/>
  </r>
  <r>
    <x v="245"/>
    <s v="2013-05-15"/>
    <x v="2"/>
    <d v="1899-12-30T14:18:00"/>
    <x v="2"/>
    <d v="2013-05-15T13:54:50"/>
    <d v="2013-05-15T14:56:02"/>
    <n v="61"/>
    <x v="1"/>
    <x v="1"/>
    <x v="0"/>
    <x v="6"/>
  </r>
  <r>
    <x v="246"/>
    <s v="2013-05-15"/>
    <x v="2"/>
    <d v="1899-12-30T15:49:00"/>
    <x v="2"/>
    <d v="2013-05-15T15:21:06"/>
    <d v="2013-05-15T16:32:23"/>
    <n v="71"/>
    <x v="1"/>
    <x v="1"/>
    <x v="0"/>
    <x v="6"/>
  </r>
  <r>
    <x v="247"/>
    <s v="2013-05-16"/>
    <x v="3"/>
    <d v="1899-12-30T00:47:00"/>
    <x v="0"/>
    <d v="2013-05-16T00:09:27"/>
    <d v="2013-05-16T01:25:59"/>
    <n v="76"/>
    <x v="1"/>
    <x v="0"/>
    <x v="0"/>
    <x v="6"/>
  </r>
  <r>
    <x v="248"/>
    <s v="2013-05-16"/>
    <x v="3"/>
    <d v="1899-12-30T12:36:00"/>
    <x v="2"/>
    <d v="2013-05-16T12:18:03"/>
    <d v="2013-05-16T13:23:46"/>
    <n v="65"/>
    <x v="1"/>
    <x v="1"/>
    <x v="0"/>
    <x v="6"/>
  </r>
  <r>
    <x v="249"/>
    <s v="2013-05-16"/>
    <x v="3"/>
    <d v="1899-12-30T18:46:00"/>
    <x v="0"/>
    <d v="2013-05-16T18:33:58"/>
    <d v="2013-05-16T20:23:36"/>
    <n v="109"/>
    <x v="1"/>
    <x v="1"/>
    <x v="0"/>
    <x v="6"/>
  </r>
  <r>
    <x v="250"/>
    <s v="2013-05-16"/>
    <x v="3"/>
    <d v="1899-12-30T21:38:00"/>
    <x v="0"/>
    <d v="2013-05-16T21:06:33"/>
    <d v="2013-05-16T22:13:07"/>
    <n v="66"/>
    <x v="1"/>
    <x v="1"/>
    <x v="0"/>
    <x v="6"/>
  </r>
  <r>
    <x v="251"/>
    <s v="2013-05-16"/>
    <x v="3"/>
    <d v="1899-12-30T23:28:00"/>
    <x v="0"/>
    <d v="2013-05-16T22:57:38"/>
    <d v="2013-05-17T00:18:29"/>
    <n v="80"/>
    <x v="1"/>
    <x v="1"/>
    <x v="0"/>
    <x v="6"/>
  </r>
  <r>
    <x v="252"/>
    <s v="2013-05-17"/>
    <x v="4"/>
    <d v="1899-12-30T04:47:00"/>
    <x v="0"/>
    <d v="2013-05-17T04:32:52"/>
    <d v="2013-05-17T05:18:24"/>
    <n v="45"/>
    <x v="1"/>
    <x v="0"/>
    <x v="0"/>
    <x v="6"/>
  </r>
  <r>
    <x v="253"/>
    <s v="2013-05-17"/>
    <x v="4"/>
    <d v="1899-12-30T05:30:00"/>
    <x v="0"/>
    <d v="2013-05-17T05:02:23"/>
    <d v="2013-05-17T05:53:16"/>
    <n v="50"/>
    <x v="1"/>
    <x v="0"/>
    <x v="0"/>
    <x v="6"/>
  </r>
  <r>
    <x v="254"/>
    <s v="2013-05-17"/>
    <x v="4"/>
    <d v="1899-12-30T07:06:00"/>
    <x v="1"/>
    <d v="2013-05-17T06:16:45"/>
    <d v="2013-05-17T08:30:18"/>
    <n v="133"/>
    <x v="1"/>
    <x v="1"/>
    <x v="0"/>
    <x v="6"/>
  </r>
  <r>
    <x v="255"/>
    <s v="2013-05-17"/>
    <x v="4"/>
    <d v="1899-12-30T08:33:00"/>
    <x v="2"/>
    <d v="2013-05-17T09:11:05"/>
    <d v="2013-05-17T10:47:54"/>
    <n v="96"/>
    <x v="1"/>
    <x v="1"/>
    <x v="0"/>
    <x v="6"/>
  </r>
  <r>
    <x v="256"/>
    <s v="2013-05-17"/>
    <x v="4"/>
    <d v="1899-12-30T10:26:00"/>
    <x v="2"/>
    <d v="2013-05-17T09:44:32"/>
    <d v="2013-05-17T11:54:36"/>
    <n v="130"/>
    <x v="1"/>
    <x v="1"/>
    <x v="0"/>
    <x v="6"/>
  </r>
  <r>
    <x v="257"/>
    <s v="2013-05-17"/>
    <x v="4"/>
    <d v="1899-12-30T11:50:00"/>
    <x v="2"/>
    <d v="2013-05-17T11:19:30"/>
    <d v="2013-05-17T12:16:29"/>
    <n v="56"/>
    <x v="1"/>
    <x v="1"/>
    <x v="0"/>
    <x v="6"/>
  </r>
  <r>
    <x v="258"/>
    <s v="2013-05-17"/>
    <x v="4"/>
    <d v="1899-12-30T13:27:00"/>
    <x v="2"/>
    <d v="2013-05-17T12:40:05"/>
    <d v="2013-05-17T14:47:21"/>
    <n v="127"/>
    <x v="1"/>
    <x v="1"/>
    <x v="0"/>
    <x v="6"/>
  </r>
  <r>
    <x v="259"/>
    <s v="2013-05-17"/>
    <x v="4"/>
    <d v="1899-12-30T15:36:00"/>
    <x v="2"/>
    <d v="2013-05-17T15:02:58"/>
    <d v="2013-05-17T16:07:46"/>
    <n v="64"/>
    <x v="1"/>
    <x v="1"/>
    <x v="0"/>
    <x v="6"/>
  </r>
  <r>
    <x v="260"/>
    <s v="2013-05-17"/>
    <x v="4"/>
    <d v="1899-12-30T15:42:00"/>
    <x v="2"/>
    <d v="2013-05-17T14:39:12"/>
    <d v="2013-05-17T16:41:54"/>
    <n v="122"/>
    <x v="1"/>
    <x v="1"/>
    <x v="0"/>
    <x v="6"/>
  </r>
  <r>
    <x v="261"/>
    <s v="2013-05-17"/>
    <x v="4"/>
    <d v="1899-12-30T19:28:00"/>
    <x v="0"/>
    <d v="2013-05-17T18:56:47"/>
    <d v="2013-05-17T19:39:30"/>
    <n v="42"/>
    <x v="1"/>
    <x v="1"/>
    <x v="0"/>
    <x v="6"/>
  </r>
  <r>
    <x v="262"/>
    <s v="2013-05-17"/>
    <x v="4"/>
    <d v="1899-12-30T22:04:00"/>
    <x v="0"/>
    <d v="2013-05-17T20:28:59"/>
    <d v="2013-05-17T23:09:38"/>
    <n v="160"/>
    <x v="1"/>
    <x v="1"/>
    <x v="0"/>
    <x v="6"/>
  </r>
  <r>
    <x v="263"/>
    <s v="2013-05-18"/>
    <x v="5"/>
    <d v="1899-12-30T02:41:00"/>
    <x v="0"/>
    <d v="2013-05-18T02:06:56"/>
    <d v="2013-05-18T03:41:09"/>
    <n v="94"/>
    <x v="1"/>
    <x v="0"/>
    <x v="1"/>
    <x v="6"/>
  </r>
  <r>
    <x v="264"/>
    <s v="2013-05-18"/>
    <x v="5"/>
    <d v="1899-12-30T04:13:00"/>
    <x v="0"/>
    <d v="2013-05-18T03:29:55"/>
    <d v="2013-05-18T05:17:38"/>
    <n v="107"/>
    <x v="1"/>
    <x v="0"/>
    <x v="1"/>
    <x v="6"/>
  </r>
  <r>
    <x v="265"/>
    <s v="2013-05-18"/>
    <x v="5"/>
    <d v="1899-12-30T06:25:00"/>
    <x v="0"/>
    <d v="2013-05-18T05:24:39"/>
    <d v="2013-05-18T07:16:05"/>
    <n v="111"/>
    <x v="1"/>
    <x v="1"/>
    <x v="1"/>
    <x v="6"/>
  </r>
  <r>
    <x v="266"/>
    <s v="2013-05-18"/>
    <x v="5"/>
    <d v="1899-12-30T12:55:00"/>
    <x v="0"/>
    <d v="2013-05-18T12:17:37"/>
    <d v="2013-05-18T14:26:21"/>
    <n v="128"/>
    <x v="1"/>
    <x v="1"/>
    <x v="1"/>
    <x v="6"/>
  </r>
  <r>
    <x v="267"/>
    <s v="2013-05-18"/>
    <x v="5"/>
    <d v="1899-12-30T13:52:00"/>
    <x v="0"/>
    <d v="2013-05-18T13:23:29"/>
    <e v="#VALUE!"/>
    <e v="#VALUE!"/>
    <x v="1"/>
    <x v="1"/>
    <x v="1"/>
    <x v="6"/>
  </r>
  <r>
    <x v="268"/>
    <s v="2013-05-18"/>
    <x v="5"/>
    <d v="1899-12-30T16:28:00"/>
    <x v="0"/>
    <d v="2013-05-18T15:56:45"/>
    <d v="2013-05-18T17:16:23"/>
    <n v="79"/>
    <x v="1"/>
    <x v="1"/>
    <x v="1"/>
    <x v="6"/>
  </r>
  <r>
    <x v="269"/>
    <s v="2013-05-19"/>
    <x v="6"/>
    <d v="1899-12-30T01:08:00"/>
    <x v="1"/>
    <d v="2013-05-19T00:27:07"/>
    <d v="2013-05-19T02:29:57"/>
    <n v="122"/>
    <x v="1"/>
    <x v="0"/>
    <x v="1"/>
    <x v="6"/>
  </r>
  <r>
    <x v="270"/>
    <s v="2013-05-19"/>
    <x v="6"/>
    <d v="1899-12-30T03:10:00"/>
    <x v="0"/>
    <d v="2013-05-19T02:33:03"/>
    <e v="#VALUE!"/>
    <e v="#VALUE!"/>
    <x v="1"/>
    <x v="0"/>
    <x v="1"/>
    <x v="6"/>
  </r>
  <r>
    <x v="271"/>
    <s v="2013-05-19"/>
    <x v="6"/>
    <d v="1899-12-30T04:46:00"/>
    <x v="0"/>
    <d v="2013-05-19T04:17:01"/>
    <d v="2013-05-19T06:28:40"/>
    <n v="131"/>
    <x v="1"/>
    <x v="0"/>
    <x v="1"/>
    <x v="6"/>
  </r>
  <r>
    <x v="272"/>
    <s v="2013-05-19"/>
    <x v="6"/>
    <d v="1899-12-30T08:55:00"/>
    <x v="0"/>
    <d v="2013-05-19T08:14:15"/>
    <d v="2013-05-19T09:59:04"/>
    <n v="104"/>
    <x v="1"/>
    <x v="1"/>
    <x v="1"/>
    <x v="6"/>
  </r>
  <r>
    <x v="273"/>
    <s v="2013-05-19"/>
    <x v="6"/>
    <d v="1899-12-30T11:30:00"/>
    <x v="0"/>
    <d v="2013-05-19T10:53:59"/>
    <d v="2013-05-19T12:29:38"/>
    <n v="95"/>
    <x v="1"/>
    <x v="1"/>
    <x v="1"/>
    <x v="6"/>
  </r>
  <r>
    <x v="274"/>
    <s v="2013-05-19"/>
    <x v="6"/>
    <d v="1899-12-30T13:08:00"/>
    <x v="0"/>
    <d v="2013-05-19T12:38:09"/>
    <d v="2013-05-19T13:39:39"/>
    <n v="61"/>
    <x v="1"/>
    <x v="1"/>
    <x v="1"/>
    <x v="6"/>
  </r>
  <r>
    <x v="275"/>
    <s v="2013-05-19"/>
    <x v="6"/>
    <d v="1899-12-30T18:06:00"/>
    <x v="0"/>
    <d v="2013-05-19T17:37:49"/>
    <d v="2013-05-19T18:41:22"/>
    <n v="63"/>
    <x v="1"/>
    <x v="1"/>
    <x v="1"/>
    <x v="6"/>
  </r>
  <r>
    <x v="276"/>
    <s v="2013-05-19"/>
    <x v="6"/>
    <d v="1899-12-30T22:52:00"/>
    <x v="0"/>
    <d v="2013-05-19T22:11:24"/>
    <d v="2013-05-20T00:04:21"/>
    <n v="112"/>
    <x v="1"/>
    <x v="1"/>
    <x v="1"/>
    <x v="6"/>
  </r>
  <r>
    <x v="277"/>
    <s v="2013-05-20"/>
    <x v="0"/>
    <d v="1899-12-30T08:49:00"/>
    <x v="0"/>
    <d v="2013-05-20T08:15:08"/>
    <d v="2013-05-20T09:27:32"/>
    <n v="72"/>
    <x v="1"/>
    <x v="1"/>
    <x v="0"/>
    <x v="7"/>
  </r>
  <r>
    <x v="278"/>
    <s v="2013-05-20"/>
    <x v="0"/>
    <d v="1899-12-30T19:23:00"/>
    <x v="0"/>
    <d v="2013-05-20T18:58:40"/>
    <d v="2013-05-20T20:10:49"/>
    <n v="72"/>
    <x v="1"/>
    <x v="1"/>
    <x v="0"/>
    <x v="7"/>
  </r>
  <r>
    <x v="279"/>
    <s v="2013-05-20"/>
    <x v="0"/>
    <d v="1899-12-30T20:56:00"/>
    <x v="1"/>
    <d v="2013-05-20T20:55:54"/>
    <d v="2013-05-20T21:37:54"/>
    <n v="42"/>
    <x v="1"/>
    <x v="1"/>
    <x v="0"/>
    <x v="7"/>
  </r>
  <r>
    <x v="280"/>
    <s v="2013-05-20"/>
    <x v="0"/>
    <d v="1899-12-30T22:50:00"/>
    <x v="0"/>
    <d v="2013-05-20T22:00:15"/>
    <d v="2013-05-20T23:57:45"/>
    <n v="117"/>
    <x v="1"/>
    <x v="1"/>
    <x v="0"/>
    <x v="7"/>
  </r>
  <r>
    <x v="281"/>
    <s v="2013-05-21"/>
    <x v="1"/>
    <d v="1899-12-30T00:45:00"/>
    <x v="1"/>
    <d v="2013-05-20T23:49:24"/>
    <d v="2013-05-21T01:42:20"/>
    <n v="112"/>
    <x v="1"/>
    <x v="0"/>
    <x v="0"/>
    <x v="7"/>
  </r>
  <r>
    <x v="282"/>
    <s v="2013-05-21"/>
    <x v="1"/>
    <d v="1899-12-30T02:46:00"/>
    <x v="0"/>
    <d v="2013-05-21T01:51:52"/>
    <d v="2013-05-21T04:35:46"/>
    <n v="163"/>
    <x v="1"/>
    <x v="0"/>
    <x v="0"/>
    <x v="7"/>
  </r>
  <r>
    <x v="283"/>
    <s v="2013-05-21"/>
    <x v="1"/>
    <d v="1899-12-30T04:50:00"/>
    <x v="1"/>
    <d v="2013-05-21T04:13:04"/>
    <d v="2013-05-21T05:44:31"/>
    <n v="91"/>
    <x v="1"/>
    <x v="0"/>
    <x v="0"/>
    <x v="7"/>
  </r>
  <r>
    <x v="284"/>
    <s v="2013-05-21"/>
    <x v="1"/>
    <d v="1899-12-30T09:59:00"/>
    <x v="2"/>
    <d v="2013-05-21T09:19:39"/>
    <d v="2013-05-21T10:24:37"/>
    <n v="64"/>
    <x v="1"/>
    <x v="1"/>
    <x v="0"/>
    <x v="7"/>
  </r>
  <r>
    <x v="285"/>
    <s v="2013-05-21"/>
    <x v="1"/>
    <d v="1899-12-30T11:06:00"/>
    <x v="2"/>
    <d v="2013-05-21T09:45:34"/>
    <d v="2013-05-21T11:58:35"/>
    <n v="133"/>
    <x v="1"/>
    <x v="1"/>
    <x v="0"/>
    <x v="7"/>
  </r>
  <r>
    <x v="286"/>
    <s v="2013-05-21"/>
    <x v="1"/>
    <d v="1899-12-30T14:11:00"/>
    <x v="2"/>
    <d v="2013-05-21T13:39:59"/>
    <d v="2013-05-21T15:03:51"/>
    <n v="83"/>
    <x v="1"/>
    <x v="1"/>
    <x v="0"/>
    <x v="7"/>
  </r>
  <r>
    <x v="287"/>
    <s v="2013-05-21"/>
    <x v="1"/>
    <d v="1899-12-30T15:55:00"/>
    <x v="1"/>
    <d v="2013-05-21T15:18:36"/>
    <d v="2013-05-21T16:29:42"/>
    <n v="71"/>
    <x v="1"/>
    <x v="1"/>
    <x v="0"/>
    <x v="7"/>
  </r>
  <r>
    <x v="288"/>
    <s v="2013-05-21"/>
    <x v="1"/>
    <d v="1899-12-30T20:54:00"/>
    <x v="0"/>
    <d v="2013-05-21T19:45:39"/>
    <e v="#VALUE!"/>
    <e v="#VALUE!"/>
    <x v="1"/>
    <x v="1"/>
    <x v="0"/>
    <x v="7"/>
  </r>
  <r>
    <x v="289"/>
    <s v="2013-05-21"/>
    <x v="1"/>
    <d v="1899-12-30T23:38:00"/>
    <x v="1"/>
    <d v="2013-05-21T22:40:13"/>
    <d v="2013-05-22T00:21:07"/>
    <n v="100"/>
    <x v="1"/>
    <x v="1"/>
    <x v="0"/>
    <x v="7"/>
  </r>
  <r>
    <x v="290"/>
    <s v="2013-05-22"/>
    <x v="2"/>
    <d v="1899-12-30T02:11:00"/>
    <x v="0"/>
    <d v="2013-05-22T01:28:18"/>
    <d v="2013-05-22T03:05:43"/>
    <n v="97"/>
    <x v="1"/>
    <x v="0"/>
    <x v="0"/>
    <x v="7"/>
  </r>
  <r>
    <x v="291"/>
    <s v="2013-05-22"/>
    <x v="2"/>
    <d v="1899-12-30T05:01:00"/>
    <x v="0"/>
    <d v="2013-05-22T04:19:33"/>
    <d v="2013-05-22T05:35:54"/>
    <n v="76"/>
    <x v="1"/>
    <x v="0"/>
    <x v="0"/>
    <x v="7"/>
  </r>
  <r>
    <x v="292"/>
    <s v="2013-05-22"/>
    <x v="2"/>
    <d v="1899-12-30T08:30:00"/>
    <x v="2"/>
    <d v="2013-05-22T07:44:54"/>
    <d v="2013-05-22T09:27:21"/>
    <n v="102"/>
    <x v="1"/>
    <x v="1"/>
    <x v="0"/>
    <x v="7"/>
  </r>
  <r>
    <x v="293"/>
    <s v="2013-05-22"/>
    <x v="2"/>
    <d v="1899-12-30T10:13:00"/>
    <x v="2"/>
    <d v="2013-05-22T09:36:47"/>
    <d v="2013-05-22T11:01:59"/>
    <n v="85"/>
    <x v="1"/>
    <x v="1"/>
    <x v="0"/>
    <x v="7"/>
  </r>
  <r>
    <x v="294"/>
    <s v="2013-05-22"/>
    <x v="2"/>
    <d v="1899-12-30T10:53:00"/>
    <x v="0"/>
    <d v="2013-05-22T09:43:24"/>
    <d v="2013-05-22T11:56:33"/>
    <n v="133"/>
    <x v="1"/>
    <x v="1"/>
    <x v="0"/>
    <x v="7"/>
  </r>
  <r>
    <x v="295"/>
    <s v="2013-05-22"/>
    <x v="2"/>
    <d v="1899-12-30T12:21:00"/>
    <x v="2"/>
    <d v="2013-05-22T11:30:44"/>
    <d v="2013-05-22T13:24:00"/>
    <n v="113"/>
    <x v="1"/>
    <x v="1"/>
    <x v="0"/>
    <x v="7"/>
  </r>
  <r>
    <x v="296"/>
    <s v="2013-05-22"/>
    <x v="2"/>
    <d v="1899-12-30T16:29:00"/>
    <x v="2"/>
    <d v="2013-05-22T15:40:51"/>
    <d v="2013-05-22T17:10:03"/>
    <n v="89"/>
    <x v="1"/>
    <x v="1"/>
    <x v="0"/>
    <x v="7"/>
  </r>
  <r>
    <x v="297"/>
    <s v="2013-05-22"/>
    <x v="2"/>
    <d v="1899-12-30T18:02:00"/>
    <x v="0"/>
    <d v="2013-05-22T17:18:01"/>
    <d v="2013-05-22T18:33:27"/>
    <n v="75"/>
    <x v="1"/>
    <x v="1"/>
    <x v="0"/>
    <x v="7"/>
  </r>
  <r>
    <x v="298"/>
    <s v="2013-05-22"/>
    <x v="2"/>
    <d v="1899-12-30T22:18:00"/>
    <x v="0"/>
    <d v="2013-05-22T21:58:43"/>
    <e v="#VALUE!"/>
    <e v="#VALUE!"/>
    <x v="1"/>
    <x v="1"/>
    <x v="0"/>
    <x v="7"/>
  </r>
  <r>
    <x v="299"/>
    <s v="2013-05-23"/>
    <x v="3"/>
    <d v="1899-12-30T08:45:00"/>
    <x v="2"/>
    <d v="2013-05-23T08:17:27"/>
    <d v="2013-05-23T09:13:57"/>
    <n v="56"/>
    <x v="1"/>
    <x v="1"/>
    <x v="0"/>
    <x v="7"/>
  </r>
  <r>
    <x v="300"/>
    <s v="2013-05-23"/>
    <x v="3"/>
    <d v="1899-12-30T10:40:00"/>
    <x v="0"/>
    <d v="2013-05-23T10:10:13"/>
    <d v="2013-05-23T12:02:24"/>
    <n v="112"/>
    <x v="1"/>
    <x v="1"/>
    <x v="0"/>
    <x v="7"/>
  </r>
  <r>
    <x v="301"/>
    <s v="2013-05-23"/>
    <x v="3"/>
    <d v="1899-12-30T13:55:00"/>
    <x v="0"/>
    <d v="2013-05-23T13:11:40"/>
    <d v="2013-05-23T15:31:00"/>
    <n v="139"/>
    <x v="1"/>
    <x v="1"/>
    <x v="0"/>
    <x v="7"/>
  </r>
  <r>
    <x v="302"/>
    <s v="2013-05-23"/>
    <x v="3"/>
    <d v="1899-12-30T16:02:00"/>
    <x v="0"/>
    <d v="2013-05-23T15:45:11"/>
    <d v="2013-05-23T16:41:55"/>
    <n v="56"/>
    <x v="1"/>
    <x v="1"/>
    <x v="0"/>
    <x v="7"/>
  </r>
  <r>
    <x v="303"/>
    <s v="2013-05-23"/>
    <x v="3"/>
    <d v="1899-12-30T18:20:00"/>
    <x v="0"/>
    <d v="2013-05-23T17:29:46"/>
    <d v="2013-05-23T19:26:59"/>
    <n v="117"/>
    <x v="1"/>
    <x v="1"/>
    <x v="0"/>
    <x v="7"/>
  </r>
  <r>
    <x v="304"/>
    <s v="2013-05-23"/>
    <x v="3"/>
    <d v="1899-12-30T20:01:00"/>
    <x v="0"/>
    <d v="2013-05-23T19:22:20"/>
    <d v="2013-05-23T21:01:23"/>
    <n v="99"/>
    <x v="1"/>
    <x v="1"/>
    <x v="0"/>
    <x v="7"/>
  </r>
  <r>
    <x v="305"/>
    <s v="2013-05-23"/>
    <x v="3"/>
    <d v="1899-12-30T21:55:00"/>
    <x v="0"/>
    <d v="2013-05-23T20:54:52"/>
    <d v="2013-05-23T22:45:50"/>
    <n v="110"/>
    <x v="1"/>
    <x v="1"/>
    <x v="0"/>
    <x v="7"/>
  </r>
  <r>
    <x v="306"/>
    <s v="2013-05-24"/>
    <x v="4"/>
    <d v="1899-12-30T00:30:00"/>
    <x v="2"/>
    <d v="2013-05-23T23:04:51"/>
    <e v="#VALUE!"/>
    <e v="#VALUE!"/>
    <x v="1"/>
    <x v="0"/>
    <x v="0"/>
    <x v="7"/>
  </r>
  <r>
    <x v="307"/>
    <s v="2013-05-24"/>
    <x v="4"/>
    <d v="1899-12-30T09:33:00"/>
    <x v="2"/>
    <d v="2013-05-24T08:56:49"/>
    <d v="2013-05-24T09:57:09"/>
    <n v="60"/>
    <x v="1"/>
    <x v="1"/>
    <x v="0"/>
    <x v="7"/>
  </r>
  <r>
    <x v="308"/>
    <s v="2013-05-24"/>
    <x v="4"/>
    <d v="1899-12-30T12:42:00"/>
    <x v="0"/>
    <d v="2013-05-24T11:59:33"/>
    <d v="2013-05-24T13:19:14"/>
    <n v="79"/>
    <x v="1"/>
    <x v="1"/>
    <x v="0"/>
    <x v="7"/>
  </r>
  <r>
    <x v="309"/>
    <s v="2013-05-24"/>
    <x v="4"/>
    <d v="1899-12-30T14:00:00"/>
    <x v="2"/>
    <d v="2013-05-24T13:26:31"/>
    <d v="2013-05-24T14:41:01"/>
    <n v="74"/>
    <x v="1"/>
    <x v="1"/>
    <x v="0"/>
    <x v="7"/>
  </r>
  <r>
    <x v="310"/>
    <s v="2013-05-24"/>
    <x v="4"/>
    <d v="1899-12-30T21:26:00"/>
    <x v="2"/>
    <d v="2013-05-24T20:39:35"/>
    <d v="2013-05-24T22:07:08"/>
    <n v="87"/>
    <x v="1"/>
    <x v="1"/>
    <x v="0"/>
    <x v="7"/>
  </r>
  <r>
    <x v="311"/>
    <s v="2013-05-25"/>
    <x v="5"/>
    <d v="1899-12-30T09:43:00"/>
    <x v="0"/>
    <d v="2013-05-25T08:59:20"/>
    <d v="2013-05-25T10:50:01"/>
    <n v="110"/>
    <x v="1"/>
    <x v="1"/>
    <x v="1"/>
    <x v="7"/>
  </r>
  <r>
    <x v="312"/>
    <s v="2013-05-25"/>
    <x v="5"/>
    <d v="1899-12-30T18:56:00"/>
    <x v="0"/>
    <d v="2013-05-25T18:29:14"/>
    <d v="2013-05-25T19:58:04"/>
    <n v="88"/>
    <x v="1"/>
    <x v="1"/>
    <x v="1"/>
    <x v="7"/>
  </r>
  <r>
    <x v="313"/>
    <s v="2013-05-25"/>
    <x v="5"/>
    <d v="1899-12-30T20:53:00"/>
    <x v="0"/>
    <d v="2013-05-25T19:56:34"/>
    <d v="2013-05-25T22:01:52"/>
    <n v="125"/>
    <x v="1"/>
    <x v="1"/>
    <x v="1"/>
    <x v="7"/>
  </r>
  <r>
    <x v="314"/>
    <s v="2013-05-25"/>
    <x v="5"/>
    <d v="1899-12-30T22:29:00"/>
    <x v="0"/>
    <d v="2013-05-25T21:34:07"/>
    <d v="2013-05-25T23:10:10"/>
    <n v="96"/>
    <x v="1"/>
    <x v="1"/>
    <x v="1"/>
    <x v="7"/>
  </r>
  <r>
    <x v="315"/>
    <s v="2013-05-26"/>
    <x v="6"/>
    <d v="1899-12-30T01:10:00"/>
    <x v="1"/>
    <d v="2013-05-26T00:16:27"/>
    <d v="2013-05-26T02:04:52"/>
    <n v="108"/>
    <x v="1"/>
    <x v="0"/>
    <x v="1"/>
    <x v="7"/>
  </r>
  <r>
    <x v="316"/>
    <s v="2013-05-26"/>
    <x v="6"/>
    <d v="1899-12-30T03:16:00"/>
    <x v="0"/>
    <d v="2013-05-26T02:52:11"/>
    <e v="#VALUE!"/>
    <e v="#VALUE!"/>
    <x v="1"/>
    <x v="0"/>
    <x v="1"/>
    <x v="7"/>
  </r>
  <r>
    <x v="317"/>
    <s v="2013-05-26"/>
    <x v="6"/>
    <d v="1899-12-30T04:51:00"/>
    <x v="0"/>
    <d v="2013-05-26T04:49:09"/>
    <d v="2013-05-26T06:03:27"/>
    <n v="74"/>
    <x v="1"/>
    <x v="0"/>
    <x v="1"/>
    <x v="7"/>
  </r>
  <r>
    <x v="318"/>
    <s v="2013-05-26"/>
    <x v="6"/>
    <d v="1899-12-30T05:16:00"/>
    <x v="0"/>
    <d v="2013-05-26T04:34:38"/>
    <d v="2013-05-26T05:46:33"/>
    <n v="71"/>
    <x v="1"/>
    <x v="0"/>
    <x v="1"/>
    <x v="7"/>
  </r>
  <r>
    <x v="319"/>
    <s v="2013-05-26"/>
    <x v="6"/>
    <d v="1899-12-30T10:05:00"/>
    <x v="0"/>
    <d v="2013-05-26T09:36:48"/>
    <d v="2013-05-26T10:58:06"/>
    <n v="81"/>
    <x v="1"/>
    <x v="1"/>
    <x v="1"/>
    <x v="7"/>
  </r>
  <r>
    <x v="320"/>
    <s v="2013-05-26"/>
    <x v="6"/>
    <d v="1899-12-30T14:40:00"/>
    <x v="1"/>
    <d v="2013-05-26T14:00:43"/>
    <d v="2013-05-26T15:25:23"/>
    <n v="84"/>
    <x v="1"/>
    <x v="1"/>
    <x v="1"/>
    <x v="7"/>
  </r>
  <r>
    <x v="321"/>
    <s v="2013-05-26"/>
    <x v="6"/>
    <d v="1899-12-30T20:42:00"/>
    <x v="0"/>
    <d v="2013-05-26T20:16:11"/>
    <d v="2013-05-26T21:42:11"/>
    <n v="86"/>
    <x v="1"/>
    <x v="1"/>
    <x v="1"/>
    <x v="7"/>
  </r>
  <r>
    <x v="322"/>
    <s v="2013-05-27"/>
    <x v="0"/>
    <d v="1899-12-30T09:10:00"/>
    <x v="2"/>
    <d v="2013-05-27T08:29:57"/>
    <d v="2013-05-27T10:12:13"/>
    <n v="102"/>
    <x v="1"/>
    <x v="1"/>
    <x v="0"/>
    <x v="8"/>
  </r>
  <r>
    <x v="323"/>
    <s v="2013-05-27"/>
    <x v="0"/>
    <d v="1899-12-30T09:51:00"/>
    <x v="2"/>
    <d v="2013-05-27T08:54:27"/>
    <d v="2013-05-27T10:57:39"/>
    <n v="123"/>
    <x v="1"/>
    <x v="1"/>
    <x v="0"/>
    <x v="8"/>
  </r>
  <r>
    <x v="324"/>
    <s v="2013-05-27"/>
    <x v="0"/>
    <d v="1899-12-30T10:51:00"/>
    <x v="0"/>
    <d v="2013-05-27T10:43:33"/>
    <d v="2013-05-27T12:04:25"/>
    <n v="80"/>
    <x v="1"/>
    <x v="1"/>
    <x v="0"/>
    <x v="8"/>
  </r>
  <r>
    <x v="325"/>
    <s v="2013-05-27"/>
    <x v="0"/>
    <d v="1899-12-30T12:08:00"/>
    <x v="2"/>
    <d v="2013-05-27T11:36:38"/>
    <d v="2013-05-27T12:57:37"/>
    <n v="80"/>
    <x v="1"/>
    <x v="1"/>
    <x v="0"/>
    <x v="8"/>
  </r>
  <r>
    <x v="326"/>
    <s v="2013-05-27"/>
    <x v="0"/>
    <d v="1899-12-30T12:53:00"/>
    <x v="0"/>
    <d v="2013-05-27T12:18:19"/>
    <d v="2013-05-27T13:56:45"/>
    <n v="98"/>
    <x v="1"/>
    <x v="1"/>
    <x v="0"/>
    <x v="8"/>
  </r>
  <r>
    <x v="327"/>
    <s v="2013-05-27"/>
    <x v="0"/>
    <d v="1899-12-30T14:41:00"/>
    <x v="2"/>
    <d v="2013-05-27T13:34:55"/>
    <d v="2013-05-27T15:21:41"/>
    <n v="106"/>
    <x v="1"/>
    <x v="1"/>
    <x v="0"/>
    <x v="8"/>
  </r>
  <r>
    <x v="328"/>
    <s v="2013-05-27"/>
    <x v="0"/>
    <d v="1899-12-30T16:35:00"/>
    <x v="2"/>
    <d v="2013-05-27T15:47:42"/>
    <d v="2013-05-27T17:18:34"/>
    <n v="90"/>
    <x v="1"/>
    <x v="1"/>
    <x v="0"/>
    <x v="8"/>
  </r>
  <r>
    <x v="329"/>
    <s v="2013-05-27"/>
    <x v="0"/>
    <d v="1899-12-30T17:00:00"/>
    <x v="0"/>
    <d v="2013-05-27T16:42:39"/>
    <d v="2013-05-27T17:52:02"/>
    <n v="69"/>
    <x v="1"/>
    <x v="1"/>
    <x v="0"/>
    <x v="8"/>
  </r>
  <r>
    <x v="330"/>
    <s v="2013-05-28"/>
    <x v="1"/>
    <d v="1899-12-30T00:51:00"/>
    <x v="0"/>
    <d v="2013-05-28T00:16:25"/>
    <d v="2013-05-28T01:58:43"/>
    <n v="102"/>
    <x v="1"/>
    <x v="0"/>
    <x v="0"/>
    <x v="8"/>
  </r>
  <r>
    <x v="331"/>
    <s v="2013-05-28"/>
    <x v="1"/>
    <d v="1899-12-30T03:00:00"/>
    <x v="0"/>
    <d v="2013-05-28T02:17:47"/>
    <e v="#VALUE!"/>
    <e v="#VALUE!"/>
    <x v="1"/>
    <x v="0"/>
    <x v="0"/>
    <x v="8"/>
  </r>
  <r>
    <x v="332"/>
    <s v="2013-05-28"/>
    <x v="1"/>
    <d v="1899-12-30T10:08:00"/>
    <x v="2"/>
    <d v="2013-05-28T09:16:32"/>
    <d v="2013-05-28T10:59:32"/>
    <n v="103"/>
    <x v="1"/>
    <x v="1"/>
    <x v="0"/>
    <x v="8"/>
  </r>
  <r>
    <x v="333"/>
    <s v="2013-05-28"/>
    <x v="1"/>
    <d v="1899-12-30T12:06:00"/>
    <x v="1"/>
    <d v="2013-05-28T11:13:30"/>
    <d v="2013-05-28T12:45:28"/>
    <n v="91"/>
    <x v="1"/>
    <x v="1"/>
    <x v="0"/>
    <x v="8"/>
  </r>
  <r>
    <x v="334"/>
    <s v="2013-05-28"/>
    <x v="1"/>
    <d v="1899-12-30T13:24:00"/>
    <x v="0"/>
    <d v="2013-05-28T12:35:59"/>
    <d v="2013-05-28T13:52:37"/>
    <n v="76"/>
    <x v="1"/>
    <x v="1"/>
    <x v="0"/>
    <x v="8"/>
  </r>
  <r>
    <x v="335"/>
    <s v="2013-05-28"/>
    <x v="1"/>
    <d v="1899-12-30T14:39:00"/>
    <x v="2"/>
    <d v="2013-05-28T13:37:35"/>
    <d v="2013-05-28T15:18:51"/>
    <n v="101"/>
    <x v="1"/>
    <x v="1"/>
    <x v="0"/>
    <x v="8"/>
  </r>
  <r>
    <x v="336"/>
    <s v="2013-05-28"/>
    <x v="1"/>
    <d v="1899-12-30T16:03:00"/>
    <x v="0"/>
    <d v="2013-05-28T15:28:34"/>
    <d v="2013-05-28T16:36:21"/>
    <n v="67"/>
    <x v="1"/>
    <x v="1"/>
    <x v="0"/>
    <x v="8"/>
  </r>
  <r>
    <x v="337"/>
    <s v="2013-05-29"/>
    <x v="2"/>
    <d v="1899-12-30T01:53:00"/>
    <x v="0"/>
    <d v="2013-05-29T01:41:36"/>
    <d v="2013-05-29T02:34:53"/>
    <n v="53"/>
    <x v="1"/>
    <x v="0"/>
    <x v="0"/>
    <x v="8"/>
  </r>
  <r>
    <x v="338"/>
    <s v="2013-05-29"/>
    <x v="2"/>
    <d v="1899-12-30T03:33:00"/>
    <x v="0"/>
    <d v="2013-05-29T02:57:48"/>
    <d v="2013-05-29T04:15:01"/>
    <n v="77"/>
    <x v="1"/>
    <x v="0"/>
    <x v="0"/>
    <x v="8"/>
  </r>
  <r>
    <x v="339"/>
    <s v="2013-05-29"/>
    <x v="2"/>
    <d v="1899-12-30T04:48:00"/>
    <x v="0"/>
    <d v="2013-05-29T04:13:27"/>
    <d v="2013-05-29T05:18:10"/>
    <n v="64"/>
    <x v="1"/>
    <x v="0"/>
    <x v="0"/>
    <x v="8"/>
  </r>
  <r>
    <x v="340"/>
    <s v="2013-05-29"/>
    <x v="2"/>
    <d v="1899-12-30T07:15:00"/>
    <x v="1"/>
    <d v="2013-05-29T06:34:14"/>
    <d v="2013-05-29T07:58:17"/>
    <n v="84"/>
    <x v="1"/>
    <x v="1"/>
    <x v="0"/>
    <x v="8"/>
  </r>
  <r>
    <x v="341"/>
    <s v="2013-05-29"/>
    <x v="2"/>
    <d v="1899-12-30T08:20:00"/>
    <x v="2"/>
    <d v="2013-05-29T07:29:32"/>
    <d v="2013-05-29T09:11:28"/>
    <n v="101"/>
    <x v="1"/>
    <x v="1"/>
    <x v="0"/>
    <x v="8"/>
  </r>
  <r>
    <x v="342"/>
    <s v="2013-05-29"/>
    <x v="2"/>
    <d v="1899-12-30T09:36:00"/>
    <x v="0"/>
    <d v="2013-05-29T08:27:55"/>
    <d v="2013-05-29T10:52:17"/>
    <n v="144"/>
    <x v="1"/>
    <x v="1"/>
    <x v="0"/>
    <x v="8"/>
  </r>
  <r>
    <x v="343"/>
    <s v="2013-05-29"/>
    <x v="2"/>
    <d v="1899-12-30T10:19:00"/>
    <x v="2"/>
    <d v="2013-05-29T09:23:26"/>
    <d v="2013-05-29T11:09:25"/>
    <n v="105"/>
    <x v="1"/>
    <x v="1"/>
    <x v="0"/>
    <x v="8"/>
  </r>
  <r>
    <x v="344"/>
    <s v="2013-05-29"/>
    <x v="2"/>
    <d v="1899-12-30T12:29:00"/>
    <x v="2"/>
    <d v="2013-05-29T11:30:33"/>
    <d v="2013-05-29T13:00:59"/>
    <n v="90"/>
    <x v="1"/>
    <x v="1"/>
    <x v="0"/>
    <x v="8"/>
  </r>
  <r>
    <x v="345"/>
    <s v="2013-05-29"/>
    <x v="2"/>
    <d v="1899-12-30T14:36:00"/>
    <x v="2"/>
    <d v="2013-05-29T13:30:15"/>
    <d v="2013-05-29T15:24:39"/>
    <n v="114"/>
    <x v="1"/>
    <x v="1"/>
    <x v="0"/>
    <x v="8"/>
  </r>
  <r>
    <x v="346"/>
    <s v="2013-05-29"/>
    <x v="2"/>
    <d v="1899-12-30T14:54:00"/>
    <x v="2"/>
    <d v="2013-05-29T14:26:10"/>
    <d v="2013-05-29T15:32:50"/>
    <n v="66"/>
    <x v="1"/>
    <x v="1"/>
    <x v="0"/>
    <x v="8"/>
  </r>
  <r>
    <x v="347"/>
    <s v="2013-05-29"/>
    <x v="2"/>
    <d v="1899-12-30T16:22:00"/>
    <x v="2"/>
    <d v="2013-05-29T15:41:54"/>
    <d v="2013-05-29T16:58:34"/>
    <n v="76"/>
    <x v="1"/>
    <x v="1"/>
    <x v="0"/>
    <x v="8"/>
  </r>
  <r>
    <x v="348"/>
    <s v="2013-05-29"/>
    <x v="2"/>
    <d v="1899-12-30T21:43:00"/>
    <x v="0"/>
    <d v="2013-05-29T21:00:07"/>
    <d v="2013-05-29T22:56:45"/>
    <n v="116"/>
    <x v="1"/>
    <x v="1"/>
    <x v="0"/>
    <x v="8"/>
  </r>
  <r>
    <x v="349"/>
    <s v="2013-05-30"/>
    <x v="3"/>
    <d v="1899-12-30T07:50:00"/>
    <x v="1"/>
    <d v="2013-05-30T06:51:55"/>
    <d v="2013-05-30T08:52:30"/>
    <n v="120"/>
    <x v="1"/>
    <x v="1"/>
    <x v="0"/>
    <x v="8"/>
  </r>
  <r>
    <x v="350"/>
    <s v="2013-05-30"/>
    <x v="3"/>
    <d v="1899-12-30T10:20:00"/>
    <x v="2"/>
    <d v="2013-05-30T09:35:23"/>
    <e v="#VALUE!"/>
    <e v="#VALUE!"/>
    <x v="1"/>
    <x v="1"/>
    <x v="0"/>
    <x v="8"/>
  </r>
  <r>
    <x v="351"/>
    <s v="2013-05-30"/>
    <x v="3"/>
    <d v="1899-12-30T21:49:00"/>
    <x v="0"/>
    <d v="2013-05-30T21:03:59"/>
    <d v="2013-05-30T22:40:33"/>
    <n v="96"/>
    <x v="1"/>
    <x v="1"/>
    <x v="0"/>
    <x v="8"/>
  </r>
  <r>
    <x v="352"/>
    <s v="2013-05-31"/>
    <x v="4"/>
    <d v="1899-12-30T07:25:00"/>
    <x v="0"/>
    <d v="2013-05-31T06:58:28"/>
    <d v="2013-05-31T08:04:13"/>
    <n v="65"/>
    <x v="1"/>
    <x v="1"/>
    <x v="0"/>
    <x v="8"/>
  </r>
  <r>
    <x v="353"/>
    <s v="2013-05-31"/>
    <x v="4"/>
    <d v="1899-12-30T08:38:00"/>
    <x v="0"/>
    <d v="2013-05-31T08:27:10"/>
    <d v="2013-05-31T09:23:40"/>
    <n v="56"/>
    <x v="1"/>
    <x v="1"/>
    <x v="0"/>
    <x v="8"/>
  </r>
  <r>
    <x v="354"/>
    <s v="2013-05-31"/>
    <x v="4"/>
    <d v="1899-12-30T09:39:00"/>
    <x v="2"/>
    <d v="2013-05-31T08:52:10"/>
    <d v="2013-05-31T10:21:44"/>
    <n v="89"/>
    <x v="1"/>
    <x v="1"/>
    <x v="0"/>
    <x v="8"/>
  </r>
  <r>
    <x v="355"/>
    <s v="2013-05-31"/>
    <x v="4"/>
    <d v="1899-12-30T11:24:00"/>
    <x v="2"/>
    <d v="2013-05-31T10:49:10"/>
    <d v="2013-05-31T12:28:27"/>
    <n v="99"/>
    <x v="1"/>
    <x v="1"/>
    <x v="0"/>
    <x v="8"/>
  </r>
  <r>
    <x v="356"/>
    <s v="2013-05-31"/>
    <x v="4"/>
    <d v="1899-12-30T13:08:00"/>
    <x v="2"/>
    <d v="2013-05-31T12:35:31"/>
    <d v="2013-05-31T13:53:15"/>
    <n v="77"/>
    <x v="1"/>
    <x v="1"/>
    <x v="0"/>
    <x v="8"/>
  </r>
  <r>
    <x v="357"/>
    <s v="2013-05-31"/>
    <x v="4"/>
    <d v="1899-12-30T15:37:00"/>
    <x v="2"/>
    <d v="2013-05-31T14:49:13"/>
    <d v="2013-05-31T16:03:03"/>
    <n v="73"/>
    <x v="1"/>
    <x v="1"/>
    <x v="0"/>
    <x v="8"/>
  </r>
  <r>
    <x v="358"/>
    <s v="2013-05-31"/>
    <x v="4"/>
    <d v="1899-12-30T15:56:00"/>
    <x v="2"/>
    <d v="2013-05-31T15:24:31"/>
    <d v="2013-05-31T17:24:18"/>
    <n v="119"/>
    <x v="1"/>
    <x v="1"/>
    <x v="0"/>
    <x v="8"/>
  </r>
  <r>
    <x v="359"/>
    <s v="2013-06-01"/>
    <x v="5"/>
    <d v="1899-12-30T05:15:00"/>
    <x v="0"/>
    <d v="2013-06-01T04:59:12"/>
    <d v="2013-06-01T06:07:26"/>
    <n v="68"/>
    <x v="2"/>
    <x v="0"/>
    <x v="1"/>
    <x v="8"/>
  </r>
  <r>
    <x v="360"/>
    <s v="2013-06-01"/>
    <x v="5"/>
    <d v="1899-12-30T10:39:00"/>
    <x v="1"/>
    <d v="2013-06-01T09:46:32"/>
    <d v="2013-06-01T11:38:11"/>
    <n v="111"/>
    <x v="2"/>
    <x v="1"/>
    <x v="1"/>
    <x v="8"/>
  </r>
  <r>
    <x v="361"/>
    <s v="2013-06-01"/>
    <x v="5"/>
    <d v="1899-12-30T12:03:00"/>
    <x v="0"/>
    <d v="2013-06-01T11:40:57"/>
    <d v="2013-06-01T12:49:07"/>
    <n v="68"/>
    <x v="2"/>
    <x v="1"/>
    <x v="1"/>
    <x v="8"/>
  </r>
  <r>
    <x v="362"/>
    <s v="2013-06-01"/>
    <x v="5"/>
    <d v="1899-12-30T14:46:00"/>
    <x v="1"/>
    <d v="2013-06-01T14:05:33"/>
    <d v="2013-06-01T16:27:17"/>
    <n v="141"/>
    <x v="2"/>
    <x v="1"/>
    <x v="1"/>
    <x v="8"/>
  </r>
  <r>
    <x v="363"/>
    <s v="2013-06-01"/>
    <x v="5"/>
    <d v="1899-12-30T17:00:00"/>
    <x v="0"/>
    <d v="2013-06-01T15:43:17"/>
    <d v="2013-06-01T18:23:40"/>
    <n v="160"/>
    <x v="2"/>
    <x v="1"/>
    <x v="1"/>
    <x v="8"/>
  </r>
  <r>
    <x v="364"/>
    <s v="2013-06-02"/>
    <x v="6"/>
    <d v="1899-12-30T06:21:00"/>
    <x v="0"/>
    <d v="2013-06-02T05:48:34"/>
    <d v="2013-06-02T07:46:37"/>
    <n v="118"/>
    <x v="2"/>
    <x v="1"/>
    <x v="1"/>
    <x v="8"/>
  </r>
  <r>
    <x v="365"/>
    <s v="2013-06-02"/>
    <x v="6"/>
    <d v="1899-12-30T12:03:00"/>
    <x v="0"/>
    <d v="2013-06-02T11:22:41"/>
    <d v="2013-06-02T12:56:16"/>
    <n v="93"/>
    <x v="2"/>
    <x v="1"/>
    <x v="1"/>
    <x v="8"/>
  </r>
  <r>
    <x v="366"/>
    <s v="2013-06-02"/>
    <x v="6"/>
    <d v="1899-12-30T14:31:00"/>
    <x v="0"/>
    <d v="2013-06-02T14:02:33"/>
    <d v="2013-06-02T15:01:44"/>
    <n v="59"/>
    <x v="2"/>
    <x v="1"/>
    <x v="1"/>
    <x v="8"/>
  </r>
  <r>
    <x v="367"/>
    <s v="2013-06-03"/>
    <x v="0"/>
    <d v="1899-12-30T04:06:00"/>
    <x v="0"/>
    <d v="2013-06-03T03:54:13"/>
    <d v="2013-06-03T04:38:37"/>
    <n v="44"/>
    <x v="2"/>
    <x v="0"/>
    <x v="0"/>
    <x v="9"/>
  </r>
  <r>
    <x v="368"/>
    <s v="2013-06-03"/>
    <x v="0"/>
    <d v="1899-12-30T09:57:00"/>
    <x v="0"/>
    <d v="2013-06-03T09:31:19"/>
    <d v="2013-06-03T10:54:56"/>
    <n v="83"/>
    <x v="2"/>
    <x v="1"/>
    <x v="0"/>
    <x v="9"/>
  </r>
  <r>
    <x v="369"/>
    <s v="2013-06-03"/>
    <x v="0"/>
    <d v="1899-12-30T14:23:00"/>
    <x v="2"/>
    <d v="2013-06-03T13:44:45"/>
    <d v="2013-06-03T15:32:34"/>
    <n v="107"/>
    <x v="2"/>
    <x v="1"/>
    <x v="0"/>
    <x v="9"/>
  </r>
  <r>
    <x v="370"/>
    <s v="2013-06-03"/>
    <x v="0"/>
    <d v="1899-12-30T16:13:00"/>
    <x v="2"/>
    <d v="2013-06-03T15:32:11"/>
    <d v="2013-06-03T16:41:28"/>
    <n v="69"/>
    <x v="2"/>
    <x v="1"/>
    <x v="0"/>
    <x v="9"/>
  </r>
  <r>
    <x v="371"/>
    <s v="2013-06-04"/>
    <x v="1"/>
    <d v="1899-12-30T03:34:00"/>
    <x v="0"/>
    <d v="2013-06-04T02:39:32"/>
    <e v="#VALUE!"/>
    <e v="#VALUE!"/>
    <x v="2"/>
    <x v="0"/>
    <x v="0"/>
    <x v="9"/>
  </r>
  <r>
    <x v="372"/>
    <s v="2013-06-04"/>
    <x v="1"/>
    <d v="1899-12-30T05:54:00"/>
    <x v="0"/>
    <d v="2013-06-04T05:11:29"/>
    <d v="2013-06-04T06:51:36"/>
    <n v="100"/>
    <x v="2"/>
    <x v="0"/>
    <x v="0"/>
    <x v="9"/>
  </r>
  <r>
    <x v="373"/>
    <s v="2013-06-04"/>
    <x v="1"/>
    <d v="1899-12-30T08:45:00"/>
    <x v="2"/>
    <d v="2013-06-04T07:32:32"/>
    <d v="2013-06-04T09:04:48"/>
    <n v="92"/>
    <x v="2"/>
    <x v="1"/>
    <x v="0"/>
    <x v="9"/>
  </r>
  <r>
    <x v="374"/>
    <s v="2013-06-04"/>
    <x v="1"/>
    <d v="1899-12-30T10:59:00"/>
    <x v="1"/>
    <d v="2013-06-04T10:00:10"/>
    <e v="#VALUE!"/>
    <e v="#VALUE!"/>
    <x v="2"/>
    <x v="1"/>
    <x v="0"/>
    <x v="9"/>
  </r>
  <r>
    <x v="375"/>
    <s v="2013-06-04"/>
    <x v="1"/>
    <d v="1899-12-30T11:22:00"/>
    <x v="2"/>
    <d v="2013-06-04T10:21:07"/>
    <d v="2013-06-04T12:02:35"/>
    <n v="101"/>
    <x v="2"/>
    <x v="1"/>
    <x v="0"/>
    <x v="9"/>
  </r>
  <r>
    <x v="376"/>
    <s v="2013-06-04"/>
    <x v="1"/>
    <d v="1899-12-30T14:31:00"/>
    <x v="2"/>
    <d v="2013-06-04T13:21:41"/>
    <d v="2013-06-04T15:01:46"/>
    <n v="100"/>
    <x v="2"/>
    <x v="1"/>
    <x v="0"/>
    <x v="9"/>
  </r>
  <r>
    <x v="377"/>
    <s v="2013-06-04"/>
    <x v="1"/>
    <d v="1899-12-30T14:47:00"/>
    <x v="0"/>
    <d v="2013-06-04T14:06:59"/>
    <d v="2013-06-04T15:21:51"/>
    <n v="74"/>
    <x v="2"/>
    <x v="1"/>
    <x v="0"/>
    <x v="9"/>
  </r>
  <r>
    <x v="378"/>
    <s v="2013-06-04"/>
    <x v="1"/>
    <d v="1899-12-30T16:08:00"/>
    <x v="2"/>
    <d v="2013-06-04T15:16:27"/>
    <d v="2013-06-04T16:41:55"/>
    <n v="85"/>
    <x v="2"/>
    <x v="1"/>
    <x v="0"/>
    <x v="9"/>
  </r>
  <r>
    <x v="379"/>
    <s v="2013-06-04"/>
    <x v="1"/>
    <d v="1899-12-30T16:35:00"/>
    <x v="0"/>
    <d v="2013-06-04T15:30:09"/>
    <d v="2013-06-04T17:16:29"/>
    <n v="106"/>
    <x v="2"/>
    <x v="1"/>
    <x v="0"/>
    <x v="9"/>
  </r>
  <r>
    <x v="380"/>
    <s v="2013-06-04"/>
    <x v="1"/>
    <d v="1899-12-30T19:35:00"/>
    <x v="0"/>
    <d v="2013-06-04T19:17:26"/>
    <d v="2013-06-04T20:30:34"/>
    <n v="73"/>
    <x v="2"/>
    <x v="1"/>
    <x v="0"/>
    <x v="9"/>
  </r>
  <r>
    <x v="381"/>
    <s v="2013-06-04"/>
    <x v="1"/>
    <d v="1899-12-30T20:59:00"/>
    <x v="0"/>
    <d v="2013-06-04T20:50:21"/>
    <d v="2013-06-04T21:46:51"/>
    <n v="56"/>
    <x v="2"/>
    <x v="1"/>
    <x v="0"/>
    <x v="9"/>
  </r>
  <r>
    <x v="382"/>
    <s v="2013-06-05"/>
    <x v="2"/>
    <d v="1899-12-30T01:55:00"/>
    <x v="1"/>
    <d v="2013-06-05T01:00:03"/>
    <e v="#VALUE!"/>
    <e v="#VALUE!"/>
    <x v="2"/>
    <x v="0"/>
    <x v="0"/>
    <x v="9"/>
  </r>
  <r>
    <x v="383"/>
    <s v="2013-06-05"/>
    <x v="2"/>
    <d v="1899-12-30T03:34:00"/>
    <x v="0"/>
    <d v="2013-06-05T03:12:07"/>
    <d v="2013-06-05T04:40:56"/>
    <n v="88"/>
    <x v="2"/>
    <x v="0"/>
    <x v="0"/>
    <x v="9"/>
  </r>
  <r>
    <x v="384"/>
    <s v="2013-06-05"/>
    <x v="2"/>
    <d v="1899-12-30T06:48:00"/>
    <x v="0"/>
    <d v="2013-06-05T05:25:28"/>
    <d v="2013-06-05T07:24:58"/>
    <n v="119"/>
    <x v="2"/>
    <x v="1"/>
    <x v="0"/>
    <x v="9"/>
  </r>
  <r>
    <x v="385"/>
    <s v="2013-06-05"/>
    <x v="2"/>
    <d v="1899-12-30T08:24:00"/>
    <x v="2"/>
    <d v="2013-06-05T07:49:32"/>
    <d v="2013-06-05T09:47:24"/>
    <n v="117"/>
    <x v="2"/>
    <x v="1"/>
    <x v="0"/>
    <x v="9"/>
  </r>
  <r>
    <x v="386"/>
    <s v="2013-06-05"/>
    <x v="2"/>
    <d v="1899-12-30T11:57:00"/>
    <x v="2"/>
    <d v="2013-06-05T11:21:41"/>
    <d v="2013-06-05T12:40:23"/>
    <n v="78"/>
    <x v="2"/>
    <x v="1"/>
    <x v="0"/>
    <x v="9"/>
  </r>
  <r>
    <x v="387"/>
    <s v="2013-06-05"/>
    <x v="2"/>
    <d v="1899-12-30T14:50:00"/>
    <x v="2"/>
    <d v="2013-06-05T13:21:51"/>
    <d v="2013-06-05T15:27:45"/>
    <n v="125"/>
    <x v="2"/>
    <x v="1"/>
    <x v="0"/>
    <x v="9"/>
  </r>
  <r>
    <x v="388"/>
    <s v="2013-06-06"/>
    <x v="3"/>
    <d v="1899-12-30T05:56:00"/>
    <x v="0"/>
    <d v="2013-06-06T05:04:53"/>
    <d v="2013-06-06T07:07:20"/>
    <n v="122"/>
    <x v="2"/>
    <x v="0"/>
    <x v="0"/>
    <x v="9"/>
  </r>
  <r>
    <x v="389"/>
    <s v="2013-06-06"/>
    <x v="3"/>
    <d v="1899-12-30T10:17:00"/>
    <x v="2"/>
    <d v="2013-06-06T09:14:04"/>
    <d v="2013-06-06T11:16:33"/>
    <n v="122"/>
    <x v="2"/>
    <x v="1"/>
    <x v="0"/>
    <x v="9"/>
  </r>
  <r>
    <x v="390"/>
    <s v="2013-06-06"/>
    <x v="3"/>
    <d v="1899-12-30T12:36:00"/>
    <x v="0"/>
    <d v="2013-06-06T12:01:41"/>
    <d v="2013-06-06T14:17:26"/>
    <n v="135"/>
    <x v="2"/>
    <x v="1"/>
    <x v="0"/>
    <x v="9"/>
  </r>
  <r>
    <x v="391"/>
    <s v="2013-06-06"/>
    <x v="3"/>
    <d v="1899-12-30T15:22:00"/>
    <x v="2"/>
    <d v="2013-06-06T14:35:11"/>
    <d v="2013-06-06T16:31:45"/>
    <n v="116"/>
    <x v="2"/>
    <x v="1"/>
    <x v="0"/>
    <x v="9"/>
  </r>
  <r>
    <x v="392"/>
    <s v="2013-06-06"/>
    <x v="3"/>
    <d v="1899-12-30T21:42:00"/>
    <x v="0"/>
    <d v="2013-06-06T21:17:28"/>
    <d v="2013-06-06T22:22:12"/>
    <n v="64"/>
    <x v="2"/>
    <x v="1"/>
    <x v="0"/>
    <x v="9"/>
  </r>
  <r>
    <x v="393"/>
    <s v="2013-06-06"/>
    <x v="3"/>
    <d v="1899-12-30T23:33:00"/>
    <x v="0"/>
    <d v="2013-06-06T23:09:40"/>
    <d v="2013-06-06T23:56:15"/>
    <n v="46"/>
    <x v="2"/>
    <x v="1"/>
    <x v="0"/>
    <x v="9"/>
  </r>
  <r>
    <x v="394"/>
    <s v="2013-06-07"/>
    <x v="4"/>
    <d v="1899-12-30T09:29:00"/>
    <x v="2"/>
    <d v="2013-06-07T08:47:04"/>
    <d v="2013-06-07T10:10:36"/>
    <n v="83"/>
    <x v="2"/>
    <x v="1"/>
    <x v="0"/>
    <x v="9"/>
  </r>
  <r>
    <x v="395"/>
    <s v="2013-06-07"/>
    <x v="4"/>
    <d v="1899-12-30T10:11:00"/>
    <x v="2"/>
    <d v="2013-06-07T09:37:29"/>
    <d v="2013-06-07T11:05:08"/>
    <n v="87"/>
    <x v="2"/>
    <x v="1"/>
    <x v="0"/>
    <x v="9"/>
  </r>
  <r>
    <x v="396"/>
    <s v="2013-06-07"/>
    <x v="4"/>
    <d v="1899-12-30T11:28:00"/>
    <x v="2"/>
    <d v="2013-06-07T10:41:54"/>
    <d v="2013-06-07T11:50:41"/>
    <n v="68"/>
    <x v="2"/>
    <x v="1"/>
    <x v="0"/>
    <x v="9"/>
  </r>
  <r>
    <x v="397"/>
    <s v="2013-06-07"/>
    <x v="4"/>
    <d v="1899-12-30T13:32:00"/>
    <x v="2"/>
    <d v="2013-06-07T12:45:10"/>
    <d v="2013-06-07T14:36:48"/>
    <n v="111"/>
    <x v="2"/>
    <x v="1"/>
    <x v="0"/>
    <x v="9"/>
  </r>
  <r>
    <x v="398"/>
    <s v="2013-06-07"/>
    <x v="4"/>
    <d v="1899-12-30T13:39:00"/>
    <x v="2"/>
    <d v="2013-06-07T12:44:47"/>
    <d v="2013-06-07T14:12:04"/>
    <n v="87"/>
    <x v="2"/>
    <x v="1"/>
    <x v="0"/>
    <x v="9"/>
  </r>
  <r>
    <x v="399"/>
    <s v="2013-06-07"/>
    <x v="4"/>
    <d v="1899-12-30T15:54:00"/>
    <x v="2"/>
    <d v="2013-06-07T14:57:25"/>
    <d v="2013-06-07T16:32:30"/>
    <n v="95"/>
    <x v="2"/>
    <x v="1"/>
    <x v="0"/>
    <x v="9"/>
  </r>
  <r>
    <x v="400"/>
    <s v="2013-06-07"/>
    <x v="4"/>
    <d v="1899-12-30T20:33:00"/>
    <x v="0"/>
    <d v="2013-06-07T20:21:01"/>
    <e v="#VALUE!"/>
    <e v="#VALUE!"/>
    <x v="2"/>
    <x v="1"/>
    <x v="0"/>
    <x v="9"/>
  </r>
  <r>
    <x v="401"/>
    <s v="2013-06-08"/>
    <x v="5"/>
    <d v="1899-12-30T01:40:00"/>
    <x v="0"/>
    <d v="2013-06-08T01:13:04"/>
    <d v="2013-06-08T02:40:08"/>
    <n v="87"/>
    <x v="2"/>
    <x v="0"/>
    <x v="1"/>
    <x v="9"/>
  </r>
  <r>
    <x v="402"/>
    <s v="2013-06-08"/>
    <x v="5"/>
    <d v="1899-12-30T03:42:00"/>
    <x v="0"/>
    <d v="2013-06-08T02:47:44"/>
    <e v="#VALUE!"/>
    <e v="#VALUE!"/>
    <x v="2"/>
    <x v="0"/>
    <x v="1"/>
    <x v="9"/>
  </r>
  <r>
    <x v="403"/>
    <s v="2013-06-08"/>
    <x v="5"/>
    <d v="1899-12-30T10:10:00"/>
    <x v="1"/>
    <d v="2013-06-08T09:49:47"/>
    <d v="2013-06-08T10:58:55"/>
    <n v="69"/>
    <x v="2"/>
    <x v="1"/>
    <x v="1"/>
    <x v="9"/>
  </r>
  <r>
    <x v="404"/>
    <s v="2013-06-08"/>
    <x v="5"/>
    <d v="1899-12-30T12:08:00"/>
    <x v="0"/>
    <d v="2013-06-08T12:06:46"/>
    <e v="#VALUE!"/>
    <e v="#VALUE!"/>
    <x v="2"/>
    <x v="1"/>
    <x v="1"/>
    <x v="9"/>
  </r>
  <r>
    <x v="405"/>
    <s v="2013-06-08"/>
    <x v="5"/>
    <d v="1899-12-30T17:53:00"/>
    <x v="0"/>
    <d v="2013-06-08T17:33:53"/>
    <e v="#VALUE!"/>
    <e v="#VALUE!"/>
    <x v="2"/>
    <x v="1"/>
    <x v="1"/>
    <x v="9"/>
  </r>
  <r>
    <x v="406"/>
    <s v="2013-06-08"/>
    <x v="5"/>
    <d v="1899-12-30T20:25:00"/>
    <x v="0"/>
    <d v="2013-06-08T20:04:57"/>
    <d v="2013-06-08T21:18:07"/>
    <n v="73"/>
    <x v="2"/>
    <x v="1"/>
    <x v="1"/>
    <x v="9"/>
  </r>
  <r>
    <x v="407"/>
    <s v="2013-06-09"/>
    <x v="6"/>
    <d v="1899-12-30T01:32:00"/>
    <x v="0"/>
    <e v="#VALUE!"/>
    <e v="#VALUE!"/>
    <e v="#VALUE!"/>
    <x v="2"/>
    <x v="0"/>
    <x v="1"/>
    <x v="9"/>
  </r>
  <r>
    <x v="408"/>
    <s v="2013-06-09"/>
    <x v="6"/>
    <d v="1899-12-30T11:15:00"/>
    <x v="2"/>
    <d v="2013-06-09T10:22:32"/>
    <d v="2013-06-09T11:55:53"/>
    <n v="93"/>
    <x v="2"/>
    <x v="1"/>
    <x v="1"/>
    <x v="9"/>
  </r>
  <r>
    <x v="409"/>
    <s v="2013-06-09"/>
    <x v="6"/>
    <d v="1899-12-30T23:16:00"/>
    <x v="0"/>
    <d v="2013-06-09T22:43:07"/>
    <d v="2013-06-10T00:00:11"/>
    <n v="77"/>
    <x v="2"/>
    <x v="1"/>
    <x v="1"/>
    <x v="9"/>
  </r>
  <r>
    <x v="410"/>
    <s v="2013-06-10"/>
    <x v="0"/>
    <d v="1899-12-30T03:17:00"/>
    <x v="0"/>
    <d v="2013-06-10T02:39:12"/>
    <d v="2013-06-10T03:50:40"/>
    <n v="71"/>
    <x v="2"/>
    <x v="0"/>
    <x v="0"/>
    <x v="10"/>
  </r>
  <r>
    <x v="411"/>
    <s v="2013-06-10"/>
    <x v="0"/>
    <d v="1899-12-30T08:09:00"/>
    <x v="2"/>
    <d v="2013-06-10T07:30:57"/>
    <d v="2013-06-10T09:31:30"/>
    <n v="120"/>
    <x v="2"/>
    <x v="1"/>
    <x v="0"/>
    <x v="10"/>
  </r>
  <r>
    <x v="412"/>
    <s v="2013-06-10"/>
    <x v="0"/>
    <d v="1899-12-30T09:35:00"/>
    <x v="2"/>
    <d v="2013-06-10T08:51:02"/>
    <d v="2013-06-10T10:23:06"/>
    <n v="92"/>
    <x v="2"/>
    <x v="1"/>
    <x v="0"/>
    <x v="10"/>
  </r>
  <r>
    <x v="413"/>
    <s v="2013-06-10"/>
    <x v="0"/>
    <d v="1899-12-30T10:37:00"/>
    <x v="2"/>
    <d v="2013-06-10T09:59:44"/>
    <d v="2013-06-10T11:34:05"/>
    <n v="94"/>
    <x v="2"/>
    <x v="1"/>
    <x v="0"/>
    <x v="10"/>
  </r>
  <r>
    <x v="414"/>
    <s v="2013-06-10"/>
    <x v="0"/>
    <d v="1899-12-30T12:06:00"/>
    <x v="2"/>
    <d v="2013-06-10T11:08:25"/>
    <d v="2013-06-10T12:49:03"/>
    <n v="100"/>
    <x v="2"/>
    <x v="1"/>
    <x v="0"/>
    <x v="10"/>
  </r>
  <r>
    <x v="415"/>
    <s v="2013-06-10"/>
    <x v="0"/>
    <d v="1899-12-30T12:39:00"/>
    <x v="2"/>
    <d v="2013-06-10T11:59:37"/>
    <d v="2013-06-10T13:38:25"/>
    <n v="98"/>
    <x v="2"/>
    <x v="1"/>
    <x v="0"/>
    <x v="10"/>
  </r>
  <r>
    <x v="416"/>
    <s v="2013-06-10"/>
    <x v="0"/>
    <d v="1899-12-30T13:43:00"/>
    <x v="1"/>
    <d v="2013-06-10T13:06:32"/>
    <d v="2013-06-10T14:22:09"/>
    <n v="75"/>
    <x v="2"/>
    <x v="1"/>
    <x v="0"/>
    <x v="10"/>
  </r>
  <r>
    <x v="417"/>
    <s v="2013-06-10"/>
    <x v="0"/>
    <d v="1899-12-30T14:28:00"/>
    <x v="2"/>
    <d v="2013-06-10T14:02:40"/>
    <d v="2013-06-10T15:19:15"/>
    <n v="76"/>
    <x v="2"/>
    <x v="1"/>
    <x v="0"/>
    <x v="10"/>
  </r>
  <r>
    <x v="418"/>
    <s v="2013-06-10"/>
    <x v="0"/>
    <d v="1899-12-30T16:27:00"/>
    <x v="2"/>
    <d v="2013-06-10T15:45:57"/>
    <d v="2013-06-10T17:43:32"/>
    <n v="117"/>
    <x v="2"/>
    <x v="1"/>
    <x v="0"/>
    <x v="10"/>
  </r>
  <r>
    <x v="419"/>
    <s v="2013-06-10"/>
    <x v="0"/>
    <d v="1899-12-30T22:48:00"/>
    <x v="0"/>
    <d v="2013-06-10T22:35:22"/>
    <d v="2013-06-11T00:43:51"/>
    <n v="128"/>
    <x v="2"/>
    <x v="1"/>
    <x v="0"/>
    <x v="10"/>
  </r>
  <r>
    <x v="420"/>
    <s v="2013-06-11"/>
    <x v="1"/>
    <d v="1899-12-30T07:47:00"/>
    <x v="0"/>
    <e v="#VALUE!"/>
    <d v="2013-06-11T08:42:26"/>
    <e v="#VALUE!"/>
    <x v="2"/>
    <x v="1"/>
    <x v="0"/>
    <x v="10"/>
  </r>
  <r>
    <x v="421"/>
    <s v="2013-06-11"/>
    <x v="1"/>
    <d v="1899-12-30T10:25:00"/>
    <x v="2"/>
    <d v="2013-06-11T09:49:16"/>
    <d v="2013-06-11T11:14:03"/>
    <n v="84"/>
    <x v="2"/>
    <x v="1"/>
    <x v="0"/>
    <x v="10"/>
  </r>
  <r>
    <x v="422"/>
    <s v="2013-06-11"/>
    <x v="1"/>
    <d v="1899-12-30T12:31:00"/>
    <x v="2"/>
    <d v="2013-06-11T11:43:32"/>
    <d v="2013-06-11T13:01:25"/>
    <n v="77"/>
    <x v="2"/>
    <x v="1"/>
    <x v="0"/>
    <x v="10"/>
  </r>
  <r>
    <x v="423"/>
    <s v="2013-06-11"/>
    <x v="1"/>
    <d v="1899-12-30T14:20:00"/>
    <x v="2"/>
    <d v="2013-06-11T13:36:45"/>
    <d v="2013-06-11T14:47:16"/>
    <n v="70"/>
    <x v="2"/>
    <x v="1"/>
    <x v="0"/>
    <x v="10"/>
  </r>
  <r>
    <x v="424"/>
    <s v="2013-06-11"/>
    <x v="1"/>
    <d v="1899-12-30T14:57:00"/>
    <x v="0"/>
    <d v="2013-06-11T14:22:21"/>
    <d v="2013-06-11T15:59:27"/>
    <n v="97"/>
    <x v="2"/>
    <x v="1"/>
    <x v="0"/>
    <x v="10"/>
  </r>
  <r>
    <x v="425"/>
    <s v="2013-06-11"/>
    <x v="1"/>
    <d v="1899-12-30T16:05:00"/>
    <x v="2"/>
    <d v="2013-06-11T15:18:34"/>
    <d v="2013-06-11T18:00:08"/>
    <n v="161"/>
    <x v="2"/>
    <x v="1"/>
    <x v="0"/>
    <x v="10"/>
  </r>
  <r>
    <x v="426"/>
    <s v="2013-06-11"/>
    <x v="1"/>
    <d v="1899-12-30T16:49:00"/>
    <x v="0"/>
    <d v="2013-06-11T16:15:04"/>
    <d v="2013-06-11T17:24:47"/>
    <n v="69"/>
    <x v="2"/>
    <x v="1"/>
    <x v="0"/>
    <x v="10"/>
  </r>
  <r>
    <x v="427"/>
    <s v="2013-06-12"/>
    <x v="2"/>
    <d v="1899-12-30T01:05:00"/>
    <x v="0"/>
    <d v="2013-06-12T00:33:18"/>
    <d v="2013-06-12T01:52:57"/>
    <n v="79"/>
    <x v="2"/>
    <x v="0"/>
    <x v="0"/>
    <x v="10"/>
  </r>
  <r>
    <x v="428"/>
    <s v="2013-06-12"/>
    <x v="2"/>
    <d v="1899-12-30T08:27:00"/>
    <x v="2"/>
    <d v="2013-06-12T07:50:58"/>
    <d v="2013-06-12T09:16:27"/>
    <n v="85"/>
    <x v="2"/>
    <x v="1"/>
    <x v="0"/>
    <x v="10"/>
  </r>
  <r>
    <x v="429"/>
    <s v="2013-06-12"/>
    <x v="2"/>
    <d v="1899-12-30T09:30:00"/>
    <x v="1"/>
    <d v="2013-06-12T08:46:56"/>
    <d v="2013-06-12T10:00:30"/>
    <n v="73"/>
    <x v="2"/>
    <x v="1"/>
    <x v="0"/>
    <x v="10"/>
  </r>
  <r>
    <x v="430"/>
    <s v="2013-06-12"/>
    <x v="2"/>
    <d v="1899-12-30T10:28:00"/>
    <x v="2"/>
    <d v="2013-06-12T09:47:13"/>
    <d v="2013-06-12T11:05:15"/>
    <n v="78"/>
    <x v="2"/>
    <x v="1"/>
    <x v="0"/>
    <x v="10"/>
  </r>
  <r>
    <x v="431"/>
    <s v="2013-06-12"/>
    <x v="2"/>
    <d v="1899-12-30T16:03:00"/>
    <x v="0"/>
    <d v="2013-06-12T15:10:17"/>
    <d v="2013-06-12T17:02:42"/>
    <n v="112"/>
    <x v="2"/>
    <x v="1"/>
    <x v="0"/>
    <x v="10"/>
  </r>
  <r>
    <x v="432"/>
    <s v="2013-06-12"/>
    <x v="2"/>
    <d v="1899-12-30T16:17:00"/>
    <x v="2"/>
    <e v="#VALUE!"/>
    <e v="#VALUE!"/>
    <e v="#VALUE!"/>
    <x v="2"/>
    <x v="1"/>
    <x v="0"/>
    <x v="10"/>
  </r>
  <r>
    <x v="433"/>
    <s v="2013-06-12"/>
    <x v="2"/>
    <d v="1899-12-30T18:38:00"/>
    <x v="0"/>
    <d v="2013-06-12T18:12:49"/>
    <d v="2013-06-12T19:23:12"/>
    <n v="70"/>
    <x v="2"/>
    <x v="1"/>
    <x v="0"/>
    <x v="10"/>
  </r>
  <r>
    <x v="434"/>
    <s v="2013-06-12"/>
    <x v="2"/>
    <d v="1899-12-30T19:41:00"/>
    <x v="0"/>
    <d v="2013-06-12T18:54:57"/>
    <d v="2013-06-12T20:30:19"/>
    <n v="95"/>
    <x v="2"/>
    <x v="1"/>
    <x v="0"/>
    <x v="10"/>
  </r>
  <r>
    <x v="435"/>
    <s v="2013-06-12"/>
    <x v="2"/>
    <d v="1899-12-30T21:49:00"/>
    <x v="0"/>
    <d v="2013-06-12T19:58:17"/>
    <d v="2013-06-12T23:03:30"/>
    <n v="185"/>
    <x v="2"/>
    <x v="1"/>
    <x v="0"/>
    <x v="10"/>
  </r>
  <r>
    <x v="436"/>
    <s v="2013-06-12"/>
    <x v="2"/>
    <d v="1899-12-30T23:23:00"/>
    <x v="0"/>
    <d v="2013-06-12T22:34:24"/>
    <d v="2013-06-13T01:03:25"/>
    <n v="149"/>
    <x v="2"/>
    <x v="1"/>
    <x v="0"/>
    <x v="10"/>
  </r>
  <r>
    <x v="437"/>
    <s v="2013-06-13"/>
    <x v="3"/>
    <d v="1899-12-30T01:05:00"/>
    <x v="0"/>
    <d v="2013-06-13T00:26:05"/>
    <d v="2013-06-13T02:09:16"/>
    <n v="103"/>
    <x v="2"/>
    <x v="0"/>
    <x v="0"/>
    <x v="10"/>
  </r>
  <r>
    <x v="438"/>
    <s v="2013-06-13"/>
    <x v="3"/>
    <d v="1899-12-30T05:33:00"/>
    <x v="0"/>
    <d v="2013-06-13T04:45:26"/>
    <d v="2013-06-13T06:14:23"/>
    <n v="88"/>
    <x v="2"/>
    <x v="0"/>
    <x v="0"/>
    <x v="10"/>
  </r>
  <r>
    <x v="439"/>
    <s v="2013-06-13"/>
    <x v="3"/>
    <d v="1899-12-30T06:55:00"/>
    <x v="0"/>
    <d v="2013-06-13T06:36:14"/>
    <d v="2013-06-13T08:01:48"/>
    <n v="85"/>
    <x v="2"/>
    <x v="1"/>
    <x v="0"/>
    <x v="10"/>
  </r>
  <r>
    <x v="440"/>
    <s v="2013-06-13"/>
    <x v="3"/>
    <d v="1899-12-30T07:32:00"/>
    <x v="0"/>
    <d v="2013-06-13T06:33:12"/>
    <d v="2013-06-13T08:09:15"/>
    <n v="96"/>
    <x v="2"/>
    <x v="1"/>
    <x v="0"/>
    <x v="10"/>
  </r>
  <r>
    <x v="441"/>
    <s v="2013-06-13"/>
    <x v="3"/>
    <d v="1899-12-30T09:24:00"/>
    <x v="0"/>
    <d v="2013-06-13T09:13:48"/>
    <d v="2013-06-13T10:00:51"/>
    <n v="47"/>
    <x v="2"/>
    <x v="1"/>
    <x v="0"/>
    <x v="10"/>
  </r>
  <r>
    <x v="442"/>
    <s v="2013-06-13"/>
    <x v="3"/>
    <d v="1899-12-30T11:24:00"/>
    <x v="2"/>
    <d v="2013-06-13T10:29:42"/>
    <d v="2013-06-13T12:29:58"/>
    <n v="120"/>
    <x v="2"/>
    <x v="1"/>
    <x v="0"/>
    <x v="10"/>
  </r>
  <r>
    <x v="443"/>
    <s v="2013-06-13"/>
    <x v="3"/>
    <d v="1899-12-30T13:04:00"/>
    <x v="1"/>
    <d v="2013-06-13T12:35:00"/>
    <d v="2013-06-13T13:27:40"/>
    <n v="52"/>
    <x v="2"/>
    <x v="1"/>
    <x v="0"/>
    <x v="10"/>
  </r>
  <r>
    <x v="444"/>
    <s v="2013-06-13"/>
    <x v="3"/>
    <d v="1899-12-30T15:03:00"/>
    <x v="2"/>
    <d v="2013-06-13T14:21:07"/>
    <d v="2013-06-13T15:43:36"/>
    <n v="82"/>
    <x v="2"/>
    <x v="1"/>
    <x v="0"/>
    <x v="10"/>
  </r>
  <r>
    <x v="445"/>
    <s v="2013-06-13"/>
    <x v="3"/>
    <d v="1899-12-30T20:59:00"/>
    <x v="1"/>
    <d v="2013-06-13T20:00:46"/>
    <e v="#VALUE!"/>
    <e v="#VALUE!"/>
    <x v="2"/>
    <x v="1"/>
    <x v="0"/>
    <x v="10"/>
  </r>
  <r>
    <x v="446"/>
    <s v="2013-06-13"/>
    <x v="3"/>
    <d v="1899-12-30T22:42:00"/>
    <x v="0"/>
    <d v="2013-06-13T22:10:25"/>
    <d v="2013-06-13T23:41:55"/>
    <n v="91"/>
    <x v="2"/>
    <x v="1"/>
    <x v="0"/>
    <x v="10"/>
  </r>
  <r>
    <x v="447"/>
    <s v="2013-06-14"/>
    <x v="4"/>
    <d v="1899-12-30T07:38:00"/>
    <x v="0"/>
    <d v="2013-06-14T06:54:24"/>
    <d v="2013-06-14T09:02:55"/>
    <n v="128"/>
    <x v="2"/>
    <x v="1"/>
    <x v="0"/>
    <x v="10"/>
  </r>
  <r>
    <x v="448"/>
    <s v="2013-06-14"/>
    <x v="4"/>
    <d v="1899-12-30T11:33:00"/>
    <x v="2"/>
    <d v="2013-06-14T10:44:29"/>
    <d v="2013-06-14T12:09:05"/>
    <n v="84"/>
    <x v="2"/>
    <x v="1"/>
    <x v="0"/>
    <x v="10"/>
  </r>
  <r>
    <x v="449"/>
    <s v="2013-06-14"/>
    <x v="4"/>
    <d v="1899-12-30T13:42:00"/>
    <x v="2"/>
    <d v="2013-06-14T12:50:42"/>
    <d v="2013-06-14T14:26:47"/>
    <n v="96"/>
    <x v="2"/>
    <x v="1"/>
    <x v="0"/>
    <x v="10"/>
  </r>
  <r>
    <x v="450"/>
    <s v="2013-06-14"/>
    <x v="4"/>
    <d v="1899-12-30T15:41:00"/>
    <x v="2"/>
    <d v="2013-06-14T14:53:19"/>
    <d v="2013-06-14T16:11:35"/>
    <n v="78"/>
    <x v="2"/>
    <x v="1"/>
    <x v="0"/>
    <x v="10"/>
  </r>
  <r>
    <x v="451"/>
    <s v="2013-06-15"/>
    <x v="5"/>
    <d v="1899-12-30T02:34:00"/>
    <x v="0"/>
    <d v="2013-06-15T02:08:05"/>
    <d v="2013-06-15T03:01:43"/>
    <n v="53"/>
    <x v="2"/>
    <x v="0"/>
    <x v="1"/>
    <x v="10"/>
  </r>
  <r>
    <x v="452"/>
    <s v="2013-06-15"/>
    <x v="5"/>
    <d v="1899-12-30T14:31:00"/>
    <x v="0"/>
    <d v="2013-06-15T14:21:24"/>
    <d v="2013-06-15T15:16:00"/>
    <n v="54"/>
    <x v="2"/>
    <x v="1"/>
    <x v="1"/>
    <x v="10"/>
  </r>
  <r>
    <x v="453"/>
    <s v="2013-06-15"/>
    <x v="5"/>
    <d v="1899-12-30T16:11:00"/>
    <x v="0"/>
    <d v="2013-06-15T15:28:37"/>
    <d v="2013-06-15T16:34:05"/>
    <n v="65"/>
    <x v="2"/>
    <x v="1"/>
    <x v="1"/>
    <x v="10"/>
  </r>
  <r>
    <x v="454"/>
    <s v="2013-06-16"/>
    <x v="6"/>
    <d v="1899-12-30T00:38:00"/>
    <x v="0"/>
    <d v="2013-06-16T00:17:30"/>
    <d v="2013-06-16T01:49:19"/>
    <n v="91"/>
    <x v="2"/>
    <x v="0"/>
    <x v="1"/>
    <x v="10"/>
  </r>
  <r>
    <x v="455"/>
    <s v="2013-06-16"/>
    <x v="6"/>
    <d v="1899-12-30T02:54:00"/>
    <x v="0"/>
    <d v="2013-06-16T02:29:09"/>
    <d v="2013-06-16T04:02:04"/>
    <n v="92"/>
    <x v="2"/>
    <x v="0"/>
    <x v="1"/>
    <x v="10"/>
  </r>
  <r>
    <x v="456"/>
    <s v="2013-06-16"/>
    <x v="6"/>
    <d v="1899-12-30T10:13:00"/>
    <x v="0"/>
    <d v="2013-06-16T09:43:46"/>
    <d v="2013-06-16T10:53:54"/>
    <n v="70"/>
    <x v="2"/>
    <x v="1"/>
    <x v="1"/>
    <x v="10"/>
  </r>
  <r>
    <x v="457"/>
    <s v="2013-06-16"/>
    <x v="6"/>
    <d v="1899-12-30T12:39:00"/>
    <x v="0"/>
    <d v="2013-06-16T12:03:19"/>
    <d v="2013-06-16T13:06:19"/>
    <n v="63"/>
    <x v="2"/>
    <x v="1"/>
    <x v="1"/>
    <x v="10"/>
  </r>
  <r>
    <x v="458"/>
    <s v="2013-06-16"/>
    <x v="6"/>
    <d v="1899-12-30T15:04:00"/>
    <x v="0"/>
    <d v="2013-06-16T14:25:04"/>
    <d v="2013-06-16T16:04:23"/>
    <n v="99"/>
    <x v="2"/>
    <x v="1"/>
    <x v="1"/>
    <x v="10"/>
  </r>
  <r>
    <x v="459"/>
    <s v="2013-06-16"/>
    <x v="6"/>
    <d v="1899-12-30T19:59:00"/>
    <x v="0"/>
    <d v="2013-06-16T19:34:21"/>
    <e v="#VALUE!"/>
    <e v="#VALUE!"/>
    <x v="2"/>
    <x v="1"/>
    <x v="1"/>
    <x v="10"/>
  </r>
  <r>
    <x v="460"/>
    <s v="2013-06-16"/>
    <x v="6"/>
    <d v="1899-12-30T22:26:00"/>
    <x v="0"/>
    <d v="2013-06-16T21:29:21"/>
    <d v="2013-06-16T23:28:55"/>
    <n v="119"/>
    <x v="2"/>
    <x v="1"/>
    <x v="1"/>
    <x v="10"/>
  </r>
  <r>
    <x v="461"/>
    <s v="2013-06-17"/>
    <x v="0"/>
    <d v="1899-12-30T00:48:00"/>
    <x v="0"/>
    <d v="2013-06-17T00:06:46"/>
    <d v="2013-06-17T01:26:15"/>
    <n v="79"/>
    <x v="2"/>
    <x v="0"/>
    <x v="0"/>
    <x v="11"/>
  </r>
  <r>
    <x v="462"/>
    <s v="2013-06-17"/>
    <x v="0"/>
    <d v="1899-12-30T01:29:00"/>
    <x v="0"/>
    <d v="2013-06-17T01:08:54"/>
    <d v="2013-06-17T02:15:54"/>
    <n v="67"/>
    <x v="2"/>
    <x v="0"/>
    <x v="0"/>
    <x v="11"/>
  </r>
  <r>
    <x v="463"/>
    <s v="2013-06-17"/>
    <x v="0"/>
    <d v="1899-12-30T08:24:00"/>
    <x v="2"/>
    <d v="2013-06-17T07:24:34"/>
    <d v="2013-06-17T09:09:47"/>
    <n v="105"/>
    <x v="2"/>
    <x v="1"/>
    <x v="0"/>
    <x v="11"/>
  </r>
  <r>
    <x v="464"/>
    <s v="2013-06-17"/>
    <x v="0"/>
    <d v="1899-12-30T10:01:00"/>
    <x v="0"/>
    <d v="2013-06-17T09:34:00"/>
    <d v="2013-06-17T11:31:55"/>
    <n v="117"/>
    <x v="2"/>
    <x v="1"/>
    <x v="0"/>
    <x v="11"/>
  </r>
  <r>
    <x v="465"/>
    <s v="2013-06-17"/>
    <x v="0"/>
    <d v="1899-12-30T11:10:00"/>
    <x v="2"/>
    <d v="2013-06-17T09:37:53"/>
    <e v="#VALUE!"/>
    <e v="#VALUE!"/>
    <x v="2"/>
    <x v="1"/>
    <x v="0"/>
    <x v="11"/>
  </r>
  <r>
    <x v="466"/>
    <s v="2013-06-17"/>
    <x v="0"/>
    <d v="1899-12-30T13:25:00"/>
    <x v="2"/>
    <d v="2013-06-17T12:33:46"/>
    <d v="2013-06-17T14:09:24"/>
    <n v="95"/>
    <x v="2"/>
    <x v="1"/>
    <x v="0"/>
    <x v="11"/>
  </r>
  <r>
    <x v="467"/>
    <s v="2013-06-17"/>
    <x v="0"/>
    <d v="1899-12-30T15:31:00"/>
    <x v="1"/>
    <d v="2013-06-17T15:18:02"/>
    <d v="2013-06-17T16:27:17"/>
    <n v="69"/>
    <x v="2"/>
    <x v="1"/>
    <x v="0"/>
    <x v="11"/>
  </r>
  <r>
    <x v="468"/>
    <s v="2013-06-17"/>
    <x v="0"/>
    <d v="1899-12-30T15:22:00"/>
    <x v="2"/>
    <d v="2013-06-17T14:48:51"/>
    <d v="2013-06-17T16:57:21"/>
    <n v="128"/>
    <x v="2"/>
    <x v="1"/>
    <x v="0"/>
    <x v="11"/>
  </r>
  <r>
    <x v="469"/>
    <s v="2013-06-17"/>
    <x v="0"/>
    <d v="1899-12-30T15:27:00"/>
    <x v="2"/>
    <d v="2013-06-17T14:54:37"/>
    <d v="2013-06-17T16:25:01"/>
    <n v="90"/>
    <x v="2"/>
    <x v="1"/>
    <x v="0"/>
    <x v="11"/>
  </r>
  <r>
    <x v="470"/>
    <s v="2013-06-17"/>
    <x v="0"/>
    <d v="1899-12-30T18:23:00"/>
    <x v="0"/>
    <d v="2013-06-17T17:49:54"/>
    <d v="2013-06-17T19:06:01"/>
    <n v="76"/>
    <x v="2"/>
    <x v="1"/>
    <x v="0"/>
    <x v="11"/>
  </r>
  <r>
    <x v="471"/>
    <s v="2013-06-18"/>
    <x v="1"/>
    <d v="1899-12-30T04:21:00"/>
    <x v="0"/>
    <d v="2013-06-18T03:50:31"/>
    <d v="2013-06-18T05:15:33"/>
    <n v="85"/>
    <x v="2"/>
    <x v="0"/>
    <x v="0"/>
    <x v="11"/>
  </r>
  <r>
    <x v="472"/>
    <s v="2013-06-18"/>
    <x v="1"/>
    <d v="1899-12-30T11:29:00"/>
    <x v="1"/>
    <d v="2013-06-18T10:59:48"/>
    <d v="2013-06-18T12:36:06"/>
    <n v="96"/>
    <x v="2"/>
    <x v="1"/>
    <x v="0"/>
    <x v="11"/>
  </r>
  <r>
    <x v="473"/>
    <s v="2013-06-18"/>
    <x v="1"/>
    <d v="1899-12-30T16:51:00"/>
    <x v="1"/>
    <d v="2013-06-18T16:12:27"/>
    <e v="#VALUE!"/>
    <e v="#VALUE!"/>
    <x v="2"/>
    <x v="1"/>
    <x v="0"/>
    <x v="11"/>
  </r>
  <r>
    <x v="474"/>
    <s v="2013-06-18"/>
    <x v="1"/>
    <d v="1899-12-30T21:09:00"/>
    <x v="2"/>
    <d v="2013-06-18T20:18:38"/>
    <d v="2013-06-18T21:33:50"/>
    <n v="75"/>
    <x v="2"/>
    <x v="1"/>
    <x v="0"/>
    <x v="11"/>
  </r>
  <r>
    <x v="475"/>
    <s v="2013-06-19"/>
    <x v="2"/>
    <d v="1899-12-30T01:00:00"/>
    <x v="0"/>
    <d v="2013-06-19T00:40:29"/>
    <d v="2013-06-19T02:03:14"/>
    <n v="82"/>
    <x v="2"/>
    <x v="0"/>
    <x v="0"/>
    <x v="11"/>
  </r>
  <r>
    <x v="476"/>
    <s v="2013-06-19"/>
    <x v="2"/>
    <d v="1899-12-30T08:31:00"/>
    <x v="0"/>
    <d v="2013-06-19T08:06:21"/>
    <d v="2013-06-19T08:59:16"/>
    <n v="52"/>
    <x v="2"/>
    <x v="1"/>
    <x v="0"/>
    <x v="11"/>
  </r>
  <r>
    <x v="477"/>
    <s v="2013-06-19"/>
    <x v="2"/>
    <d v="1899-12-30T08:38:00"/>
    <x v="2"/>
    <d v="2013-06-19T07:51:23"/>
    <d v="2013-06-19T09:25:47"/>
    <n v="94"/>
    <x v="2"/>
    <x v="1"/>
    <x v="0"/>
    <x v="11"/>
  </r>
  <r>
    <x v="478"/>
    <s v="2013-06-19"/>
    <x v="2"/>
    <d v="1899-12-30T11:17:00"/>
    <x v="2"/>
    <d v="2013-06-19T10:30:00"/>
    <d v="2013-06-19T12:41:19"/>
    <n v="131"/>
    <x v="2"/>
    <x v="1"/>
    <x v="0"/>
    <x v="11"/>
  </r>
  <r>
    <x v="479"/>
    <s v="2013-06-19"/>
    <x v="2"/>
    <d v="1899-12-30T12:38:00"/>
    <x v="2"/>
    <d v="2013-06-19T11:42:34"/>
    <d v="2013-06-19T13:11:19"/>
    <n v="88"/>
    <x v="2"/>
    <x v="1"/>
    <x v="0"/>
    <x v="11"/>
  </r>
  <r>
    <x v="480"/>
    <s v="2013-06-19"/>
    <x v="2"/>
    <d v="1899-12-30T14:32:00"/>
    <x v="2"/>
    <d v="2013-06-19T13:46:51"/>
    <d v="2013-06-19T15:26:54"/>
    <n v="100"/>
    <x v="2"/>
    <x v="1"/>
    <x v="0"/>
    <x v="11"/>
  </r>
  <r>
    <x v="481"/>
    <s v="2013-06-19"/>
    <x v="2"/>
    <d v="1899-12-30T16:39:00"/>
    <x v="2"/>
    <d v="2013-06-19T15:43:55"/>
    <d v="2013-06-19T17:16:03"/>
    <n v="92"/>
    <x v="2"/>
    <x v="1"/>
    <x v="0"/>
    <x v="11"/>
  </r>
  <r>
    <x v="482"/>
    <s v="2013-06-19"/>
    <x v="2"/>
    <d v="1899-12-30T20:33:00"/>
    <x v="2"/>
    <d v="2013-06-19T20:05:33"/>
    <d v="2013-06-19T21:46:10"/>
    <n v="100"/>
    <x v="2"/>
    <x v="1"/>
    <x v="0"/>
    <x v="11"/>
  </r>
  <r>
    <x v="483"/>
    <s v="2013-06-19"/>
    <x v="2"/>
    <d v="1899-12-30T21:35:00"/>
    <x v="0"/>
    <d v="2013-06-19T21:03:15"/>
    <d v="2013-06-19T22:12:43"/>
    <n v="69"/>
    <x v="2"/>
    <x v="1"/>
    <x v="0"/>
    <x v="11"/>
  </r>
  <r>
    <x v="484"/>
    <s v="2013-06-19"/>
    <x v="2"/>
    <d v="1899-12-30T23:23:00"/>
    <x v="0"/>
    <d v="2013-06-19T22:43:40"/>
    <d v="2013-06-20T00:13:22"/>
    <n v="89"/>
    <x v="2"/>
    <x v="1"/>
    <x v="0"/>
    <x v="11"/>
  </r>
  <r>
    <x v="485"/>
    <s v="2013-06-20"/>
    <x v="3"/>
    <d v="1899-12-30T06:55:00"/>
    <x v="0"/>
    <d v="2013-06-20T06:08:05"/>
    <d v="2013-06-20T07:25:29"/>
    <n v="77"/>
    <x v="2"/>
    <x v="1"/>
    <x v="0"/>
    <x v="11"/>
  </r>
  <r>
    <x v="486"/>
    <s v="2013-06-20"/>
    <x v="3"/>
    <d v="1899-12-30T09:50:00"/>
    <x v="0"/>
    <d v="2013-06-20T09:11:50"/>
    <d v="2013-06-20T11:18:58"/>
    <n v="127"/>
    <x v="2"/>
    <x v="1"/>
    <x v="0"/>
    <x v="11"/>
  </r>
  <r>
    <x v="487"/>
    <s v="2013-06-20"/>
    <x v="3"/>
    <d v="1899-12-30T12:58:00"/>
    <x v="2"/>
    <d v="2013-06-20T12:39:55"/>
    <d v="2013-06-20T13:48:27"/>
    <n v="68"/>
    <x v="2"/>
    <x v="1"/>
    <x v="0"/>
    <x v="11"/>
  </r>
  <r>
    <x v="488"/>
    <s v="2013-06-20"/>
    <x v="3"/>
    <d v="1899-12-30T19:45:00"/>
    <x v="0"/>
    <d v="2013-06-20T18:18:19"/>
    <e v="#VALUE!"/>
    <e v="#VALUE!"/>
    <x v="2"/>
    <x v="1"/>
    <x v="0"/>
    <x v="11"/>
  </r>
  <r>
    <x v="489"/>
    <s v="2013-06-20"/>
    <x v="3"/>
    <d v="1899-12-30T22:27:00"/>
    <x v="2"/>
    <d v="2013-06-20T22:01:41"/>
    <d v="2013-06-21T00:01:24"/>
    <n v="119"/>
    <x v="2"/>
    <x v="1"/>
    <x v="0"/>
    <x v="11"/>
  </r>
  <r>
    <x v="490"/>
    <s v="2013-06-21"/>
    <x v="4"/>
    <d v="1899-12-30T01:48:00"/>
    <x v="0"/>
    <d v="2013-06-21T01:14:38"/>
    <d v="2013-06-21T02:44:53"/>
    <n v="90"/>
    <x v="2"/>
    <x v="0"/>
    <x v="0"/>
    <x v="11"/>
  </r>
  <r>
    <x v="491"/>
    <s v="2013-06-21"/>
    <x v="4"/>
    <d v="1899-12-30T03:33:00"/>
    <x v="0"/>
    <d v="2013-06-21T03:00:02"/>
    <d v="2013-06-21T05:04:52"/>
    <n v="124"/>
    <x v="2"/>
    <x v="0"/>
    <x v="0"/>
    <x v="11"/>
  </r>
  <r>
    <x v="492"/>
    <s v="2013-06-21"/>
    <x v="4"/>
    <d v="1899-12-30T09:40:00"/>
    <x v="2"/>
    <d v="2013-06-21T08:44:08"/>
    <d v="2013-06-21T10:42:01"/>
    <n v="117"/>
    <x v="2"/>
    <x v="1"/>
    <x v="0"/>
    <x v="11"/>
  </r>
  <r>
    <x v="493"/>
    <s v="2013-06-21"/>
    <x v="4"/>
    <d v="1899-12-30T10:23:00"/>
    <x v="0"/>
    <d v="2013-06-21T09:51:15"/>
    <d v="2013-06-21T11:17:20"/>
    <n v="86"/>
    <x v="2"/>
    <x v="1"/>
    <x v="0"/>
    <x v="11"/>
  </r>
  <r>
    <x v="494"/>
    <s v="2013-06-21"/>
    <x v="4"/>
    <d v="1899-12-30T11:25:00"/>
    <x v="2"/>
    <d v="2013-06-21T10:41:33"/>
    <d v="2013-06-21T12:08:19"/>
    <n v="86"/>
    <x v="2"/>
    <x v="1"/>
    <x v="0"/>
    <x v="11"/>
  </r>
  <r>
    <x v="495"/>
    <s v="2013-06-21"/>
    <x v="4"/>
    <d v="1899-12-30T11:52:00"/>
    <x v="1"/>
    <d v="2013-06-21T11:21:04"/>
    <d v="2013-06-21T13:11:58"/>
    <n v="110"/>
    <x v="2"/>
    <x v="1"/>
    <x v="0"/>
    <x v="11"/>
  </r>
  <r>
    <x v="496"/>
    <s v="2013-06-21"/>
    <x v="4"/>
    <d v="1899-12-30T13:44:00"/>
    <x v="2"/>
    <d v="2013-06-21T13:04:25"/>
    <d v="2013-06-21T14:30:00"/>
    <n v="85"/>
    <x v="2"/>
    <x v="1"/>
    <x v="0"/>
    <x v="11"/>
  </r>
  <r>
    <x v="497"/>
    <s v="2013-06-21"/>
    <x v="4"/>
    <d v="1899-12-30T15:41:00"/>
    <x v="2"/>
    <d v="2013-06-21T14:54:53"/>
    <d v="2013-06-21T16:22:15"/>
    <n v="87"/>
    <x v="2"/>
    <x v="1"/>
    <x v="0"/>
    <x v="11"/>
  </r>
  <r>
    <x v="498"/>
    <s v="2013-06-21"/>
    <x v="4"/>
    <d v="1899-12-30T15:48:00"/>
    <x v="0"/>
    <d v="2013-06-21T14:51:01"/>
    <d v="2013-06-21T16:43:09"/>
    <n v="112"/>
    <x v="2"/>
    <x v="1"/>
    <x v="0"/>
    <x v="11"/>
  </r>
  <r>
    <x v="499"/>
    <s v="2013-06-21"/>
    <x v="4"/>
    <d v="1899-12-30T18:06:00"/>
    <x v="0"/>
    <d v="2013-06-21T17:30:31"/>
    <d v="2013-06-21T19:16:50"/>
    <n v="106"/>
    <x v="2"/>
    <x v="1"/>
    <x v="0"/>
    <x v="11"/>
  </r>
  <r>
    <x v="500"/>
    <s v="2013-06-22"/>
    <x v="5"/>
    <d v="1899-12-30T00:16:00"/>
    <x v="0"/>
    <d v="2013-06-21T23:40:42"/>
    <d v="2013-06-22T01:46:34"/>
    <n v="125"/>
    <x v="2"/>
    <x v="0"/>
    <x v="1"/>
    <x v="11"/>
  </r>
  <r>
    <x v="501"/>
    <s v="2013-06-22"/>
    <x v="5"/>
    <d v="1899-12-30T06:44:00"/>
    <x v="1"/>
    <d v="2013-06-22T05:33:45"/>
    <d v="2013-06-22T07:52:47"/>
    <n v="139"/>
    <x v="2"/>
    <x v="1"/>
    <x v="1"/>
    <x v="11"/>
  </r>
  <r>
    <x v="502"/>
    <s v="2013-06-22"/>
    <x v="5"/>
    <d v="1899-12-30T11:23:00"/>
    <x v="1"/>
    <d v="2013-06-22T10:46:57"/>
    <d v="2013-06-22T12:41:34"/>
    <n v="114"/>
    <x v="2"/>
    <x v="1"/>
    <x v="1"/>
    <x v="11"/>
  </r>
  <r>
    <x v="503"/>
    <s v="2013-06-22"/>
    <x v="5"/>
    <d v="1899-12-30T21:04:00"/>
    <x v="0"/>
    <d v="2013-06-22T20:35:34"/>
    <d v="2013-06-22T21:38:07"/>
    <n v="62"/>
    <x v="2"/>
    <x v="1"/>
    <x v="1"/>
    <x v="11"/>
  </r>
  <r>
    <x v="504"/>
    <s v="2013-06-23"/>
    <x v="6"/>
    <d v="1899-12-30T01:46:00"/>
    <x v="0"/>
    <d v="2013-06-23T01:31:47"/>
    <d v="2013-06-23T03:13:29"/>
    <n v="101"/>
    <x v="2"/>
    <x v="0"/>
    <x v="1"/>
    <x v="11"/>
  </r>
  <r>
    <x v="505"/>
    <s v="2013-06-23"/>
    <x v="6"/>
    <d v="1899-12-30T04:38:00"/>
    <x v="0"/>
    <d v="2013-06-23T04:04:51"/>
    <d v="2013-06-23T05:57:34"/>
    <n v="112"/>
    <x v="2"/>
    <x v="0"/>
    <x v="1"/>
    <x v="11"/>
  </r>
  <r>
    <x v="506"/>
    <s v="2013-06-23"/>
    <x v="6"/>
    <d v="1899-12-30T10:57:00"/>
    <x v="0"/>
    <d v="2013-06-23T10:27:32"/>
    <d v="2013-06-23T11:43:53"/>
    <n v="76"/>
    <x v="2"/>
    <x v="1"/>
    <x v="1"/>
    <x v="11"/>
  </r>
  <r>
    <x v="507"/>
    <s v="2013-06-23"/>
    <x v="6"/>
    <d v="1899-12-30T18:50:00"/>
    <x v="0"/>
    <d v="2013-06-23T18:22:55"/>
    <d v="2013-06-23T19:37:02"/>
    <n v="74"/>
    <x v="2"/>
    <x v="1"/>
    <x v="1"/>
    <x v="11"/>
  </r>
  <r>
    <x v="508"/>
    <s v="2013-06-23"/>
    <x v="6"/>
    <d v="1899-12-30T21:03:00"/>
    <x v="0"/>
    <d v="2013-06-23T20:24:01"/>
    <d v="2013-06-23T21:50:33"/>
    <n v="86"/>
    <x v="2"/>
    <x v="1"/>
    <x v="1"/>
    <x v="11"/>
  </r>
  <r>
    <x v="509"/>
    <s v="2013-06-24"/>
    <x v="0"/>
    <d v="1899-12-30T00:56:00"/>
    <x v="1"/>
    <d v="2013-06-24T00:26:51"/>
    <d v="2013-06-24T02:27:12"/>
    <n v="120"/>
    <x v="2"/>
    <x v="0"/>
    <x v="0"/>
    <x v="12"/>
  </r>
  <r>
    <x v="510"/>
    <s v="2013-06-24"/>
    <x v="0"/>
    <d v="1899-12-30T08:35:00"/>
    <x v="2"/>
    <d v="2013-06-24T07:48:20"/>
    <d v="2013-06-24T09:17:01"/>
    <n v="88"/>
    <x v="2"/>
    <x v="1"/>
    <x v="0"/>
    <x v="12"/>
  </r>
  <r>
    <x v="511"/>
    <s v="2013-06-24"/>
    <x v="0"/>
    <d v="1899-12-30T09:36:00"/>
    <x v="2"/>
    <d v="2013-06-24T08:54:12"/>
    <d v="2013-06-24T10:36:17"/>
    <n v="102"/>
    <x v="2"/>
    <x v="1"/>
    <x v="0"/>
    <x v="12"/>
  </r>
  <r>
    <x v="512"/>
    <s v="2013-06-24"/>
    <x v="0"/>
    <d v="1899-12-30T10:49:00"/>
    <x v="2"/>
    <d v="2013-06-24T09:54:59"/>
    <d v="2013-06-24T11:38:45"/>
    <n v="103"/>
    <x v="2"/>
    <x v="1"/>
    <x v="0"/>
    <x v="12"/>
  </r>
  <r>
    <x v="513"/>
    <s v="2013-06-24"/>
    <x v="0"/>
    <d v="1899-12-30T13:19:00"/>
    <x v="2"/>
    <d v="2013-06-24T11:54:32"/>
    <d v="2013-06-24T13:54:45"/>
    <n v="120"/>
    <x v="2"/>
    <x v="1"/>
    <x v="0"/>
    <x v="12"/>
  </r>
  <r>
    <x v="514"/>
    <s v="2013-06-24"/>
    <x v="0"/>
    <d v="1899-12-30T14:49:00"/>
    <x v="2"/>
    <d v="2013-06-24T14:05:30"/>
    <d v="2013-06-24T15:13:28"/>
    <n v="67"/>
    <x v="2"/>
    <x v="1"/>
    <x v="0"/>
    <x v="12"/>
  </r>
  <r>
    <x v="515"/>
    <s v="2013-06-24"/>
    <x v="0"/>
    <d v="1899-12-30T16:19:00"/>
    <x v="2"/>
    <d v="2013-06-24T15:34:35"/>
    <d v="2013-06-24T17:04:28"/>
    <n v="89"/>
    <x v="2"/>
    <x v="1"/>
    <x v="0"/>
    <x v="12"/>
  </r>
  <r>
    <x v="516"/>
    <s v="2013-06-25"/>
    <x v="1"/>
    <d v="1899-12-30T08:57:00"/>
    <x v="2"/>
    <d v="2013-06-25T07:54:10"/>
    <d v="2013-06-25T09:30:45"/>
    <n v="96"/>
    <x v="2"/>
    <x v="1"/>
    <x v="0"/>
    <x v="12"/>
  </r>
  <r>
    <x v="517"/>
    <s v="2013-06-25"/>
    <x v="1"/>
    <d v="1899-12-30T09:10:00"/>
    <x v="0"/>
    <d v="2013-06-25T08:55:37"/>
    <d v="2013-06-25T10:38:57"/>
    <n v="103"/>
    <x v="2"/>
    <x v="1"/>
    <x v="0"/>
    <x v="12"/>
  </r>
  <r>
    <x v="518"/>
    <s v="2013-06-25"/>
    <x v="1"/>
    <d v="1899-12-30T11:14:00"/>
    <x v="2"/>
    <d v="2013-06-25T10:11:27"/>
    <d v="2013-06-25T11:52:41"/>
    <n v="101"/>
    <x v="2"/>
    <x v="1"/>
    <x v="0"/>
    <x v="12"/>
  </r>
  <r>
    <x v="519"/>
    <s v="2013-06-25"/>
    <x v="1"/>
    <d v="1899-12-30T13:12:00"/>
    <x v="1"/>
    <d v="2013-06-25T12:39:06"/>
    <d v="2013-06-25T14:18:46"/>
    <n v="99"/>
    <x v="2"/>
    <x v="1"/>
    <x v="0"/>
    <x v="12"/>
  </r>
  <r>
    <x v="520"/>
    <s v="2013-06-25"/>
    <x v="1"/>
    <d v="1899-12-30T14:49:00"/>
    <x v="2"/>
    <d v="2013-06-25T13:40:51"/>
    <d v="2013-06-25T16:21:16"/>
    <n v="160"/>
    <x v="2"/>
    <x v="1"/>
    <x v="0"/>
    <x v="12"/>
  </r>
  <r>
    <x v="521"/>
    <s v="2013-06-25"/>
    <x v="1"/>
    <d v="1899-12-30T17:06:00"/>
    <x v="2"/>
    <d v="2013-06-25T16:38:23"/>
    <d v="2013-06-25T18:21:44"/>
    <n v="103"/>
    <x v="2"/>
    <x v="1"/>
    <x v="0"/>
    <x v="12"/>
  </r>
  <r>
    <x v="522"/>
    <s v="2013-06-25"/>
    <x v="1"/>
    <d v="1899-12-30T21:57:00"/>
    <x v="0"/>
    <d v="2013-06-25T21:22:36"/>
    <d v="2013-06-25T22:36:42"/>
    <n v="74"/>
    <x v="2"/>
    <x v="1"/>
    <x v="0"/>
    <x v="12"/>
  </r>
  <r>
    <x v="523"/>
    <s v="2013-06-26"/>
    <x v="2"/>
    <d v="1899-12-30T08:06:00"/>
    <x v="2"/>
    <d v="2013-06-26T07:33:41"/>
    <d v="2013-06-26T09:00:02"/>
    <n v="86"/>
    <x v="2"/>
    <x v="1"/>
    <x v="0"/>
    <x v="12"/>
  </r>
  <r>
    <x v="524"/>
    <s v="2013-06-26"/>
    <x v="2"/>
    <d v="1899-12-30T09:34:00"/>
    <x v="1"/>
    <d v="2013-06-26T08:17:39"/>
    <d v="2013-06-26T10:46:51"/>
    <n v="149"/>
    <x v="2"/>
    <x v="1"/>
    <x v="0"/>
    <x v="12"/>
  </r>
  <r>
    <x v="525"/>
    <s v="2013-06-26"/>
    <x v="2"/>
    <d v="1899-12-30T09:53:00"/>
    <x v="2"/>
    <d v="2013-06-26T09:27:29"/>
    <d v="2013-06-26T10:49:59"/>
    <n v="82"/>
    <x v="2"/>
    <x v="1"/>
    <x v="0"/>
    <x v="12"/>
  </r>
  <r>
    <x v="526"/>
    <s v="2013-06-26"/>
    <x v="2"/>
    <d v="1899-12-30T12:45:00"/>
    <x v="0"/>
    <d v="2013-06-26T11:50:22"/>
    <d v="2013-06-26T13:45:02"/>
    <n v="114"/>
    <x v="2"/>
    <x v="1"/>
    <x v="0"/>
    <x v="12"/>
  </r>
  <r>
    <x v="527"/>
    <s v="2013-06-26"/>
    <x v="2"/>
    <d v="1899-12-30T13:55:00"/>
    <x v="2"/>
    <d v="2013-06-26T13:04:28"/>
    <d v="2013-06-26T14:33:06"/>
    <n v="88"/>
    <x v="2"/>
    <x v="1"/>
    <x v="0"/>
    <x v="12"/>
  </r>
  <r>
    <x v="528"/>
    <s v="2013-06-26"/>
    <x v="2"/>
    <d v="1899-12-30T15:50:00"/>
    <x v="2"/>
    <d v="2013-06-26T14:53:31"/>
    <d v="2013-06-26T16:19:39"/>
    <n v="86"/>
    <x v="2"/>
    <x v="1"/>
    <x v="0"/>
    <x v="12"/>
  </r>
  <r>
    <x v="529"/>
    <s v="2013-06-26"/>
    <x v="2"/>
    <d v="1899-12-30T20:41:00"/>
    <x v="0"/>
    <d v="2013-06-26T20:00:22"/>
    <d v="2013-06-26T21:31:33"/>
    <n v="91"/>
    <x v="2"/>
    <x v="1"/>
    <x v="0"/>
    <x v="12"/>
  </r>
  <r>
    <x v="530"/>
    <s v="2013-06-27"/>
    <x v="3"/>
    <e v="#NUM!"/>
    <x v="1"/>
    <d v="2013-06-26T23:01:22"/>
    <d v="2013-06-27T00:58:46"/>
    <n v="117"/>
    <x v="2"/>
    <x v="2"/>
    <x v="0"/>
    <x v="12"/>
  </r>
  <r>
    <x v="531"/>
    <s v="2013-06-27"/>
    <x v="3"/>
    <d v="1899-12-30T01:58:00"/>
    <x v="0"/>
    <d v="2013-06-27T01:27:55"/>
    <d v="2013-06-27T02:38:32"/>
    <n v="70"/>
    <x v="2"/>
    <x v="0"/>
    <x v="0"/>
    <x v="12"/>
  </r>
  <r>
    <x v="532"/>
    <s v="2013-06-27"/>
    <x v="3"/>
    <d v="1899-12-30T05:55:00"/>
    <x v="1"/>
    <d v="2013-06-27T03:10:10"/>
    <d v="2013-06-27T06:50:43"/>
    <n v="220"/>
    <x v="2"/>
    <x v="0"/>
    <x v="0"/>
    <x v="12"/>
  </r>
  <r>
    <x v="533"/>
    <s v="2013-06-27"/>
    <x v="3"/>
    <d v="1899-12-30T10:24:00"/>
    <x v="2"/>
    <d v="2013-06-27T09:36:54"/>
    <d v="2013-06-27T11:02:08"/>
    <n v="85"/>
    <x v="2"/>
    <x v="1"/>
    <x v="0"/>
    <x v="12"/>
  </r>
  <r>
    <x v="534"/>
    <s v="2013-06-27"/>
    <x v="3"/>
    <d v="1899-12-30T12:56:00"/>
    <x v="2"/>
    <d v="2013-06-27T11:46:21"/>
    <d v="2013-06-27T13:24:09"/>
    <n v="97"/>
    <x v="2"/>
    <x v="1"/>
    <x v="0"/>
    <x v="12"/>
  </r>
  <r>
    <x v="535"/>
    <s v="2013-06-27"/>
    <x v="3"/>
    <d v="1899-12-30T21:10:00"/>
    <x v="0"/>
    <d v="2013-06-27T20:37:57"/>
    <d v="2013-06-27T22:01:07"/>
    <n v="83"/>
    <x v="2"/>
    <x v="1"/>
    <x v="0"/>
    <x v="12"/>
  </r>
  <r>
    <x v="536"/>
    <s v="2013-06-27"/>
    <x v="3"/>
    <d v="1899-12-30T23:09:00"/>
    <x v="0"/>
    <d v="2013-06-27T22:11:01"/>
    <d v="2013-06-27T23:52:25"/>
    <n v="101"/>
    <x v="2"/>
    <x v="1"/>
    <x v="0"/>
    <x v="12"/>
  </r>
  <r>
    <x v="537"/>
    <s v="2013-06-28"/>
    <x v="4"/>
    <d v="1899-12-30T01:03:00"/>
    <x v="0"/>
    <d v="2013-06-28T01:04:44"/>
    <d v="2013-06-28T03:26:03"/>
    <n v="141"/>
    <x v="2"/>
    <x v="0"/>
    <x v="0"/>
    <x v="12"/>
  </r>
  <r>
    <x v="538"/>
    <s v="2013-06-28"/>
    <x v="4"/>
    <d v="1899-12-30T01:49:00"/>
    <x v="1"/>
    <d v="2013-06-28T00:18:51"/>
    <d v="2013-06-28T03:16:43"/>
    <n v="177"/>
    <x v="2"/>
    <x v="0"/>
    <x v="0"/>
    <x v="12"/>
  </r>
  <r>
    <x v="539"/>
    <s v="2013-06-28"/>
    <x v="4"/>
    <d v="1899-12-30T03:59:00"/>
    <x v="0"/>
    <d v="2013-06-28T03:16:00"/>
    <d v="2013-06-28T04:36:12"/>
    <n v="80"/>
    <x v="2"/>
    <x v="0"/>
    <x v="0"/>
    <x v="12"/>
  </r>
  <r>
    <x v="540"/>
    <s v="2013-06-28"/>
    <x v="4"/>
    <d v="1899-12-30T05:19:00"/>
    <x v="1"/>
    <d v="2013-06-28T04:53:48"/>
    <d v="2013-06-28T06:01:13"/>
    <n v="67"/>
    <x v="2"/>
    <x v="0"/>
    <x v="0"/>
    <x v="12"/>
  </r>
  <r>
    <x v="541"/>
    <s v="2013-06-28"/>
    <x v="4"/>
    <d v="1899-12-30T06:44:00"/>
    <x v="0"/>
    <d v="2013-06-28T06:32:28"/>
    <d v="2013-06-28T07:36:18"/>
    <n v="63"/>
    <x v="2"/>
    <x v="1"/>
    <x v="0"/>
    <x v="12"/>
  </r>
  <r>
    <x v="542"/>
    <s v="2013-06-28"/>
    <x v="4"/>
    <d v="1899-12-30T08:38:00"/>
    <x v="0"/>
    <d v="2013-06-28T08:00:27"/>
    <e v="#VALUE!"/>
    <e v="#VALUE!"/>
    <x v="2"/>
    <x v="1"/>
    <x v="0"/>
    <x v="12"/>
  </r>
  <r>
    <x v="543"/>
    <s v="2013-06-28"/>
    <x v="4"/>
    <d v="1899-12-30T09:27:00"/>
    <x v="2"/>
    <d v="2013-06-28T08:35:31"/>
    <d v="2013-06-28T10:06:19"/>
    <n v="90"/>
    <x v="2"/>
    <x v="1"/>
    <x v="0"/>
    <x v="12"/>
  </r>
  <r>
    <x v="544"/>
    <s v="2013-06-28"/>
    <x v="4"/>
    <d v="1899-12-30T10:20:00"/>
    <x v="0"/>
    <d v="2013-06-28T09:38:08"/>
    <d v="2013-06-28T11:25:25"/>
    <n v="107"/>
    <x v="2"/>
    <x v="1"/>
    <x v="0"/>
    <x v="12"/>
  </r>
  <r>
    <x v="545"/>
    <s v="2013-06-28"/>
    <x v="4"/>
    <d v="1899-12-30T11:34:00"/>
    <x v="2"/>
    <d v="2013-06-28T10:42:35"/>
    <d v="2013-06-28T12:11:35"/>
    <n v="89"/>
    <x v="2"/>
    <x v="1"/>
    <x v="0"/>
    <x v="12"/>
  </r>
  <r>
    <x v="546"/>
    <s v="2013-06-28"/>
    <x v="4"/>
    <d v="1899-12-30T12:59:00"/>
    <x v="2"/>
    <d v="2013-06-28T12:03:09"/>
    <d v="2013-06-28T14:09:15"/>
    <n v="126"/>
    <x v="2"/>
    <x v="1"/>
    <x v="0"/>
    <x v="12"/>
  </r>
  <r>
    <x v="547"/>
    <s v="2013-06-28"/>
    <x v="4"/>
    <d v="1899-12-30T13:45:00"/>
    <x v="2"/>
    <d v="2013-06-28T12:52:37"/>
    <d v="2013-06-28T14:41:05"/>
    <n v="108"/>
    <x v="2"/>
    <x v="1"/>
    <x v="0"/>
    <x v="12"/>
  </r>
  <r>
    <x v="548"/>
    <s v="2013-06-28"/>
    <x v="4"/>
    <d v="1899-12-30T16:47:00"/>
    <x v="1"/>
    <d v="2013-06-28T16:06:32"/>
    <e v="#VALUE!"/>
    <e v="#VALUE!"/>
    <x v="2"/>
    <x v="1"/>
    <x v="0"/>
    <x v="12"/>
  </r>
  <r>
    <x v="549"/>
    <s v="2013-06-28"/>
    <x v="4"/>
    <d v="1899-12-30T19:23:00"/>
    <x v="1"/>
    <d v="2013-06-28T18:47:30"/>
    <d v="2013-06-28T20:10:39"/>
    <n v="83"/>
    <x v="2"/>
    <x v="1"/>
    <x v="0"/>
    <x v="12"/>
  </r>
  <r>
    <x v="550"/>
    <s v="2013-06-29"/>
    <x v="5"/>
    <d v="1899-12-30T04:41:00"/>
    <x v="0"/>
    <d v="2013-06-29T03:55:16"/>
    <d v="2013-06-29T05:25:51"/>
    <n v="90"/>
    <x v="2"/>
    <x v="0"/>
    <x v="1"/>
    <x v="12"/>
  </r>
  <r>
    <x v="551"/>
    <s v="2013-06-30"/>
    <x v="6"/>
    <d v="1899-12-30T01:28:00"/>
    <x v="1"/>
    <d v="2013-06-30T00:47:13"/>
    <d v="2013-06-30T02:23:58"/>
    <n v="96"/>
    <x v="2"/>
    <x v="0"/>
    <x v="1"/>
    <x v="12"/>
  </r>
  <r>
    <x v="552"/>
    <s v="2013-06-30"/>
    <x v="6"/>
    <d v="1899-12-30T04:02:00"/>
    <x v="0"/>
    <d v="2013-06-30T02:50:48"/>
    <d v="2013-06-30T04:30:22"/>
    <n v="99"/>
    <x v="2"/>
    <x v="0"/>
    <x v="1"/>
    <x v="12"/>
  </r>
  <r>
    <x v="553"/>
    <s v="2013-06-30"/>
    <x v="6"/>
    <d v="1899-12-30T13:43:00"/>
    <x v="0"/>
    <d v="2013-06-30T13:10:30"/>
    <d v="2013-06-30T14:34:51"/>
    <n v="84"/>
    <x v="2"/>
    <x v="1"/>
    <x v="1"/>
    <x v="12"/>
  </r>
  <r>
    <x v="554"/>
    <s v="2013-06-30"/>
    <x v="6"/>
    <d v="1899-12-30T15:37:00"/>
    <x v="0"/>
    <d v="2013-06-30T15:16:32"/>
    <d v="2013-06-30T16:45:13"/>
    <n v="88"/>
    <x v="2"/>
    <x v="1"/>
    <x v="1"/>
    <x v="12"/>
  </r>
  <r>
    <x v="555"/>
    <s v="2013-06-30"/>
    <x v="6"/>
    <d v="1899-12-30T17:39:00"/>
    <x v="0"/>
    <d v="2013-06-30T16:34:00"/>
    <d v="2013-06-30T18:13:08"/>
    <n v="99"/>
    <x v="2"/>
    <x v="1"/>
    <x v="1"/>
    <x v="12"/>
  </r>
  <r>
    <x v="556"/>
    <s v="2013-07-01"/>
    <x v="0"/>
    <d v="1899-12-30T01:21:00"/>
    <x v="0"/>
    <d v="2013-07-01T00:55:30"/>
    <d v="2013-07-01T02:14:41"/>
    <n v="79"/>
    <x v="3"/>
    <x v="0"/>
    <x v="0"/>
    <x v="13"/>
  </r>
  <r>
    <x v="557"/>
    <s v="2013-07-01"/>
    <x v="0"/>
    <d v="1899-12-30T15:45:00"/>
    <x v="1"/>
    <d v="2013-07-01T15:10:59"/>
    <d v="2013-07-01T16:20:48"/>
    <n v="69"/>
    <x v="3"/>
    <x v="1"/>
    <x v="0"/>
    <x v="13"/>
  </r>
  <r>
    <x v="558"/>
    <s v="2013-07-01"/>
    <x v="0"/>
    <d v="1899-12-30T20:25:00"/>
    <x v="1"/>
    <d v="2013-07-01T19:16:17"/>
    <d v="2013-07-01T21:31:26"/>
    <n v="135"/>
    <x v="3"/>
    <x v="1"/>
    <x v="0"/>
    <x v="13"/>
  </r>
  <r>
    <x v="559"/>
    <s v="2013-07-02"/>
    <x v="1"/>
    <d v="1899-12-30T05:07:00"/>
    <x v="0"/>
    <d v="2013-07-02T04:09:24"/>
    <d v="2013-07-02T06:13:39"/>
    <n v="124"/>
    <x v="3"/>
    <x v="0"/>
    <x v="0"/>
    <x v="13"/>
  </r>
  <r>
    <x v="560"/>
    <s v="2013-07-02"/>
    <x v="1"/>
    <d v="1899-12-30T08:18:00"/>
    <x v="2"/>
    <d v="2013-07-02T07:32:31"/>
    <d v="2013-07-02T09:23:43"/>
    <n v="111"/>
    <x v="3"/>
    <x v="1"/>
    <x v="0"/>
    <x v="13"/>
  </r>
  <r>
    <x v="561"/>
    <s v="2013-07-02"/>
    <x v="1"/>
    <d v="1899-12-30T10:37:00"/>
    <x v="2"/>
    <d v="2013-07-02T09:40:04"/>
    <d v="2013-07-02T11:40:58"/>
    <n v="120"/>
    <x v="3"/>
    <x v="1"/>
    <x v="0"/>
    <x v="13"/>
  </r>
  <r>
    <x v="562"/>
    <s v="2013-07-02"/>
    <x v="1"/>
    <d v="1899-12-30T12:48:00"/>
    <x v="2"/>
    <d v="2013-07-02T11:39:06"/>
    <d v="2013-07-02T13:42:02"/>
    <n v="122"/>
    <x v="3"/>
    <x v="1"/>
    <x v="0"/>
    <x v="13"/>
  </r>
  <r>
    <x v="563"/>
    <s v="2013-07-02"/>
    <x v="1"/>
    <d v="1899-12-30T22:58:00"/>
    <x v="0"/>
    <d v="2013-07-02T21:59:55"/>
    <d v="2013-07-03T00:40:19"/>
    <n v="160"/>
    <x v="3"/>
    <x v="1"/>
    <x v="0"/>
    <x v="13"/>
  </r>
  <r>
    <x v="564"/>
    <s v="2013-07-03"/>
    <x v="2"/>
    <d v="1899-12-30T10:08:00"/>
    <x v="2"/>
    <d v="2013-07-03T09:25:49"/>
    <d v="2013-07-03T11:35:02"/>
    <n v="129"/>
    <x v="3"/>
    <x v="1"/>
    <x v="0"/>
    <x v="13"/>
  </r>
  <r>
    <x v="565"/>
    <s v="2013-07-03"/>
    <x v="2"/>
    <d v="1899-12-30T10:38:00"/>
    <x v="2"/>
    <d v="2013-07-03T09:49:29"/>
    <d v="2013-07-03T11:09:12"/>
    <n v="79"/>
    <x v="3"/>
    <x v="1"/>
    <x v="0"/>
    <x v="13"/>
  </r>
  <r>
    <x v="566"/>
    <s v="2013-07-03"/>
    <x v="2"/>
    <d v="1899-12-30T12:48:00"/>
    <x v="2"/>
    <d v="2013-07-03T11:50:24"/>
    <d v="2013-07-03T13:19:12"/>
    <n v="88"/>
    <x v="3"/>
    <x v="1"/>
    <x v="0"/>
    <x v="13"/>
  </r>
  <r>
    <x v="567"/>
    <s v="2013-07-03"/>
    <x v="2"/>
    <d v="1899-12-30T13:55:00"/>
    <x v="2"/>
    <d v="2013-07-03T13:22:41"/>
    <d v="2013-07-03T15:33:48"/>
    <n v="131"/>
    <x v="3"/>
    <x v="1"/>
    <x v="0"/>
    <x v="13"/>
  </r>
  <r>
    <x v="568"/>
    <s v="2013-07-03"/>
    <x v="2"/>
    <d v="1899-12-30T21:17:00"/>
    <x v="0"/>
    <d v="2013-07-03T20:49:53"/>
    <d v="2013-07-03T22:54:48"/>
    <n v="124"/>
    <x v="3"/>
    <x v="1"/>
    <x v="0"/>
    <x v="13"/>
  </r>
  <r>
    <x v="569"/>
    <s v="2013-07-04"/>
    <x v="3"/>
    <d v="1899-12-30T06:18:00"/>
    <x v="0"/>
    <d v="2013-07-04T05:55:45"/>
    <d v="2013-07-04T07:20:30"/>
    <n v="84"/>
    <x v="3"/>
    <x v="1"/>
    <x v="0"/>
    <x v="13"/>
  </r>
  <r>
    <x v="570"/>
    <s v="2013-07-04"/>
    <x v="3"/>
    <d v="1899-12-30T07:53:00"/>
    <x v="0"/>
    <d v="2013-07-04T07:24:18"/>
    <d v="2013-07-04T08:46:40"/>
    <n v="82"/>
    <x v="3"/>
    <x v="1"/>
    <x v="0"/>
    <x v="13"/>
  </r>
  <r>
    <x v="571"/>
    <s v="2013-07-04"/>
    <x v="3"/>
    <d v="1899-12-30T11:06:00"/>
    <x v="2"/>
    <d v="2013-07-04T10:59:44"/>
    <d v="2013-07-04T12:17:15"/>
    <n v="77"/>
    <x v="3"/>
    <x v="1"/>
    <x v="0"/>
    <x v="13"/>
  </r>
  <r>
    <x v="572"/>
    <s v="2013-07-04"/>
    <x v="3"/>
    <d v="1899-12-30T14:00:00"/>
    <x v="2"/>
    <d v="2013-07-04T13:14:03"/>
    <d v="2013-07-04T15:03:14"/>
    <n v="109"/>
    <x v="3"/>
    <x v="1"/>
    <x v="0"/>
    <x v="13"/>
  </r>
  <r>
    <x v="573"/>
    <s v="2013-07-04"/>
    <x v="3"/>
    <d v="1899-12-30T21:33:00"/>
    <x v="0"/>
    <d v="2013-07-04T21:03:56"/>
    <d v="2013-07-04T22:26:41"/>
    <n v="82"/>
    <x v="3"/>
    <x v="1"/>
    <x v="0"/>
    <x v="13"/>
  </r>
  <r>
    <x v="574"/>
    <s v="2013-07-05"/>
    <x v="4"/>
    <d v="1899-12-30T09:45:00"/>
    <x v="2"/>
    <d v="2013-07-05T08:44:26"/>
    <d v="2013-07-05T10:18:00"/>
    <n v="93"/>
    <x v="3"/>
    <x v="1"/>
    <x v="0"/>
    <x v="13"/>
  </r>
  <r>
    <x v="575"/>
    <s v="2013-07-05"/>
    <x v="4"/>
    <d v="1899-12-30T10:26:00"/>
    <x v="2"/>
    <d v="2013-07-05T09:42:25"/>
    <d v="2013-07-05T11:49:32"/>
    <n v="127"/>
    <x v="3"/>
    <x v="1"/>
    <x v="0"/>
    <x v="13"/>
  </r>
  <r>
    <x v="576"/>
    <s v="2013-07-05"/>
    <x v="4"/>
    <d v="1899-12-30T11:48:00"/>
    <x v="2"/>
    <d v="2013-07-05T11:07:53"/>
    <d v="2013-07-05T12:11:50"/>
    <n v="63"/>
    <x v="3"/>
    <x v="1"/>
    <x v="0"/>
    <x v="13"/>
  </r>
  <r>
    <x v="577"/>
    <s v="2013-07-05"/>
    <x v="4"/>
    <d v="1899-12-30T13:36:00"/>
    <x v="2"/>
    <d v="2013-07-05T12:47:53"/>
    <d v="2013-07-05T13:59:54"/>
    <n v="72"/>
    <x v="3"/>
    <x v="1"/>
    <x v="0"/>
    <x v="13"/>
  </r>
  <r>
    <x v="578"/>
    <s v="2013-07-05"/>
    <x v="4"/>
    <d v="1899-12-30T15:59:00"/>
    <x v="2"/>
    <d v="2013-07-05T15:14:54"/>
    <d v="2013-07-05T16:39:44"/>
    <n v="84"/>
    <x v="3"/>
    <x v="1"/>
    <x v="0"/>
    <x v="13"/>
  </r>
  <r>
    <x v="579"/>
    <s v="2013-07-06"/>
    <x v="5"/>
    <d v="1899-12-30T19:29:00"/>
    <x v="0"/>
    <d v="2013-07-06T18:26:03"/>
    <d v="2013-07-06T20:14:19"/>
    <n v="108"/>
    <x v="3"/>
    <x v="1"/>
    <x v="1"/>
    <x v="13"/>
  </r>
  <r>
    <x v="580"/>
    <s v="2013-07-06"/>
    <x v="5"/>
    <d v="1899-12-30T20:49:00"/>
    <x v="0"/>
    <d v="2013-07-06T20:07:32"/>
    <d v="2013-07-06T21:48:11"/>
    <n v="100"/>
    <x v="3"/>
    <x v="1"/>
    <x v="1"/>
    <x v="13"/>
  </r>
  <r>
    <x v="581"/>
    <s v="2013-07-07"/>
    <x v="6"/>
    <d v="1899-12-30T00:01:00"/>
    <x v="0"/>
    <d v="2013-07-06T23:20:28"/>
    <d v="2013-07-07T00:45:28"/>
    <n v="85"/>
    <x v="3"/>
    <x v="0"/>
    <x v="1"/>
    <x v="13"/>
  </r>
  <r>
    <x v="582"/>
    <s v="2013-07-07"/>
    <x v="6"/>
    <d v="1899-12-30T07:02:00"/>
    <x v="1"/>
    <d v="2013-07-07T06:32:05"/>
    <d v="2013-07-07T07:50:14"/>
    <n v="78"/>
    <x v="3"/>
    <x v="1"/>
    <x v="1"/>
    <x v="13"/>
  </r>
  <r>
    <x v="583"/>
    <s v="2013-07-07"/>
    <x v="6"/>
    <d v="1899-12-30T09:08:00"/>
    <x v="0"/>
    <d v="2013-07-07T08:42:53"/>
    <e v="#VALUE!"/>
    <e v="#VALUE!"/>
    <x v="3"/>
    <x v="1"/>
    <x v="1"/>
    <x v="13"/>
  </r>
  <r>
    <x v="584"/>
    <s v="2013-07-07"/>
    <x v="6"/>
    <d v="1899-12-30T10:58:00"/>
    <x v="0"/>
    <d v="2013-07-07T10:41:40"/>
    <d v="2013-07-07T11:54:03"/>
    <n v="72"/>
    <x v="3"/>
    <x v="1"/>
    <x v="1"/>
    <x v="13"/>
  </r>
  <r>
    <x v="585"/>
    <s v="2013-07-07"/>
    <x v="6"/>
    <d v="1899-12-30T12:17:00"/>
    <x v="1"/>
    <d v="2013-07-07T11:25:50"/>
    <d v="2013-07-07T14:20:46"/>
    <n v="174"/>
    <x v="3"/>
    <x v="1"/>
    <x v="1"/>
    <x v="13"/>
  </r>
  <r>
    <x v="586"/>
    <s v="2013-07-07"/>
    <x v="6"/>
    <d v="1899-12-30T17:51:00"/>
    <x v="2"/>
    <d v="2013-07-07T17:06:48"/>
    <d v="2013-07-07T18:46:55"/>
    <n v="100"/>
    <x v="3"/>
    <x v="1"/>
    <x v="1"/>
    <x v="13"/>
  </r>
  <r>
    <x v="587"/>
    <s v="2013-07-07"/>
    <x v="6"/>
    <d v="1899-12-30T20:26:00"/>
    <x v="0"/>
    <d v="2013-07-07T19:33:55"/>
    <d v="2013-07-07T21:37:34"/>
    <n v="123"/>
    <x v="3"/>
    <x v="1"/>
    <x v="1"/>
    <x v="13"/>
  </r>
  <r>
    <x v="588"/>
    <s v="2013-07-08"/>
    <x v="0"/>
    <d v="1899-12-30T01:58:00"/>
    <x v="1"/>
    <d v="2013-07-08T00:47:55"/>
    <e v="#VALUE!"/>
    <e v="#VALUE!"/>
    <x v="3"/>
    <x v="0"/>
    <x v="0"/>
    <x v="14"/>
  </r>
  <r>
    <x v="589"/>
    <s v="2013-07-08"/>
    <x v="0"/>
    <d v="1899-12-30T09:35:00"/>
    <x v="2"/>
    <d v="2013-07-08T08:51:10"/>
    <d v="2013-07-08T10:04:41"/>
    <n v="73"/>
    <x v="3"/>
    <x v="1"/>
    <x v="0"/>
    <x v="14"/>
  </r>
  <r>
    <x v="590"/>
    <s v="2013-07-08"/>
    <x v="0"/>
    <d v="1899-12-30T11:45:00"/>
    <x v="2"/>
    <d v="2013-07-08T10:59:18"/>
    <d v="2013-07-08T13:12:54"/>
    <n v="133"/>
    <x v="3"/>
    <x v="1"/>
    <x v="0"/>
    <x v="14"/>
  </r>
  <r>
    <x v="591"/>
    <s v="2013-07-08"/>
    <x v="0"/>
    <d v="1899-12-30T13:30:00"/>
    <x v="2"/>
    <d v="2013-07-08T12:41:57"/>
    <d v="2013-07-08T14:08:33"/>
    <n v="86"/>
    <x v="3"/>
    <x v="1"/>
    <x v="0"/>
    <x v="14"/>
  </r>
  <r>
    <x v="592"/>
    <s v="2013-07-08"/>
    <x v="0"/>
    <d v="1899-12-30T16:42:00"/>
    <x v="2"/>
    <d v="2013-07-08T15:57:17"/>
    <d v="2013-07-08T17:03:13"/>
    <n v="65"/>
    <x v="3"/>
    <x v="1"/>
    <x v="0"/>
    <x v="14"/>
  </r>
  <r>
    <x v="593"/>
    <s v="2013-07-08"/>
    <x v="0"/>
    <d v="1899-12-30T20:44:00"/>
    <x v="0"/>
    <d v="2013-07-08T20:33:06"/>
    <d v="2013-07-08T22:04:56"/>
    <n v="91"/>
    <x v="3"/>
    <x v="1"/>
    <x v="0"/>
    <x v="14"/>
  </r>
  <r>
    <x v="594"/>
    <s v="2013-07-09"/>
    <x v="1"/>
    <d v="1899-12-30T07:23:00"/>
    <x v="0"/>
    <d v="2013-07-09T06:27:24"/>
    <d v="2013-07-09T08:08:48"/>
    <n v="101"/>
    <x v="3"/>
    <x v="1"/>
    <x v="0"/>
    <x v="14"/>
  </r>
  <r>
    <x v="595"/>
    <s v="2013-07-09"/>
    <x v="1"/>
    <d v="1899-12-30T10:21:00"/>
    <x v="0"/>
    <d v="2013-07-09T09:32:22"/>
    <d v="2013-07-09T10:57:59"/>
    <n v="85"/>
    <x v="3"/>
    <x v="1"/>
    <x v="0"/>
    <x v="14"/>
  </r>
  <r>
    <x v="596"/>
    <s v="2013-07-09"/>
    <x v="1"/>
    <d v="1899-12-30T11:50:00"/>
    <x v="2"/>
    <d v="2013-07-09T11:05:17"/>
    <d v="2013-07-09T12:54:54"/>
    <n v="109"/>
    <x v="3"/>
    <x v="1"/>
    <x v="0"/>
    <x v="14"/>
  </r>
  <r>
    <x v="597"/>
    <s v="2013-07-10"/>
    <x v="2"/>
    <d v="1899-12-30T08:36:00"/>
    <x v="2"/>
    <d v="2013-07-10T07:58:50"/>
    <d v="2013-07-10T08:59:55"/>
    <n v="61"/>
    <x v="3"/>
    <x v="1"/>
    <x v="0"/>
    <x v="14"/>
  </r>
  <r>
    <x v="598"/>
    <s v="2013-07-10"/>
    <x v="2"/>
    <d v="1899-12-30T10:08:00"/>
    <x v="2"/>
    <d v="2013-07-10T09:16:07"/>
    <d v="2013-07-10T11:45:26"/>
    <n v="149"/>
    <x v="3"/>
    <x v="1"/>
    <x v="0"/>
    <x v="14"/>
  </r>
  <r>
    <x v="599"/>
    <s v="2013-07-10"/>
    <x v="2"/>
    <d v="1899-12-30T10:37:00"/>
    <x v="2"/>
    <d v="2013-07-10T09:41:50"/>
    <d v="2013-07-10T10:58:59"/>
    <n v="77"/>
    <x v="3"/>
    <x v="1"/>
    <x v="0"/>
    <x v="14"/>
  </r>
  <r>
    <x v="600"/>
    <s v="2013-07-10"/>
    <x v="2"/>
    <d v="1899-12-30T12:45:00"/>
    <x v="2"/>
    <d v="2013-07-10T12:04:08"/>
    <d v="2013-07-10T13:08:37"/>
    <n v="64"/>
    <x v="3"/>
    <x v="1"/>
    <x v="0"/>
    <x v="14"/>
  </r>
  <r>
    <x v="601"/>
    <s v="2013-07-10"/>
    <x v="2"/>
    <d v="1899-12-30T13:41:00"/>
    <x v="0"/>
    <d v="2013-07-10T12:54:49"/>
    <d v="2013-07-10T14:46:10"/>
    <n v="111"/>
    <x v="3"/>
    <x v="1"/>
    <x v="0"/>
    <x v="14"/>
  </r>
  <r>
    <x v="602"/>
    <s v="2013-07-10"/>
    <x v="2"/>
    <d v="1899-12-30T14:47:00"/>
    <x v="2"/>
    <d v="2013-07-10T14:11:17"/>
    <d v="2013-07-10T15:32:04"/>
    <n v="80"/>
    <x v="3"/>
    <x v="1"/>
    <x v="0"/>
    <x v="14"/>
  </r>
  <r>
    <x v="603"/>
    <s v="2013-07-10"/>
    <x v="2"/>
    <d v="1899-12-30T16:23:00"/>
    <x v="0"/>
    <d v="2013-07-10T15:25:37"/>
    <d v="2013-07-10T17:27:58"/>
    <n v="122"/>
    <x v="3"/>
    <x v="1"/>
    <x v="0"/>
    <x v="14"/>
  </r>
  <r>
    <x v="604"/>
    <s v="2013-07-10"/>
    <x v="2"/>
    <d v="1899-12-30T16:46:00"/>
    <x v="2"/>
    <d v="2013-07-10T16:15:40"/>
    <d v="2013-07-10T17:31:45"/>
    <n v="76"/>
    <x v="3"/>
    <x v="1"/>
    <x v="0"/>
    <x v="14"/>
  </r>
  <r>
    <x v="605"/>
    <s v="2013-07-10"/>
    <x v="2"/>
    <d v="1899-12-30T18:41:00"/>
    <x v="0"/>
    <d v="2013-07-10T18:12:35"/>
    <d v="2013-07-10T19:18:38"/>
    <n v="66"/>
    <x v="3"/>
    <x v="1"/>
    <x v="0"/>
    <x v="14"/>
  </r>
  <r>
    <x v="606"/>
    <s v="2013-07-10"/>
    <x v="2"/>
    <d v="1899-12-30T20:42:00"/>
    <x v="0"/>
    <d v="2013-07-10T20:09:33"/>
    <d v="2013-07-10T21:35:47"/>
    <n v="86"/>
    <x v="3"/>
    <x v="1"/>
    <x v="0"/>
    <x v="14"/>
  </r>
  <r>
    <x v="607"/>
    <s v="2013-07-10"/>
    <x v="2"/>
    <d v="1899-12-30T22:31:00"/>
    <x v="0"/>
    <d v="2013-07-10T22:09:17"/>
    <e v="#VALUE!"/>
    <e v="#VALUE!"/>
    <x v="3"/>
    <x v="1"/>
    <x v="0"/>
    <x v="14"/>
  </r>
  <r>
    <x v="608"/>
    <s v="2013-07-11"/>
    <x v="3"/>
    <d v="1899-12-30T00:10:00"/>
    <x v="0"/>
    <d v="2013-07-10T23:13:30"/>
    <d v="2013-07-11T01:24:45"/>
    <n v="131"/>
    <x v="3"/>
    <x v="0"/>
    <x v="0"/>
    <x v="14"/>
  </r>
  <r>
    <x v="609"/>
    <s v="2013-07-11"/>
    <x v="3"/>
    <d v="1899-12-30T08:15:00"/>
    <x v="0"/>
    <d v="2013-07-11T07:15:30"/>
    <d v="2013-07-11T10:03:07"/>
    <n v="167"/>
    <x v="3"/>
    <x v="1"/>
    <x v="0"/>
    <x v="14"/>
  </r>
  <r>
    <x v="610"/>
    <s v="2013-07-11"/>
    <x v="3"/>
    <d v="1899-12-30T12:48:00"/>
    <x v="2"/>
    <d v="2013-07-11T11:59:49"/>
    <d v="2013-07-11T14:15:54"/>
    <n v="136"/>
    <x v="3"/>
    <x v="1"/>
    <x v="0"/>
    <x v="14"/>
  </r>
  <r>
    <x v="611"/>
    <s v="2013-07-11"/>
    <x v="3"/>
    <d v="1899-12-30T16:57:00"/>
    <x v="1"/>
    <d v="2013-07-11T15:59:38"/>
    <d v="2013-07-11T18:53:15"/>
    <n v="173"/>
    <x v="3"/>
    <x v="1"/>
    <x v="0"/>
    <x v="14"/>
  </r>
  <r>
    <x v="612"/>
    <s v="2013-07-11"/>
    <x v="3"/>
    <d v="1899-12-30T21:43:00"/>
    <x v="2"/>
    <d v="2013-07-11T20:50:32"/>
    <d v="2013-07-11T22:45:16"/>
    <n v="114"/>
    <x v="3"/>
    <x v="1"/>
    <x v="0"/>
    <x v="14"/>
  </r>
  <r>
    <x v="613"/>
    <s v="2013-07-12"/>
    <x v="4"/>
    <d v="1899-12-30T05:53:00"/>
    <x v="0"/>
    <d v="2013-07-12T05:41:42"/>
    <d v="2013-07-12T07:50:15"/>
    <n v="128"/>
    <x v="3"/>
    <x v="0"/>
    <x v="0"/>
    <x v="14"/>
  </r>
  <r>
    <x v="614"/>
    <s v="2013-07-12"/>
    <x v="4"/>
    <d v="1899-12-30T09:29:00"/>
    <x v="2"/>
    <d v="2013-07-12T08:49:06"/>
    <d v="2013-07-12T10:07:28"/>
    <n v="78"/>
    <x v="3"/>
    <x v="1"/>
    <x v="0"/>
    <x v="14"/>
  </r>
  <r>
    <x v="615"/>
    <s v="2013-07-12"/>
    <x v="4"/>
    <d v="1899-12-30T11:53:00"/>
    <x v="2"/>
    <d v="2013-07-12T11:14:35"/>
    <d v="2013-07-12T13:09:51"/>
    <n v="115"/>
    <x v="3"/>
    <x v="1"/>
    <x v="0"/>
    <x v="14"/>
  </r>
  <r>
    <x v="616"/>
    <s v="2013-07-12"/>
    <x v="4"/>
    <d v="1899-12-30T14:48:00"/>
    <x v="2"/>
    <d v="2013-07-12T13:38:57"/>
    <d v="2013-07-12T16:03:30"/>
    <n v="144"/>
    <x v="3"/>
    <x v="1"/>
    <x v="0"/>
    <x v="14"/>
  </r>
  <r>
    <x v="617"/>
    <s v="2013-07-12"/>
    <x v="4"/>
    <d v="1899-12-30T16:56:00"/>
    <x v="0"/>
    <e v="#VALUE!"/>
    <d v="2013-07-12T17:38:18"/>
    <e v="#VALUE!"/>
    <x v="3"/>
    <x v="1"/>
    <x v="0"/>
    <x v="14"/>
  </r>
  <r>
    <x v="618"/>
    <s v="2013-07-12"/>
    <x v="4"/>
    <d v="1899-12-30T20:29:00"/>
    <x v="0"/>
    <d v="2013-07-12T19:44:11"/>
    <d v="2013-07-12T21:52:06"/>
    <n v="127"/>
    <x v="3"/>
    <x v="1"/>
    <x v="0"/>
    <x v="14"/>
  </r>
  <r>
    <x v="619"/>
    <s v="2013-07-12"/>
    <x v="4"/>
    <d v="1899-12-30T22:40:00"/>
    <x v="0"/>
    <d v="2013-07-12T21:36:45"/>
    <d v="2013-07-12T23:29:00"/>
    <n v="112"/>
    <x v="3"/>
    <x v="1"/>
    <x v="0"/>
    <x v="14"/>
  </r>
  <r>
    <x v="620"/>
    <s v="2013-07-13"/>
    <x v="5"/>
    <d v="1899-12-30T01:08:00"/>
    <x v="0"/>
    <d v="2013-07-13T00:13:40"/>
    <e v="#VALUE!"/>
    <e v="#VALUE!"/>
    <x v="3"/>
    <x v="0"/>
    <x v="1"/>
    <x v="14"/>
  </r>
  <r>
    <x v="621"/>
    <s v="2013-07-13"/>
    <x v="5"/>
    <d v="1899-12-30T16:15:00"/>
    <x v="0"/>
    <d v="2013-07-13T15:38:03"/>
    <d v="2013-07-13T17:07:37"/>
    <n v="89"/>
    <x v="3"/>
    <x v="1"/>
    <x v="1"/>
    <x v="14"/>
  </r>
  <r>
    <x v="622"/>
    <s v="2013-07-13"/>
    <x v="5"/>
    <d v="1899-12-30T17:53:00"/>
    <x v="0"/>
    <d v="2013-07-13T17:31:29"/>
    <d v="2013-07-13T18:39:35"/>
    <n v="68"/>
    <x v="3"/>
    <x v="1"/>
    <x v="1"/>
    <x v="14"/>
  </r>
  <r>
    <x v="623"/>
    <s v="2013-07-13"/>
    <x v="5"/>
    <d v="1899-12-30T19:39:00"/>
    <x v="0"/>
    <d v="2013-07-13T19:21:42"/>
    <d v="2013-07-13T21:04:49"/>
    <n v="103"/>
    <x v="3"/>
    <x v="1"/>
    <x v="1"/>
    <x v="14"/>
  </r>
  <r>
    <x v="624"/>
    <s v="2013-07-14"/>
    <x v="6"/>
    <d v="1899-12-30T07:48:00"/>
    <x v="0"/>
    <d v="2013-07-14T07:22:42"/>
    <d v="2013-07-14T08:29:16"/>
    <n v="66"/>
    <x v="3"/>
    <x v="1"/>
    <x v="1"/>
    <x v="14"/>
  </r>
  <r>
    <x v="625"/>
    <s v="2013-07-14"/>
    <x v="6"/>
    <d v="1899-12-30T19:36:00"/>
    <x v="0"/>
    <d v="2013-07-14T18:33:16"/>
    <d v="2013-07-14T20:33:32"/>
    <n v="120"/>
    <x v="3"/>
    <x v="1"/>
    <x v="1"/>
    <x v="14"/>
  </r>
  <r>
    <x v="626"/>
    <s v="2013-07-14"/>
    <x v="6"/>
    <d v="1899-12-30T22:05:00"/>
    <x v="1"/>
    <d v="2013-07-14T21:29:20"/>
    <d v="2013-07-14T23:01:38"/>
    <n v="92"/>
    <x v="3"/>
    <x v="1"/>
    <x v="1"/>
    <x v="14"/>
  </r>
  <r>
    <x v="627"/>
    <s v="2013-07-15"/>
    <x v="0"/>
    <d v="1899-12-30T08:22:00"/>
    <x v="2"/>
    <d v="2013-07-15T07:31:53"/>
    <d v="2013-07-15T09:06:14"/>
    <n v="94"/>
    <x v="3"/>
    <x v="1"/>
    <x v="0"/>
    <x v="15"/>
  </r>
  <r>
    <x v="628"/>
    <s v="2013-07-15"/>
    <x v="0"/>
    <d v="1899-12-30T09:20:00"/>
    <x v="0"/>
    <d v="2013-07-15T08:52:14"/>
    <d v="2013-07-15T10:11:45"/>
    <n v="79"/>
    <x v="3"/>
    <x v="1"/>
    <x v="0"/>
    <x v="15"/>
  </r>
  <r>
    <x v="629"/>
    <s v="2013-07-15"/>
    <x v="0"/>
    <d v="1899-12-30T11:30:00"/>
    <x v="2"/>
    <d v="2013-07-15T10:40:48"/>
    <d v="2013-07-15T12:31:04"/>
    <n v="110"/>
    <x v="3"/>
    <x v="1"/>
    <x v="0"/>
    <x v="15"/>
  </r>
  <r>
    <x v="630"/>
    <s v="2013-07-15"/>
    <x v="0"/>
    <d v="1899-12-30T11:49:00"/>
    <x v="0"/>
    <d v="2013-07-15T11:25:46"/>
    <d v="2013-07-15T13:11:57"/>
    <n v="106"/>
    <x v="3"/>
    <x v="1"/>
    <x v="0"/>
    <x v="15"/>
  </r>
  <r>
    <x v="631"/>
    <s v="2013-07-15"/>
    <x v="0"/>
    <d v="1899-12-30T13:58:00"/>
    <x v="0"/>
    <d v="2013-07-15T15:49:46"/>
    <d v="2013-07-15T15:42:06"/>
    <e v="#NUM!"/>
    <x v="3"/>
    <x v="1"/>
    <x v="0"/>
    <x v="15"/>
  </r>
  <r>
    <x v="632"/>
    <s v="2013-07-15"/>
    <x v="0"/>
    <d v="1899-12-30T14:28:00"/>
    <x v="2"/>
    <d v="2013-07-15T14:01:30"/>
    <d v="2013-07-15T15:35:11"/>
    <n v="93"/>
    <x v="3"/>
    <x v="1"/>
    <x v="0"/>
    <x v="15"/>
  </r>
  <r>
    <x v="633"/>
    <s v="2013-07-15"/>
    <x v="0"/>
    <d v="1899-12-30T16:15:00"/>
    <x v="2"/>
    <d v="2013-07-15T15:31:37"/>
    <d v="2013-07-15T16:57:00"/>
    <n v="85"/>
    <x v="3"/>
    <x v="1"/>
    <x v="0"/>
    <x v="15"/>
  </r>
  <r>
    <x v="634"/>
    <s v="2013-07-15"/>
    <x v="0"/>
    <d v="1899-12-30T00:03:00"/>
    <x v="0"/>
    <d v="2013-07-15T23:17:40"/>
    <d v="2013-07-16T01:06:48"/>
    <n v="109"/>
    <x v="3"/>
    <x v="0"/>
    <x v="0"/>
    <x v="15"/>
  </r>
  <r>
    <x v="635"/>
    <s v="2013-07-16"/>
    <x v="1"/>
    <d v="1899-12-30T09:34:00"/>
    <x v="2"/>
    <d v="2013-07-16T08:36:52"/>
    <d v="2013-07-16T10:10:16"/>
    <n v="93"/>
    <x v="3"/>
    <x v="1"/>
    <x v="0"/>
    <x v="15"/>
  </r>
  <r>
    <x v="636"/>
    <s v="2013-07-16"/>
    <x v="1"/>
    <d v="1899-12-30T12:00:00"/>
    <x v="2"/>
    <d v="2013-07-16T11:17:54"/>
    <d v="2013-07-16T12:35:02"/>
    <n v="77"/>
    <x v="3"/>
    <x v="1"/>
    <x v="0"/>
    <x v="15"/>
  </r>
  <r>
    <x v="637"/>
    <s v="2013-07-16"/>
    <x v="1"/>
    <d v="1899-12-30T14:11:00"/>
    <x v="2"/>
    <d v="2013-07-16T13:09:09"/>
    <d v="2013-07-16T15:08:54"/>
    <n v="119"/>
    <x v="3"/>
    <x v="1"/>
    <x v="0"/>
    <x v="15"/>
  </r>
  <r>
    <x v="638"/>
    <s v="2013-07-16"/>
    <x v="1"/>
    <d v="1899-12-30T16:22:00"/>
    <x v="2"/>
    <d v="2013-07-16T15:39:37"/>
    <d v="2013-07-16T16:54:50"/>
    <n v="75"/>
    <x v="3"/>
    <x v="1"/>
    <x v="0"/>
    <x v="15"/>
  </r>
  <r>
    <x v="639"/>
    <s v="2013-07-16"/>
    <x v="1"/>
    <d v="1899-12-30T19:41:00"/>
    <x v="0"/>
    <d v="2013-07-16T19:15:13"/>
    <d v="2013-07-16T20:27:42"/>
    <n v="72"/>
    <x v="3"/>
    <x v="1"/>
    <x v="0"/>
    <x v="15"/>
  </r>
  <r>
    <x v="640"/>
    <s v="2013-07-17"/>
    <x v="2"/>
    <d v="1899-12-30T02:38:00"/>
    <x v="0"/>
    <d v="2013-07-17T01:52:04"/>
    <d v="2013-07-17T03:26:34"/>
    <n v="94"/>
    <x v="3"/>
    <x v="0"/>
    <x v="0"/>
    <x v="15"/>
  </r>
  <r>
    <x v="641"/>
    <s v="2013-07-17"/>
    <x v="2"/>
    <d v="1899-12-30T08:16:00"/>
    <x v="2"/>
    <d v="2013-07-17T07:23:03"/>
    <d v="2013-07-17T08:53:13"/>
    <n v="90"/>
    <x v="3"/>
    <x v="1"/>
    <x v="0"/>
    <x v="15"/>
  </r>
  <r>
    <x v="642"/>
    <s v="2013-07-17"/>
    <x v="2"/>
    <d v="1899-12-30T10:10:00"/>
    <x v="2"/>
    <d v="2013-07-17T09:51:19"/>
    <d v="2013-07-17T11:12:38"/>
    <n v="81"/>
    <x v="3"/>
    <x v="1"/>
    <x v="0"/>
    <x v="15"/>
  </r>
  <r>
    <x v="643"/>
    <s v="2013-07-17"/>
    <x v="2"/>
    <d v="1899-12-30T12:03:00"/>
    <x v="2"/>
    <d v="2013-07-17T11:10:52"/>
    <d v="2013-07-17T12:47:22"/>
    <n v="96"/>
    <x v="3"/>
    <x v="1"/>
    <x v="0"/>
    <x v="15"/>
  </r>
  <r>
    <x v="644"/>
    <s v="2013-07-17"/>
    <x v="2"/>
    <d v="1899-12-30T15:36:00"/>
    <x v="2"/>
    <d v="2013-07-17T14:59:54"/>
    <d v="2013-07-17T16:18:29"/>
    <n v="78"/>
    <x v="3"/>
    <x v="1"/>
    <x v="0"/>
    <x v="15"/>
  </r>
  <r>
    <x v="645"/>
    <s v="2013-07-17"/>
    <x v="2"/>
    <d v="1899-12-30T16:17:00"/>
    <x v="2"/>
    <d v="2013-07-17T15:39:11"/>
    <d v="2013-07-17T17:08:45"/>
    <n v="89"/>
    <x v="3"/>
    <x v="1"/>
    <x v="0"/>
    <x v="15"/>
  </r>
  <r>
    <x v="646"/>
    <s v="2013-07-17"/>
    <x v="2"/>
    <d v="1899-12-30T18:08:00"/>
    <x v="1"/>
    <d v="2013-07-17T17:16:14"/>
    <d v="2013-07-17T18:42:16"/>
    <n v="86"/>
    <x v="3"/>
    <x v="1"/>
    <x v="0"/>
    <x v="15"/>
  </r>
  <r>
    <x v="647"/>
    <s v="2013-07-17"/>
    <x v="2"/>
    <d v="1899-12-30T20:51:00"/>
    <x v="0"/>
    <d v="2013-07-17T19:53:17"/>
    <d v="2013-07-17T21:48:53"/>
    <n v="115"/>
    <x v="3"/>
    <x v="1"/>
    <x v="0"/>
    <x v="15"/>
  </r>
  <r>
    <x v="648"/>
    <s v="2013-07-18"/>
    <x v="3"/>
    <d v="1899-12-30T01:03:00"/>
    <x v="0"/>
    <d v="2013-07-18T00:24:32"/>
    <d v="2013-07-18T02:14:36"/>
    <n v="110"/>
    <x v="3"/>
    <x v="0"/>
    <x v="0"/>
    <x v="15"/>
  </r>
  <r>
    <x v="649"/>
    <s v="2013-07-18"/>
    <x v="3"/>
    <d v="1899-12-30T03:35:00"/>
    <x v="1"/>
    <d v="2013-07-18T02:51:41"/>
    <d v="2013-07-18T04:38:56"/>
    <n v="107"/>
    <x v="3"/>
    <x v="0"/>
    <x v="0"/>
    <x v="15"/>
  </r>
  <r>
    <x v="650"/>
    <s v="2013-07-18"/>
    <x v="3"/>
    <d v="1899-12-30T05:40:00"/>
    <x v="0"/>
    <d v="2013-07-18T05:12:05"/>
    <d v="2013-07-18T06:45:03"/>
    <n v="92"/>
    <x v="3"/>
    <x v="0"/>
    <x v="0"/>
    <x v="15"/>
  </r>
  <r>
    <x v="651"/>
    <s v="2013-07-18"/>
    <x v="3"/>
    <d v="1899-12-30T06:33:00"/>
    <x v="0"/>
    <d v="2013-07-18T05:40:21"/>
    <d v="2013-07-18T08:16:03"/>
    <n v="155"/>
    <x v="3"/>
    <x v="1"/>
    <x v="0"/>
    <x v="15"/>
  </r>
  <r>
    <x v="652"/>
    <s v="2013-07-18"/>
    <x v="3"/>
    <d v="1899-12-30T10:49:00"/>
    <x v="2"/>
    <d v="2013-07-18T09:58:11"/>
    <d v="2013-07-18T11:35:09"/>
    <n v="96"/>
    <x v="3"/>
    <x v="1"/>
    <x v="0"/>
    <x v="15"/>
  </r>
  <r>
    <x v="653"/>
    <s v="2013-07-18"/>
    <x v="3"/>
    <d v="1899-12-30T23:44:00"/>
    <x v="0"/>
    <d v="2013-07-18T23:02:17"/>
    <d v="2013-07-19T01:09:27"/>
    <n v="127"/>
    <x v="3"/>
    <x v="1"/>
    <x v="0"/>
    <x v="15"/>
  </r>
  <r>
    <x v="654"/>
    <s v="2013-07-19"/>
    <x v="4"/>
    <d v="1899-12-30T09:49:00"/>
    <x v="2"/>
    <d v="2013-07-19T08:48:23"/>
    <d v="2013-07-19T10:43:13"/>
    <n v="114"/>
    <x v="3"/>
    <x v="1"/>
    <x v="0"/>
    <x v="15"/>
  </r>
  <r>
    <x v="655"/>
    <s v="2013-07-19"/>
    <x v="4"/>
    <d v="1899-12-30T11:26:00"/>
    <x v="2"/>
    <d v="2013-07-19T10:38:48"/>
    <d v="2013-07-19T12:10:41"/>
    <n v="91"/>
    <x v="3"/>
    <x v="1"/>
    <x v="0"/>
    <x v="15"/>
  </r>
  <r>
    <x v="656"/>
    <s v="2013-07-19"/>
    <x v="4"/>
    <d v="1899-12-30T11:34:00"/>
    <x v="2"/>
    <d v="2013-07-19T10:39:06"/>
    <d v="2013-07-19T12:38:40"/>
    <n v="119"/>
    <x v="3"/>
    <x v="1"/>
    <x v="0"/>
    <x v="15"/>
  </r>
  <r>
    <x v="657"/>
    <s v="2013-07-19"/>
    <x v="4"/>
    <d v="1899-12-30T13:39:00"/>
    <x v="2"/>
    <d v="2013-07-19T12:56:58"/>
    <d v="2013-07-19T15:27:47"/>
    <n v="150"/>
    <x v="3"/>
    <x v="1"/>
    <x v="0"/>
    <x v="15"/>
  </r>
  <r>
    <x v="658"/>
    <s v="2013-07-19"/>
    <x v="4"/>
    <d v="1899-12-30T23:13:00"/>
    <x v="0"/>
    <d v="2013-07-19T23:11:34"/>
    <d v="2013-07-19T23:56:26"/>
    <n v="44"/>
    <x v="3"/>
    <x v="1"/>
    <x v="0"/>
    <x v="15"/>
  </r>
  <r>
    <x v="659"/>
    <s v="2013-07-20"/>
    <x v="5"/>
    <d v="1899-12-30T01:19:00"/>
    <x v="0"/>
    <d v="2013-07-20T00:16:25"/>
    <d v="2013-07-20T02:27:28"/>
    <n v="131"/>
    <x v="3"/>
    <x v="0"/>
    <x v="1"/>
    <x v="15"/>
  </r>
  <r>
    <x v="660"/>
    <s v="2013-07-20"/>
    <x v="5"/>
    <d v="1899-12-30T07:44:00"/>
    <x v="1"/>
    <d v="2013-07-20T07:03:51"/>
    <d v="2013-07-20T08:50:25"/>
    <n v="106"/>
    <x v="3"/>
    <x v="1"/>
    <x v="1"/>
    <x v="15"/>
  </r>
  <r>
    <x v="661"/>
    <s v="2013-07-20"/>
    <x v="5"/>
    <d v="1899-12-30T12:41:00"/>
    <x v="0"/>
    <d v="2013-07-20T11:48:51"/>
    <d v="2013-07-20T13:13:56"/>
    <n v="85"/>
    <x v="3"/>
    <x v="1"/>
    <x v="1"/>
    <x v="15"/>
  </r>
  <r>
    <x v="662"/>
    <s v="2013-07-20"/>
    <x v="5"/>
    <d v="1899-12-30T14:33:00"/>
    <x v="2"/>
    <d v="2013-07-20T13:44:41"/>
    <d v="2013-07-20T15:44:44"/>
    <n v="120"/>
    <x v="3"/>
    <x v="1"/>
    <x v="1"/>
    <x v="15"/>
  </r>
  <r>
    <x v="663"/>
    <s v="2013-07-20"/>
    <x v="5"/>
    <d v="1899-12-30T16:20:00"/>
    <x v="0"/>
    <d v="2013-07-20T15:21:17"/>
    <d v="2013-07-20T17:22:22"/>
    <n v="121"/>
    <x v="3"/>
    <x v="1"/>
    <x v="1"/>
    <x v="15"/>
  </r>
  <r>
    <x v="664"/>
    <s v="2013-07-21"/>
    <x v="6"/>
    <d v="1899-12-30T10:18:00"/>
    <x v="0"/>
    <d v="2013-07-21T09:35:21"/>
    <d v="2013-07-21T11:06:10"/>
    <n v="90"/>
    <x v="3"/>
    <x v="1"/>
    <x v="1"/>
    <x v="15"/>
  </r>
  <r>
    <x v="665"/>
    <s v="2013-07-21"/>
    <x v="6"/>
    <d v="1899-12-30T12:57:00"/>
    <x v="0"/>
    <d v="2013-07-21T12:22:28"/>
    <d v="2013-07-21T13:47:42"/>
    <n v="85"/>
    <x v="3"/>
    <x v="1"/>
    <x v="1"/>
    <x v="15"/>
  </r>
  <r>
    <x v="666"/>
    <s v="2013-07-21"/>
    <x v="6"/>
    <d v="1899-12-30T16:20:00"/>
    <x v="1"/>
    <d v="2013-07-21T15:48:07"/>
    <d v="2013-07-21T17:19:47"/>
    <n v="91"/>
    <x v="3"/>
    <x v="1"/>
    <x v="1"/>
    <x v="15"/>
  </r>
  <r>
    <x v="667"/>
    <s v="2013-07-21"/>
    <x v="6"/>
    <d v="1899-12-30T21:45:00"/>
    <x v="0"/>
    <d v="2013-07-21T21:20:27"/>
    <d v="2013-07-21T22:30:37"/>
    <n v="70"/>
    <x v="3"/>
    <x v="1"/>
    <x v="1"/>
    <x v="15"/>
  </r>
  <r>
    <x v="668"/>
    <s v="2013-07-22"/>
    <x v="0"/>
    <d v="1899-12-30T03:25:00"/>
    <x v="0"/>
    <d v="2013-07-22T03:01:21"/>
    <d v="2013-07-22T04:19:32"/>
    <n v="78"/>
    <x v="3"/>
    <x v="0"/>
    <x v="0"/>
    <x v="16"/>
  </r>
  <r>
    <x v="669"/>
    <s v="2013-07-22"/>
    <x v="0"/>
    <d v="1899-12-30T07:00:00"/>
    <x v="0"/>
    <d v="2013-07-22T06:35:00"/>
    <d v="2013-07-22T07:46:10"/>
    <n v="71"/>
    <x v="3"/>
    <x v="1"/>
    <x v="0"/>
    <x v="16"/>
  </r>
  <r>
    <x v="670"/>
    <s v="2013-07-22"/>
    <x v="0"/>
    <d v="1899-12-30T08:21:00"/>
    <x v="2"/>
    <d v="2013-07-22T07:39:37"/>
    <d v="2013-07-22T08:59:56"/>
    <n v="80"/>
    <x v="3"/>
    <x v="1"/>
    <x v="0"/>
    <x v="16"/>
  </r>
  <r>
    <x v="671"/>
    <s v="2013-07-22"/>
    <x v="0"/>
    <d v="1899-12-30T10:21:00"/>
    <x v="2"/>
    <d v="2013-07-22T09:20:18"/>
    <d v="2013-07-22T10:42:15"/>
    <n v="81"/>
    <x v="3"/>
    <x v="1"/>
    <x v="0"/>
    <x v="16"/>
  </r>
  <r>
    <x v="672"/>
    <s v="2013-07-22"/>
    <x v="0"/>
    <d v="1899-12-30T12:32:00"/>
    <x v="2"/>
    <d v="2013-07-22T11:25:19"/>
    <d v="2013-07-22T13:21:25"/>
    <n v="116"/>
    <x v="3"/>
    <x v="1"/>
    <x v="0"/>
    <x v="16"/>
  </r>
  <r>
    <x v="673"/>
    <s v="2013-07-22"/>
    <x v="0"/>
    <d v="1899-12-30T14:29:00"/>
    <x v="2"/>
    <d v="2013-07-22T13:39:03"/>
    <d v="2013-07-22T15:14:16"/>
    <n v="95"/>
    <x v="3"/>
    <x v="1"/>
    <x v="0"/>
    <x v="16"/>
  </r>
  <r>
    <x v="674"/>
    <s v="2013-07-22"/>
    <x v="0"/>
    <d v="1899-12-30T15:45:00"/>
    <x v="0"/>
    <d v="2013-07-22T15:18:51"/>
    <d v="2013-07-22T17:03:30"/>
    <n v="104"/>
    <x v="3"/>
    <x v="1"/>
    <x v="0"/>
    <x v="16"/>
  </r>
  <r>
    <x v="675"/>
    <s v="2013-07-22"/>
    <x v="0"/>
    <d v="1899-12-30T16:33:00"/>
    <x v="2"/>
    <d v="2013-07-22T15:39:32"/>
    <d v="2013-07-22T17:16:26"/>
    <n v="96"/>
    <x v="3"/>
    <x v="1"/>
    <x v="0"/>
    <x v="16"/>
  </r>
  <r>
    <x v="676"/>
    <s v="2013-07-22"/>
    <x v="0"/>
    <d v="1899-12-30T18:37:00"/>
    <x v="0"/>
    <d v="2013-07-22T17:50:04"/>
    <e v="#VALUE!"/>
    <e v="#VALUE!"/>
    <x v="3"/>
    <x v="1"/>
    <x v="0"/>
    <x v="16"/>
  </r>
  <r>
    <x v="677"/>
    <s v="2013-07-23"/>
    <x v="1"/>
    <d v="1899-12-30T00:24:00"/>
    <x v="1"/>
    <d v="2013-07-22T23:46:01"/>
    <d v="2013-07-23T01:11:41"/>
    <n v="85"/>
    <x v="3"/>
    <x v="0"/>
    <x v="0"/>
    <x v="16"/>
  </r>
  <r>
    <x v="678"/>
    <s v="2013-07-23"/>
    <x v="1"/>
    <d v="1899-12-30T08:22:00"/>
    <x v="2"/>
    <d v="2013-07-23T07:36:14"/>
    <d v="2013-07-23T09:22:23"/>
    <n v="106"/>
    <x v="3"/>
    <x v="1"/>
    <x v="0"/>
    <x v="16"/>
  </r>
  <r>
    <x v="679"/>
    <s v="2013-07-23"/>
    <x v="1"/>
    <d v="1899-12-30T10:03:00"/>
    <x v="2"/>
    <d v="2013-07-23T09:38:57"/>
    <d v="2013-07-23T11:06:54"/>
    <n v="87"/>
    <x v="3"/>
    <x v="1"/>
    <x v="0"/>
    <x v="16"/>
  </r>
  <r>
    <x v="680"/>
    <s v="2013-07-23"/>
    <x v="1"/>
    <d v="1899-12-30T10:32:00"/>
    <x v="2"/>
    <d v="2013-07-23T09:30:53"/>
    <d v="2013-07-23T11:08:11"/>
    <n v="97"/>
    <x v="3"/>
    <x v="1"/>
    <x v="0"/>
    <x v="16"/>
  </r>
  <r>
    <x v="681"/>
    <s v="2013-07-23"/>
    <x v="1"/>
    <d v="1899-12-30T12:13:00"/>
    <x v="2"/>
    <d v="2013-07-23T11:25:59"/>
    <d v="2013-07-23T13:16:47"/>
    <n v="110"/>
    <x v="3"/>
    <x v="1"/>
    <x v="0"/>
    <x v="16"/>
  </r>
  <r>
    <x v="682"/>
    <s v="2013-07-23"/>
    <x v="1"/>
    <d v="1899-12-30T14:20:00"/>
    <x v="2"/>
    <d v="2013-07-23T13:20:12"/>
    <d v="2013-07-23T15:05:05"/>
    <n v="104"/>
    <x v="3"/>
    <x v="1"/>
    <x v="0"/>
    <x v="16"/>
  </r>
  <r>
    <x v="683"/>
    <s v="2013-07-23"/>
    <x v="1"/>
    <d v="1899-12-30T15:49:00"/>
    <x v="1"/>
    <d v="2013-07-23T14:42:45"/>
    <d v="2013-07-23T17:06:33"/>
    <n v="143"/>
    <x v="3"/>
    <x v="1"/>
    <x v="0"/>
    <x v="16"/>
  </r>
  <r>
    <x v="684"/>
    <s v="2013-07-23"/>
    <x v="1"/>
    <d v="1899-12-30T16:33:00"/>
    <x v="2"/>
    <d v="2013-07-23T15:38:46"/>
    <d v="2013-07-23T17:14:05"/>
    <n v="95"/>
    <x v="3"/>
    <x v="1"/>
    <x v="0"/>
    <x v="16"/>
  </r>
  <r>
    <x v="685"/>
    <s v="2013-07-23"/>
    <x v="1"/>
    <d v="1899-12-30T19:20:00"/>
    <x v="0"/>
    <d v="2013-07-23T18:38:16"/>
    <e v="#VALUE!"/>
    <e v="#VALUE!"/>
    <x v="3"/>
    <x v="1"/>
    <x v="0"/>
    <x v="16"/>
  </r>
  <r>
    <x v="686"/>
    <s v="2013-07-23"/>
    <x v="1"/>
    <d v="1899-12-30T22:48:00"/>
    <x v="0"/>
    <d v="2013-07-23T21:55:44"/>
    <d v="2013-07-23T23:55:28"/>
    <n v="119"/>
    <x v="3"/>
    <x v="1"/>
    <x v="0"/>
    <x v="16"/>
  </r>
  <r>
    <x v="687"/>
    <s v="2013-07-24"/>
    <x v="2"/>
    <d v="1899-12-30T02:32:00"/>
    <x v="1"/>
    <d v="2013-07-24T01:38:55"/>
    <d v="2013-07-24T02:59:10"/>
    <n v="80"/>
    <x v="3"/>
    <x v="0"/>
    <x v="0"/>
    <x v="16"/>
  </r>
  <r>
    <x v="688"/>
    <s v="2013-07-24"/>
    <x v="2"/>
    <d v="1899-12-30T08:36:00"/>
    <x v="2"/>
    <d v="2013-07-24T07:51:37"/>
    <d v="2013-07-24T09:32:21"/>
    <n v="100"/>
    <x v="3"/>
    <x v="1"/>
    <x v="0"/>
    <x v="16"/>
  </r>
  <r>
    <x v="689"/>
    <s v="2013-07-24"/>
    <x v="2"/>
    <d v="1899-12-30T14:28:00"/>
    <x v="2"/>
    <d v="2013-07-24T13:42:30"/>
    <d v="2013-07-24T14:51:51"/>
    <n v="69"/>
    <x v="3"/>
    <x v="1"/>
    <x v="0"/>
    <x v="16"/>
  </r>
  <r>
    <x v="690"/>
    <s v="2013-07-24"/>
    <x v="2"/>
    <d v="1899-12-30T16:02:00"/>
    <x v="2"/>
    <d v="2013-07-24T15:20:43"/>
    <d v="2013-07-24T16:49:41"/>
    <n v="88"/>
    <x v="3"/>
    <x v="1"/>
    <x v="0"/>
    <x v="16"/>
  </r>
  <r>
    <x v="691"/>
    <s v="2013-07-24"/>
    <x v="2"/>
    <d v="1899-12-30T16:46:00"/>
    <x v="0"/>
    <d v="2013-07-24T16:22:23"/>
    <d v="2013-07-24T17:48:51"/>
    <n v="86"/>
    <x v="3"/>
    <x v="1"/>
    <x v="0"/>
    <x v="16"/>
  </r>
  <r>
    <x v="692"/>
    <s v="2013-07-24"/>
    <x v="2"/>
    <d v="1899-12-30T21:06:00"/>
    <x v="0"/>
    <d v="2013-07-24T20:32:32"/>
    <d v="2013-07-24T21:56:50"/>
    <n v="84"/>
    <x v="3"/>
    <x v="1"/>
    <x v="0"/>
    <x v="16"/>
  </r>
  <r>
    <x v="693"/>
    <s v="2013-07-24"/>
    <x v="2"/>
    <d v="1899-12-30T21:42:00"/>
    <x v="2"/>
    <d v="2013-07-24T21:08:35"/>
    <d v="2013-07-24T23:14:40"/>
    <n v="126"/>
    <x v="3"/>
    <x v="1"/>
    <x v="0"/>
    <x v="16"/>
  </r>
  <r>
    <x v="694"/>
    <s v="2013-07-24"/>
    <x v="2"/>
    <d v="1899-12-30T23:10:00"/>
    <x v="0"/>
    <d v="2013-07-24T23:01:50"/>
    <d v="2013-07-24T23:49:07"/>
    <n v="47"/>
    <x v="3"/>
    <x v="1"/>
    <x v="0"/>
    <x v="16"/>
  </r>
  <r>
    <x v="695"/>
    <s v="2013-07-25"/>
    <x v="3"/>
    <d v="1899-12-30T00:36:00"/>
    <x v="0"/>
    <d v="2013-07-24T23:42:53"/>
    <d v="2013-07-25T01:18:32"/>
    <n v="95"/>
    <x v="3"/>
    <x v="0"/>
    <x v="0"/>
    <x v="16"/>
  </r>
  <r>
    <x v="696"/>
    <s v="2013-07-25"/>
    <x v="3"/>
    <d v="1899-12-30T12:02:00"/>
    <x v="2"/>
    <d v="2013-07-25T11:13:33"/>
    <d v="2013-07-25T12:40:44"/>
    <n v="87"/>
    <x v="3"/>
    <x v="1"/>
    <x v="0"/>
    <x v="16"/>
  </r>
  <r>
    <x v="697"/>
    <s v="2013-07-25"/>
    <x v="3"/>
    <d v="1899-12-30T19:55:00"/>
    <x v="0"/>
    <d v="2013-07-25T18:55:36"/>
    <d v="2013-07-25T21:01:06"/>
    <n v="125"/>
    <x v="3"/>
    <x v="1"/>
    <x v="0"/>
    <x v="16"/>
  </r>
  <r>
    <x v="698"/>
    <s v="2013-07-26"/>
    <x v="4"/>
    <d v="1899-12-30T04:23:00"/>
    <x v="0"/>
    <d v="2013-07-26T03:26:25"/>
    <e v="#VALUE!"/>
    <e v="#VALUE!"/>
    <x v="3"/>
    <x v="0"/>
    <x v="0"/>
    <x v="16"/>
  </r>
  <r>
    <x v="699"/>
    <s v="2013-07-26"/>
    <x v="4"/>
    <d v="1899-12-30T09:40:00"/>
    <x v="2"/>
    <d v="2013-07-26T09:15:52"/>
    <d v="2013-07-26T10:07:53"/>
    <n v="52"/>
    <x v="3"/>
    <x v="1"/>
    <x v="0"/>
    <x v="16"/>
  </r>
  <r>
    <x v="700"/>
    <s v="2013-07-26"/>
    <x v="4"/>
    <d v="1899-12-30T10:27:00"/>
    <x v="2"/>
    <d v="2013-07-26T09:14:38"/>
    <d v="2013-07-26T12:02:58"/>
    <n v="168"/>
    <x v="3"/>
    <x v="1"/>
    <x v="0"/>
    <x v="16"/>
  </r>
  <r>
    <x v="701"/>
    <s v="2013-07-26"/>
    <x v="4"/>
    <d v="1899-12-30T11:31:00"/>
    <x v="2"/>
    <d v="2013-07-26T10:36:30"/>
    <d v="2013-07-26T11:55:58"/>
    <n v="79"/>
    <x v="3"/>
    <x v="1"/>
    <x v="0"/>
    <x v="16"/>
  </r>
  <r>
    <x v="702"/>
    <s v="2013-07-26"/>
    <x v="4"/>
    <d v="1899-12-30T13:13:00"/>
    <x v="2"/>
    <d v="2013-07-26T12:33:20"/>
    <d v="2013-07-26T13:37:53"/>
    <n v="64"/>
    <x v="3"/>
    <x v="1"/>
    <x v="0"/>
    <x v="16"/>
  </r>
  <r>
    <x v="703"/>
    <s v="2013-07-26"/>
    <x v="4"/>
    <d v="1899-12-30T15:35:00"/>
    <x v="2"/>
    <d v="2013-07-26T14:28:28"/>
    <d v="2013-07-26T15:56:19"/>
    <n v="87"/>
    <x v="3"/>
    <x v="1"/>
    <x v="0"/>
    <x v="16"/>
  </r>
  <r>
    <x v="704"/>
    <s v="2013-07-27"/>
    <x v="5"/>
    <d v="1899-12-30T04:02:00"/>
    <x v="0"/>
    <d v="2013-07-27T03:18:39"/>
    <d v="2013-07-27T04:40:41"/>
    <n v="82"/>
    <x v="3"/>
    <x v="0"/>
    <x v="1"/>
    <x v="16"/>
  </r>
  <r>
    <x v="705"/>
    <s v="2013-07-27"/>
    <x v="5"/>
    <d v="1899-12-30T05:47:00"/>
    <x v="0"/>
    <d v="2013-07-27T05:03:35"/>
    <d v="2013-07-27T06:25:42"/>
    <n v="82"/>
    <x v="3"/>
    <x v="0"/>
    <x v="1"/>
    <x v="16"/>
  </r>
  <r>
    <x v="706"/>
    <s v="2013-07-27"/>
    <x v="5"/>
    <d v="1899-12-30T23:31:00"/>
    <x v="0"/>
    <d v="2013-07-27T23:15:16"/>
    <d v="2013-07-28T00:52:09"/>
    <n v="96"/>
    <x v="3"/>
    <x v="1"/>
    <x v="1"/>
    <x v="16"/>
  </r>
  <r>
    <x v="707"/>
    <s v="2013-07-28"/>
    <x v="6"/>
    <d v="1899-12-30T13:10:00"/>
    <x v="0"/>
    <d v="2013-07-28T12:28:43"/>
    <d v="2013-07-28T13:59:08"/>
    <n v="90"/>
    <x v="3"/>
    <x v="1"/>
    <x v="1"/>
    <x v="16"/>
  </r>
  <r>
    <x v="708"/>
    <s v="2013-07-28"/>
    <x v="6"/>
    <d v="1899-12-30T15:28:00"/>
    <x v="0"/>
    <d v="2013-07-28T14:43:35"/>
    <d v="2013-07-28T16:13:19"/>
    <n v="89"/>
    <x v="3"/>
    <x v="1"/>
    <x v="1"/>
    <x v="16"/>
  </r>
  <r>
    <x v="709"/>
    <s v="2013-07-28"/>
    <x v="6"/>
    <d v="1899-12-30T19:18:00"/>
    <x v="0"/>
    <d v="2013-07-28T18:59:06"/>
    <d v="2013-07-28T20:09:08"/>
    <n v="70"/>
    <x v="3"/>
    <x v="1"/>
    <x v="1"/>
    <x v="16"/>
  </r>
  <r>
    <x v="710"/>
    <s v="2013-07-29"/>
    <x v="0"/>
    <d v="1899-12-30T01:31:00"/>
    <x v="0"/>
    <d v="2013-07-29T01:06:39"/>
    <e v="#VALUE!"/>
    <e v="#VALUE!"/>
    <x v="3"/>
    <x v="0"/>
    <x v="0"/>
    <x v="17"/>
  </r>
  <r>
    <x v="711"/>
    <s v="2013-07-29"/>
    <x v="0"/>
    <d v="1899-12-30T08:22:00"/>
    <x v="2"/>
    <d v="2013-07-29T07:32:59"/>
    <d v="2013-07-29T08:59:51"/>
    <n v="86"/>
    <x v="3"/>
    <x v="1"/>
    <x v="0"/>
    <x v="17"/>
  </r>
  <r>
    <x v="712"/>
    <s v="2013-07-29"/>
    <x v="0"/>
    <d v="1899-12-30T10:17:00"/>
    <x v="2"/>
    <d v="2013-07-29T09:43:39"/>
    <d v="2013-07-29T11:06:48"/>
    <n v="83"/>
    <x v="3"/>
    <x v="1"/>
    <x v="0"/>
    <x v="17"/>
  </r>
  <r>
    <x v="713"/>
    <s v="2013-07-29"/>
    <x v="0"/>
    <d v="1899-12-30T11:52:00"/>
    <x v="0"/>
    <d v="2013-07-29T11:56:23"/>
    <e v="#VALUE!"/>
    <e v="#VALUE!"/>
    <x v="3"/>
    <x v="1"/>
    <x v="0"/>
    <x v="17"/>
  </r>
  <r>
    <x v="714"/>
    <s v="2013-07-29"/>
    <x v="0"/>
    <d v="1899-12-30T12:14:00"/>
    <x v="2"/>
    <d v="2013-07-29T11:23:58"/>
    <d v="2013-07-29T12:56:19"/>
    <n v="92"/>
    <x v="3"/>
    <x v="1"/>
    <x v="0"/>
    <x v="17"/>
  </r>
  <r>
    <x v="715"/>
    <s v="2013-07-29"/>
    <x v="0"/>
    <d v="1899-12-30T14:29:00"/>
    <x v="2"/>
    <d v="2013-07-29T13:40:21"/>
    <d v="2013-07-29T15:28:49"/>
    <n v="108"/>
    <x v="3"/>
    <x v="1"/>
    <x v="0"/>
    <x v="17"/>
  </r>
  <r>
    <x v="716"/>
    <s v="2013-07-29"/>
    <x v="0"/>
    <d v="1899-12-30T16:23:00"/>
    <x v="2"/>
    <d v="2013-07-29T15:48:14"/>
    <d v="2013-07-29T17:01:31"/>
    <n v="73"/>
    <x v="3"/>
    <x v="1"/>
    <x v="0"/>
    <x v="17"/>
  </r>
  <r>
    <x v="717"/>
    <s v="2013-07-29"/>
    <x v="0"/>
    <d v="1899-12-30T17:02:00"/>
    <x v="0"/>
    <d v="2013-07-29T16:04:24"/>
    <d v="2013-07-29T17:56:01"/>
    <n v="111"/>
    <x v="3"/>
    <x v="1"/>
    <x v="0"/>
    <x v="17"/>
  </r>
  <r>
    <x v="718"/>
    <s v="2013-07-30"/>
    <x v="1"/>
    <d v="1899-12-30T06:20:00"/>
    <x v="0"/>
    <d v="2013-07-30T05:30:08"/>
    <d v="2013-07-30T07:03:55"/>
    <n v="93"/>
    <x v="3"/>
    <x v="1"/>
    <x v="0"/>
    <x v="17"/>
  </r>
  <r>
    <x v="719"/>
    <s v="2013-07-30"/>
    <x v="1"/>
    <d v="1899-12-30T11:27:00"/>
    <x v="0"/>
    <d v="2013-07-30T10:51:27"/>
    <d v="2013-07-30T12:50:00"/>
    <n v="118"/>
    <x v="3"/>
    <x v="1"/>
    <x v="0"/>
    <x v="17"/>
  </r>
  <r>
    <x v="720"/>
    <s v="2013-07-30"/>
    <x v="1"/>
    <d v="1899-12-30T13:21:00"/>
    <x v="0"/>
    <d v="2013-07-30T12:44:18"/>
    <d v="2013-07-30T14:10:46"/>
    <n v="86"/>
    <x v="3"/>
    <x v="1"/>
    <x v="0"/>
    <x v="17"/>
  </r>
  <r>
    <x v="721"/>
    <s v="2013-07-30"/>
    <x v="1"/>
    <d v="1899-12-30T14:54:00"/>
    <x v="1"/>
    <d v="2013-07-30T14:27:59"/>
    <e v="#VALUE!"/>
    <e v="#VALUE!"/>
    <x v="3"/>
    <x v="1"/>
    <x v="0"/>
    <x v="17"/>
  </r>
  <r>
    <x v="722"/>
    <s v="2013-07-31"/>
    <x v="2"/>
    <d v="1899-12-30T02:05:00"/>
    <x v="0"/>
    <d v="2013-07-31T01:10:32"/>
    <d v="2013-07-31T02:27:00"/>
    <n v="76"/>
    <x v="3"/>
    <x v="0"/>
    <x v="0"/>
    <x v="17"/>
  </r>
  <r>
    <x v="723"/>
    <s v="2013-07-31"/>
    <x v="2"/>
    <d v="1899-12-30T08:32:00"/>
    <x v="2"/>
    <d v="2013-07-31T07:39:20"/>
    <d v="2013-07-31T09:24:09"/>
    <n v="104"/>
    <x v="3"/>
    <x v="1"/>
    <x v="0"/>
    <x v="17"/>
  </r>
  <r>
    <x v="724"/>
    <s v="2013-07-31"/>
    <x v="2"/>
    <d v="1899-12-30T10:26:00"/>
    <x v="2"/>
    <d v="2013-07-31T09:45:27"/>
    <d v="2013-07-31T11:31:20"/>
    <n v="105"/>
    <x v="3"/>
    <x v="1"/>
    <x v="0"/>
    <x v="17"/>
  </r>
  <r>
    <x v="725"/>
    <s v="2013-07-31"/>
    <x v="2"/>
    <d v="1899-12-30T12:17:00"/>
    <x v="2"/>
    <d v="2013-07-31T11:36:34"/>
    <d v="2013-07-31T13:42:32"/>
    <n v="125"/>
    <x v="3"/>
    <x v="1"/>
    <x v="0"/>
    <x v="17"/>
  </r>
  <r>
    <x v="726"/>
    <s v="2013-07-31"/>
    <x v="2"/>
    <d v="1899-12-30T14:33:00"/>
    <x v="2"/>
    <d v="2013-07-31T13:42:52"/>
    <d v="2013-07-31T15:17:21"/>
    <n v="94"/>
    <x v="3"/>
    <x v="1"/>
    <x v="0"/>
    <x v="17"/>
  </r>
  <r>
    <x v="727"/>
    <s v="2013-07-31"/>
    <x v="2"/>
    <d v="1899-12-30T16:35:00"/>
    <x v="2"/>
    <d v="2013-07-31T15:42:31"/>
    <d v="2013-07-31T17:13:36"/>
    <n v="91"/>
    <x v="3"/>
    <x v="1"/>
    <x v="0"/>
    <x v="17"/>
  </r>
  <r>
    <x v="728"/>
    <s v="2013-07-31"/>
    <x v="2"/>
    <d v="1899-12-30T19:13:00"/>
    <x v="0"/>
    <d v="2013-07-31T19:03:03"/>
    <d v="2013-07-31T19:59:27"/>
    <n v="56"/>
    <x v="3"/>
    <x v="1"/>
    <x v="0"/>
    <x v="17"/>
  </r>
  <r>
    <x v="729"/>
    <s v="2013-08-01"/>
    <x v="3"/>
    <d v="1899-12-30T09:37:00"/>
    <x v="2"/>
    <d v="2013-08-01T09:05:34"/>
    <d v="2013-08-01T10:26:25"/>
    <n v="80"/>
    <x v="4"/>
    <x v="1"/>
    <x v="0"/>
    <x v="17"/>
  </r>
  <r>
    <x v="730"/>
    <s v="2013-08-01"/>
    <x v="3"/>
    <d v="1899-12-30T13:13:00"/>
    <x v="0"/>
    <d v="2013-08-01T12:26:46"/>
    <e v="#VALUE!"/>
    <e v="#VALUE!"/>
    <x v="4"/>
    <x v="1"/>
    <x v="0"/>
    <x v="17"/>
  </r>
  <r>
    <x v="731"/>
    <s v="2013-08-01"/>
    <x v="3"/>
    <d v="1899-12-30T15:31:00"/>
    <x v="2"/>
    <d v="2013-08-01T14:56:08"/>
    <d v="2013-08-01T16:44:26"/>
    <n v="108"/>
    <x v="4"/>
    <x v="1"/>
    <x v="0"/>
    <x v="17"/>
  </r>
  <r>
    <x v="732"/>
    <s v="2013-08-01"/>
    <x v="3"/>
    <d v="1899-12-30T17:04:00"/>
    <x v="0"/>
    <d v="2013-08-01T16:24:10"/>
    <d v="2013-08-01T18:16:51"/>
    <n v="112"/>
    <x v="4"/>
    <x v="1"/>
    <x v="0"/>
    <x v="17"/>
  </r>
  <r>
    <x v="733"/>
    <s v="2013-08-01"/>
    <x v="3"/>
    <d v="1899-12-30T20:24:00"/>
    <x v="0"/>
    <d v="2013-08-01T19:29:19"/>
    <e v="#VALUE!"/>
    <e v="#VALUE!"/>
    <x v="4"/>
    <x v="1"/>
    <x v="0"/>
    <x v="17"/>
  </r>
  <r>
    <x v="734"/>
    <s v="2013-08-01"/>
    <x v="3"/>
    <d v="1899-12-30T21:04:00"/>
    <x v="0"/>
    <d v="2013-08-01T20:32:05"/>
    <d v="2013-08-01T22:18:10"/>
    <n v="106"/>
    <x v="4"/>
    <x v="1"/>
    <x v="0"/>
    <x v="17"/>
  </r>
  <r>
    <x v="735"/>
    <s v="2013-08-02"/>
    <x v="4"/>
    <d v="1899-12-30T09:43:00"/>
    <x v="2"/>
    <d v="2013-08-02T08:46:24"/>
    <d v="2013-08-02T10:34:36"/>
    <n v="108"/>
    <x v="4"/>
    <x v="1"/>
    <x v="0"/>
    <x v="17"/>
  </r>
  <r>
    <x v="736"/>
    <s v="2013-08-02"/>
    <x v="4"/>
    <d v="1899-12-30T09:53:00"/>
    <x v="0"/>
    <d v="2013-08-02T09:03:59"/>
    <d v="2013-08-02T11:17:37"/>
    <n v="133"/>
    <x v="4"/>
    <x v="1"/>
    <x v="0"/>
    <x v="17"/>
  </r>
  <r>
    <x v="737"/>
    <s v="2013-08-02"/>
    <x v="4"/>
    <d v="1899-12-30T11:44:00"/>
    <x v="2"/>
    <d v="2013-08-02T11:13:03"/>
    <d v="2013-08-02T12:19:34"/>
    <n v="66"/>
    <x v="4"/>
    <x v="1"/>
    <x v="0"/>
    <x v="17"/>
  </r>
  <r>
    <x v="738"/>
    <s v="2013-08-02"/>
    <x v="4"/>
    <d v="1899-12-30T14:01:00"/>
    <x v="2"/>
    <d v="2013-08-02T13:17:00"/>
    <d v="2013-08-02T14:38:37"/>
    <n v="81"/>
    <x v="4"/>
    <x v="1"/>
    <x v="0"/>
    <x v="17"/>
  </r>
  <r>
    <x v="739"/>
    <s v="2013-08-02"/>
    <x v="4"/>
    <d v="1899-12-30T14:20:00"/>
    <x v="0"/>
    <d v="2013-08-02T14:42:36"/>
    <d v="2013-08-02T15:10:05"/>
    <n v="27"/>
    <x v="4"/>
    <x v="1"/>
    <x v="0"/>
    <x v="17"/>
  </r>
  <r>
    <x v="740"/>
    <s v="2013-08-02"/>
    <x v="4"/>
    <d v="1899-12-30T16:09:00"/>
    <x v="0"/>
    <d v="2013-08-02T15:21:49"/>
    <d v="2013-08-02T17:13:18"/>
    <n v="111"/>
    <x v="4"/>
    <x v="1"/>
    <x v="0"/>
    <x v="17"/>
  </r>
  <r>
    <x v="741"/>
    <s v="2013-08-02"/>
    <x v="4"/>
    <d v="1899-12-30T16:12:00"/>
    <x v="2"/>
    <d v="2013-08-02T15:24:10"/>
    <e v="#VALUE!"/>
    <e v="#VALUE!"/>
    <x v="4"/>
    <x v="1"/>
    <x v="0"/>
    <x v="17"/>
  </r>
  <r>
    <x v="742"/>
    <s v="2013-08-02"/>
    <x v="4"/>
    <d v="1899-12-30T18:43:00"/>
    <x v="0"/>
    <d v="2013-08-02T17:44:13"/>
    <d v="2013-08-02T19:53:45"/>
    <n v="129"/>
    <x v="4"/>
    <x v="1"/>
    <x v="0"/>
    <x v="17"/>
  </r>
  <r>
    <x v="743"/>
    <s v="2013-08-02"/>
    <x v="4"/>
    <d v="1899-12-30T23:44:00"/>
    <x v="0"/>
    <d v="2013-08-02T22:55:42"/>
    <d v="2013-08-03T00:48:23"/>
    <n v="112"/>
    <x v="4"/>
    <x v="1"/>
    <x v="0"/>
    <x v="17"/>
  </r>
  <r>
    <x v="744"/>
    <s v="2013-08-03"/>
    <x v="5"/>
    <d v="1899-12-30T05:29:00"/>
    <x v="1"/>
    <d v="2013-08-03T04:28:54"/>
    <d v="2013-08-03T06:31:53"/>
    <n v="122"/>
    <x v="4"/>
    <x v="0"/>
    <x v="1"/>
    <x v="17"/>
  </r>
  <r>
    <x v="745"/>
    <s v="2013-08-03"/>
    <x v="5"/>
    <d v="1899-12-30T12:03:00"/>
    <x v="0"/>
    <d v="2013-08-03T11:54:09"/>
    <d v="2013-08-03T13:06:44"/>
    <n v="72"/>
    <x v="4"/>
    <x v="1"/>
    <x v="1"/>
    <x v="17"/>
  </r>
  <r>
    <x v="746"/>
    <s v="2013-08-04"/>
    <x v="6"/>
    <d v="1899-12-30T02:24:00"/>
    <x v="0"/>
    <d v="2013-08-04T01:40:17"/>
    <e v="#VALUE!"/>
    <e v="#VALUE!"/>
    <x v="4"/>
    <x v="0"/>
    <x v="1"/>
    <x v="17"/>
  </r>
  <r>
    <x v="747"/>
    <s v="2013-08-04"/>
    <x v="6"/>
    <d v="1899-12-30T15:18:00"/>
    <x v="1"/>
    <d v="2013-08-04T14:16:15"/>
    <d v="2013-08-04T15:55:16"/>
    <n v="99"/>
    <x v="4"/>
    <x v="1"/>
    <x v="1"/>
    <x v="17"/>
  </r>
  <r>
    <x v="748"/>
    <s v="2013-08-05"/>
    <x v="0"/>
    <d v="1899-12-30T12:38:00"/>
    <x v="0"/>
    <d v="2013-08-05T12:23:16"/>
    <d v="2013-08-05T13:23:11"/>
    <n v="59"/>
    <x v="4"/>
    <x v="1"/>
    <x v="0"/>
    <x v="18"/>
  </r>
  <r>
    <x v="749"/>
    <s v="2013-08-05"/>
    <x v="0"/>
    <d v="1899-12-30T15:31:00"/>
    <x v="0"/>
    <d v="2013-08-05T14:59:19"/>
    <d v="2013-08-05T16:18:49"/>
    <n v="79"/>
    <x v="4"/>
    <x v="1"/>
    <x v="0"/>
    <x v="18"/>
  </r>
  <r>
    <x v="750"/>
    <s v="2013-08-05"/>
    <x v="0"/>
    <d v="1899-12-30T19:48:00"/>
    <x v="0"/>
    <d v="2013-08-05T19:09:39"/>
    <d v="2013-08-05T20:36:22"/>
    <n v="86"/>
    <x v="4"/>
    <x v="1"/>
    <x v="0"/>
    <x v="18"/>
  </r>
  <r>
    <x v="751"/>
    <s v="2013-08-05"/>
    <x v="0"/>
    <d v="1899-12-30T23:31:00"/>
    <x v="0"/>
    <d v="2013-08-05T22:47:06"/>
    <d v="2013-08-06T00:32:47"/>
    <n v="105"/>
    <x v="4"/>
    <x v="1"/>
    <x v="0"/>
    <x v="18"/>
  </r>
  <r>
    <x v="752"/>
    <s v="2013-08-06"/>
    <x v="1"/>
    <d v="1899-12-30T06:40:00"/>
    <x v="0"/>
    <d v="2013-08-06T06:06:41"/>
    <d v="2013-08-06T07:37:58"/>
    <n v="91"/>
    <x v="4"/>
    <x v="1"/>
    <x v="0"/>
    <x v="18"/>
  </r>
  <r>
    <x v="753"/>
    <s v="2013-08-06"/>
    <x v="1"/>
    <d v="1899-12-30T08:18:00"/>
    <x v="2"/>
    <d v="2013-08-06T07:34:29"/>
    <d v="2013-08-06T08:52:32"/>
    <n v="78"/>
    <x v="4"/>
    <x v="1"/>
    <x v="0"/>
    <x v="18"/>
  </r>
  <r>
    <x v="754"/>
    <s v="2013-08-06"/>
    <x v="1"/>
    <d v="1899-12-30T11:12:00"/>
    <x v="2"/>
    <d v="2013-08-06T10:35:32"/>
    <d v="2013-08-06T12:12:06"/>
    <n v="96"/>
    <x v="4"/>
    <x v="1"/>
    <x v="0"/>
    <x v="18"/>
  </r>
  <r>
    <x v="755"/>
    <s v="2013-08-06"/>
    <x v="1"/>
    <d v="1899-12-30T11:18:00"/>
    <x v="2"/>
    <d v="2013-08-06T10:51:07"/>
    <d v="2013-08-06T13:09:17"/>
    <n v="138"/>
    <x v="4"/>
    <x v="1"/>
    <x v="0"/>
    <x v="18"/>
  </r>
  <r>
    <x v="756"/>
    <s v="2013-08-06"/>
    <x v="1"/>
    <d v="1899-12-30T13:19:00"/>
    <x v="2"/>
    <d v="2013-08-06T12:37:18"/>
    <d v="2013-08-06T13:39:52"/>
    <n v="62"/>
    <x v="4"/>
    <x v="1"/>
    <x v="0"/>
    <x v="18"/>
  </r>
  <r>
    <x v="757"/>
    <s v="2013-08-06"/>
    <x v="1"/>
    <d v="1899-12-30T13:38:00"/>
    <x v="2"/>
    <d v="2013-08-06T12:48:08"/>
    <d v="2013-08-06T14:06:56"/>
    <n v="78"/>
    <x v="4"/>
    <x v="1"/>
    <x v="0"/>
    <x v="18"/>
  </r>
  <r>
    <x v="758"/>
    <s v="2013-08-06"/>
    <x v="1"/>
    <d v="1899-12-30T14:50:00"/>
    <x v="2"/>
    <d v="2013-08-06T14:08:30"/>
    <d v="2013-08-06T15:58:36"/>
    <n v="110"/>
    <x v="4"/>
    <x v="1"/>
    <x v="0"/>
    <x v="18"/>
  </r>
  <r>
    <x v="759"/>
    <s v="2013-08-06"/>
    <x v="1"/>
    <d v="1899-12-30T16:43:00"/>
    <x v="2"/>
    <d v="2013-08-06T15:48:50"/>
    <d v="2013-08-06T17:22:50"/>
    <n v="94"/>
    <x v="4"/>
    <x v="1"/>
    <x v="0"/>
    <x v="18"/>
  </r>
  <r>
    <x v="760"/>
    <s v="2013-08-06"/>
    <x v="1"/>
    <d v="1899-12-30T22:09:00"/>
    <x v="0"/>
    <d v="2013-08-06T21:19:31"/>
    <d v="2013-08-06T22:58:13"/>
    <n v="98"/>
    <x v="4"/>
    <x v="1"/>
    <x v="0"/>
    <x v="18"/>
  </r>
  <r>
    <x v="761"/>
    <s v="2013-08-07"/>
    <x v="2"/>
    <d v="1899-12-30T02:54:00"/>
    <x v="1"/>
    <d v="2013-08-07T01:55:50"/>
    <d v="2013-08-07T03:42:56"/>
    <n v="107"/>
    <x v="4"/>
    <x v="0"/>
    <x v="0"/>
    <x v="18"/>
  </r>
  <r>
    <x v="762"/>
    <s v="2013-08-07"/>
    <x v="2"/>
    <d v="1899-12-30T05:00:00"/>
    <x v="0"/>
    <d v="2013-08-07T04:21:13"/>
    <d v="2013-08-07T06:10:58"/>
    <n v="109"/>
    <x v="4"/>
    <x v="0"/>
    <x v="0"/>
    <x v="18"/>
  </r>
  <r>
    <x v="763"/>
    <s v="2013-08-07"/>
    <x v="2"/>
    <d v="1899-12-30T07:09:00"/>
    <x v="0"/>
    <d v="2013-08-07T06:22:55"/>
    <d v="2013-08-07T07:52:59"/>
    <n v="90"/>
    <x v="4"/>
    <x v="1"/>
    <x v="0"/>
    <x v="18"/>
  </r>
  <r>
    <x v="764"/>
    <s v="2013-08-07"/>
    <x v="2"/>
    <d v="1899-12-30T08:41:00"/>
    <x v="2"/>
    <d v="2013-08-07T07:35:38"/>
    <d v="2013-08-07T09:18:40"/>
    <n v="103"/>
    <x v="4"/>
    <x v="1"/>
    <x v="0"/>
    <x v="18"/>
  </r>
  <r>
    <x v="765"/>
    <s v="2013-08-07"/>
    <x v="2"/>
    <d v="1899-12-30T10:42:00"/>
    <x v="2"/>
    <d v="2013-08-07T09:49:40"/>
    <d v="2013-08-07T11:36:22"/>
    <n v="106"/>
    <x v="4"/>
    <x v="1"/>
    <x v="0"/>
    <x v="18"/>
  </r>
  <r>
    <x v="766"/>
    <s v="2013-08-07"/>
    <x v="2"/>
    <d v="1899-12-30T11:11:00"/>
    <x v="0"/>
    <d v="2013-08-07T10:26:07"/>
    <d v="2013-08-07T13:13:07"/>
    <n v="167"/>
    <x v="4"/>
    <x v="1"/>
    <x v="0"/>
    <x v="18"/>
  </r>
  <r>
    <x v="767"/>
    <s v="2013-08-07"/>
    <x v="2"/>
    <d v="1899-12-30T12:35:00"/>
    <x v="2"/>
    <d v="2013-08-07T11:39:58"/>
    <d v="2013-08-07T13:10:07"/>
    <n v="90"/>
    <x v="4"/>
    <x v="1"/>
    <x v="0"/>
    <x v="18"/>
  </r>
  <r>
    <x v="768"/>
    <s v="2013-08-07"/>
    <x v="2"/>
    <d v="1899-12-30T15:23:00"/>
    <x v="1"/>
    <e v="#VALUE!"/>
    <e v="#VALUE!"/>
    <e v="#VALUE!"/>
    <x v="4"/>
    <x v="1"/>
    <x v="0"/>
    <x v="18"/>
  </r>
  <r>
    <x v="769"/>
    <s v="2013-08-07"/>
    <x v="2"/>
    <d v="1899-12-30T17:24:00"/>
    <x v="2"/>
    <d v="2013-08-07T16:12:12"/>
    <d v="2013-08-07T19:27:55"/>
    <n v="195"/>
    <x v="4"/>
    <x v="1"/>
    <x v="0"/>
    <x v="18"/>
  </r>
  <r>
    <x v="770"/>
    <s v="2013-08-07"/>
    <x v="2"/>
    <d v="1899-12-30T20:37:00"/>
    <x v="1"/>
    <d v="2013-08-07T20:02:24"/>
    <d v="2013-08-07T21:47:45"/>
    <n v="105"/>
    <x v="4"/>
    <x v="1"/>
    <x v="0"/>
    <x v="18"/>
  </r>
  <r>
    <x v="771"/>
    <s v="2013-08-07"/>
    <x v="2"/>
    <d v="1899-12-30T22:50:00"/>
    <x v="0"/>
    <d v="2013-08-07T21:55:16"/>
    <d v="2013-08-07T23:51:49"/>
    <n v="116"/>
    <x v="4"/>
    <x v="1"/>
    <x v="0"/>
    <x v="18"/>
  </r>
  <r>
    <x v="772"/>
    <s v="2013-08-08"/>
    <x v="3"/>
    <d v="1899-12-30T03:01:00"/>
    <x v="0"/>
    <d v="2013-08-08T02:17:45"/>
    <d v="2013-08-08T04:22:47"/>
    <n v="125"/>
    <x v="4"/>
    <x v="0"/>
    <x v="0"/>
    <x v="18"/>
  </r>
  <r>
    <x v="773"/>
    <s v="2013-08-08"/>
    <x v="3"/>
    <d v="1899-12-30T07:40:00"/>
    <x v="0"/>
    <d v="2013-08-08T06:34:40"/>
    <d v="2013-08-08T08:49:52"/>
    <n v="135"/>
    <x v="4"/>
    <x v="1"/>
    <x v="0"/>
    <x v="18"/>
  </r>
  <r>
    <x v="774"/>
    <s v="2013-08-08"/>
    <x v="3"/>
    <d v="1899-12-30T10:18:00"/>
    <x v="1"/>
    <d v="2013-08-08T09:30:00"/>
    <d v="2013-08-08T11:38:18"/>
    <n v="128"/>
    <x v="4"/>
    <x v="1"/>
    <x v="0"/>
    <x v="18"/>
  </r>
  <r>
    <x v="775"/>
    <s v="2013-08-08"/>
    <x v="3"/>
    <d v="1899-12-30T13:49:00"/>
    <x v="2"/>
    <d v="2013-08-08T12:43:30"/>
    <d v="2013-08-08T14:52:55"/>
    <n v="129"/>
    <x v="4"/>
    <x v="1"/>
    <x v="0"/>
    <x v="18"/>
  </r>
  <r>
    <x v="776"/>
    <s v="2013-08-08"/>
    <x v="3"/>
    <d v="1899-12-30T14:16:00"/>
    <x v="0"/>
    <d v="2013-08-08T13:37:37"/>
    <e v="#VALUE!"/>
    <e v="#VALUE!"/>
    <x v="4"/>
    <x v="1"/>
    <x v="0"/>
    <x v="18"/>
  </r>
  <r>
    <x v="777"/>
    <s v="2013-08-08"/>
    <x v="3"/>
    <d v="1899-12-30T17:02:00"/>
    <x v="1"/>
    <d v="2013-08-08T16:19:19"/>
    <e v="#VALUE!"/>
    <e v="#VALUE!"/>
    <x v="4"/>
    <x v="1"/>
    <x v="0"/>
    <x v="18"/>
  </r>
  <r>
    <x v="778"/>
    <s v="2013-08-08"/>
    <x v="3"/>
    <d v="1899-12-30T23:29:00"/>
    <x v="0"/>
    <d v="2013-08-08T22:56:24"/>
    <e v="#VALUE!"/>
    <e v="#VALUE!"/>
    <x v="4"/>
    <x v="1"/>
    <x v="0"/>
    <x v="18"/>
  </r>
  <r>
    <x v="779"/>
    <s v="2013-08-09"/>
    <x v="4"/>
    <d v="1899-12-30T05:30:00"/>
    <x v="0"/>
    <d v="2013-08-09T05:00:54"/>
    <d v="2013-08-09T06:33:15"/>
    <n v="92"/>
    <x v="4"/>
    <x v="0"/>
    <x v="0"/>
    <x v="18"/>
  </r>
  <r>
    <x v="780"/>
    <s v="2013-08-09"/>
    <x v="4"/>
    <d v="1899-12-30T09:36:00"/>
    <x v="2"/>
    <d v="2013-08-09T08:47:41"/>
    <d v="2013-08-09T10:53:19"/>
    <n v="125"/>
    <x v="4"/>
    <x v="1"/>
    <x v="0"/>
    <x v="18"/>
  </r>
  <r>
    <x v="781"/>
    <s v="2013-08-09"/>
    <x v="4"/>
    <d v="1899-12-30T12:02:00"/>
    <x v="2"/>
    <d v="2013-08-09T10:59:19"/>
    <d v="2013-08-09T12:47:13"/>
    <n v="107"/>
    <x v="4"/>
    <x v="1"/>
    <x v="0"/>
    <x v="18"/>
  </r>
  <r>
    <x v="782"/>
    <s v="2013-08-09"/>
    <x v="4"/>
    <d v="1899-12-30T13:37:00"/>
    <x v="2"/>
    <d v="2013-08-09T13:10:58"/>
    <d v="2013-08-09T14:07:19"/>
    <n v="56"/>
    <x v="4"/>
    <x v="1"/>
    <x v="0"/>
    <x v="18"/>
  </r>
  <r>
    <x v="783"/>
    <s v="2013-08-09"/>
    <x v="4"/>
    <d v="1899-12-30T15:42:00"/>
    <x v="2"/>
    <d v="2013-08-09T14:52:11"/>
    <d v="2013-08-09T16:17:30"/>
    <n v="85"/>
    <x v="4"/>
    <x v="1"/>
    <x v="0"/>
    <x v="18"/>
  </r>
  <r>
    <x v="784"/>
    <s v="2013-08-09"/>
    <x v="4"/>
    <d v="1899-12-30T19:02:00"/>
    <x v="1"/>
    <d v="2013-08-09T17:52:34"/>
    <d v="2013-08-09T19:19:42"/>
    <n v="87"/>
    <x v="4"/>
    <x v="1"/>
    <x v="0"/>
    <x v="18"/>
  </r>
  <r>
    <x v="785"/>
    <s v="2013-08-09"/>
    <x v="4"/>
    <d v="1899-12-30T20:37:00"/>
    <x v="0"/>
    <d v="2013-08-09T19:45:17"/>
    <d v="2013-08-09T21:27:46"/>
    <n v="102"/>
    <x v="4"/>
    <x v="1"/>
    <x v="0"/>
    <x v="18"/>
  </r>
  <r>
    <x v="786"/>
    <s v="2013-08-10"/>
    <x v="5"/>
    <d v="1899-12-30T01:32:00"/>
    <x v="0"/>
    <d v="2013-08-10T01:03:37"/>
    <e v="#VALUE!"/>
    <e v="#VALUE!"/>
    <x v="4"/>
    <x v="0"/>
    <x v="1"/>
    <x v="18"/>
  </r>
  <r>
    <x v="787"/>
    <s v="2013-08-10"/>
    <x v="5"/>
    <d v="1899-12-30T05:42:00"/>
    <x v="0"/>
    <d v="2013-08-10T05:04:04"/>
    <d v="2013-08-10T06:30:50"/>
    <n v="86"/>
    <x v="4"/>
    <x v="0"/>
    <x v="1"/>
    <x v="18"/>
  </r>
  <r>
    <x v="788"/>
    <s v="2013-08-10"/>
    <x v="5"/>
    <d v="1899-12-30T09:08:00"/>
    <x v="1"/>
    <d v="2013-08-10T08:15:50"/>
    <d v="2013-08-10T09:46:51"/>
    <n v="91"/>
    <x v="4"/>
    <x v="1"/>
    <x v="1"/>
    <x v="18"/>
  </r>
  <r>
    <x v="789"/>
    <s v="2013-08-10"/>
    <x v="5"/>
    <d v="1899-12-30T16:27:00"/>
    <x v="1"/>
    <d v="2013-08-10T15:24:27"/>
    <d v="2013-08-10T18:08:39"/>
    <n v="164"/>
    <x v="4"/>
    <x v="1"/>
    <x v="1"/>
    <x v="18"/>
  </r>
  <r>
    <x v="790"/>
    <s v="2013-08-10"/>
    <x v="5"/>
    <d v="1899-12-30T19:27:00"/>
    <x v="0"/>
    <d v="2013-08-10T18:29:11"/>
    <d v="2013-08-10T20:37:51"/>
    <n v="128"/>
    <x v="4"/>
    <x v="1"/>
    <x v="1"/>
    <x v="18"/>
  </r>
  <r>
    <x v="791"/>
    <s v="2013-08-10"/>
    <x v="5"/>
    <d v="1899-12-30T21:33:00"/>
    <x v="0"/>
    <d v="2013-08-10T20:44:18"/>
    <d v="2013-08-10T22:26:44"/>
    <n v="102"/>
    <x v="4"/>
    <x v="1"/>
    <x v="1"/>
    <x v="18"/>
  </r>
  <r>
    <x v="792"/>
    <s v="2013-08-10"/>
    <x v="5"/>
    <d v="1899-12-30T23:51:00"/>
    <x v="0"/>
    <d v="2013-08-10T23:05:24"/>
    <d v="2013-08-11T00:42:43"/>
    <n v="97"/>
    <x v="4"/>
    <x v="1"/>
    <x v="1"/>
    <x v="18"/>
  </r>
  <r>
    <x v="793"/>
    <s v="2013-08-11"/>
    <x v="6"/>
    <d v="1899-12-30T03:03:00"/>
    <x v="0"/>
    <d v="2013-08-11T02:25:18"/>
    <d v="2013-08-11T03:53:12"/>
    <n v="87"/>
    <x v="4"/>
    <x v="0"/>
    <x v="1"/>
    <x v="18"/>
  </r>
  <r>
    <x v="794"/>
    <s v="2013-08-11"/>
    <x v="6"/>
    <d v="1899-12-30T04:42:00"/>
    <x v="1"/>
    <d v="2013-08-11T04:03:15"/>
    <d v="2013-08-11T05:40:24"/>
    <n v="97"/>
    <x v="4"/>
    <x v="0"/>
    <x v="1"/>
    <x v="18"/>
  </r>
  <r>
    <x v="795"/>
    <s v="2013-08-11"/>
    <x v="6"/>
    <d v="1899-12-30T16:37:00"/>
    <x v="0"/>
    <d v="2013-08-11T15:58:08"/>
    <d v="2013-08-11T18:01:51"/>
    <n v="123"/>
    <x v="4"/>
    <x v="1"/>
    <x v="1"/>
    <x v="18"/>
  </r>
  <r>
    <x v="796"/>
    <s v="2013-08-12"/>
    <x v="0"/>
    <d v="1899-12-30T03:08:00"/>
    <x v="0"/>
    <d v="2013-08-12T02:35:57"/>
    <d v="2013-08-12T03:45:20"/>
    <n v="69"/>
    <x v="4"/>
    <x v="0"/>
    <x v="0"/>
    <x v="19"/>
  </r>
  <r>
    <x v="797"/>
    <s v="2013-08-12"/>
    <x v="0"/>
    <d v="1899-12-30T09:36:00"/>
    <x v="2"/>
    <d v="2013-08-12T08:41:02"/>
    <d v="2013-08-12T10:32:19"/>
    <n v="111"/>
    <x v="4"/>
    <x v="1"/>
    <x v="0"/>
    <x v="19"/>
  </r>
  <r>
    <x v="798"/>
    <s v="2013-08-12"/>
    <x v="0"/>
    <d v="1899-12-30T09:49:00"/>
    <x v="2"/>
    <d v="2013-08-12T09:05:24"/>
    <d v="2013-08-12T10:40:29"/>
    <n v="95"/>
    <x v="4"/>
    <x v="1"/>
    <x v="0"/>
    <x v="19"/>
  </r>
  <r>
    <x v="799"/>
    <s v="2013-08-12"/>
    <x v="0"/>
    <d v="1899-12-30T12:11:00"/>
    <x v="2"/>
    <d v="2013-08-12T11:12:29"/>
    <d v="2013-08-12T12:32:56"/>
    <n v="80"/>
    <x v="4"/>
    <x v="1"/>
    <x v="0"/>
    <x v="19"/>
  </r>
  <r>
    <x v="800"/>
    <s v="2013-08-12"/>
    <x v="0"/>
    <d v="1899-12-30T12:26:00"/>
    <x v="2"/>
    <d v="2013-08-12T11:33:13"/>
    <d v="2013-08-12T13:18:27"/>
    <n v="105"/>
    <x v="4"/>
    <x v="1"/>
    <x v="0"/>
    <x v="19"/>
  </r>
  <r>
    <x v="801"/>
    <s v="2013-08-12"/>
    <x v="0"/>
    <d v="1899-12-30T14:11:00"/>
    <x v="1"/>
    <d v="2013-08-12T13:12:20"/>
    <d v="2013-08-12T15:14:46"/>
    <n v="122"/>
    <x v="4"/>
    <x v="1"/>
    <x v="0"/>
    <x v="19"/>
  </r>
  <r>
    <x v="802"/>
    <s v="2013-08-12"/>
    <x v="0"/>
    <d v="1899-12-30T16:50:00"/>
    <x v="0"/>
    <d v="2013-08-12T16:16:50"/>
    <d v="2013-08-12T17:49:14"/>
    <n v="92"/>
    <x v="4"/>
    <x v="1"/>
    <x v="0"/>
    <x v="19"/>
  </r>
  <r>
    <x v="803"/>
    <s v="2013-08-12"/>
    <x v="0"/>
    <d v="1899-12-30T21:08:00"/>
    <x v="0"/>
    <d v="2013-08-12T19:56:36"/>
    <d v="2013-08-12T21:50:53"/>
    <n v="114"/>
    <x v="4"/>
    <x v="1"/>
    <x v="0"/>
    <x v="19"/>
  </r>
  <r>
    <x v="804"/>
    <s v="2013-08-13"/>
    <x v="1"/>
    <d v="1899-12-30T02:59:00"/>
    <x v="0"/>
    <d v="2013-08-13T02:34:18"/>
    <e v="#VALUE!"/>
    <e v="#VALUE!"/>
    <x v="4"/>
    <x v="0"/>
    <x v="0"/>
    <x v="19"/>
  </r>
  <r>
    <x v="805"/>
    <s v="2013-08-13"/>
    <x v="1"/>
    <d v="1899-12-30T06:02:00"/>
    <x v="0"/>
    <d v="2013-08-13T05:40:01"/>
    <d v="2013-08-13T07:02:45"/>
    <n v="82"/>
    <x v="4"/>
    <x v="1"/>
    <x v="0"/>
    <x v="19"/>
  </r>
  <r>
    <x v="806"/>
    <s v="2013-08-13"/>
    <x v="1"/>
    <d v="1899-12-30T09:19:00"/>
    <x v="2"/>
    <d v="2013-08-13T07:31:46"/>
    <d v="2013-08-13T09:47:46"/>
    <n v="136"/>
    <x v="4"/>
    <x v="1"/>
    <x v="0"/>
    <x v="19"/>
  </r>
  <r>
    <x v="807"/>
    <s v="2013-08-13"/>
    <x v="1"/>
    <d v="1899-12-30T10:46:00"/>
    <x v="2"/>
    <d v="2013-08-13T09:41:10"/>
    <d v="2013-08-13T11:19:47"/>
    <n v="98"/>
    <x v="4"/>
    <x v="1"/>
    <x v="0"/>
    <x v="19"/>
  </r>
  <r>
    <x v="808"/>
    <s v="2013-08-13"/>
    <x v="1"/>
    <d v="1899-12-30T11:06:00"/>
    <x v="2"/>
    <d v="2013-08-13T10:22:41"/>
    <d v="2013-08-13T12:18:41"/>
    <n v="116"/>
    <x v="4"/>
    <x v="1"/>
    <x v="0"/>
    <x v="19"/>
  </r>
  <r>
    <x v="809"/>
    <s v="2013-08-13"/>
    <x v="1"/>
    <d v="1899-12-30T12:24:00"/>
    <x v="0"/>
    <d v="2013-08-13T11:52:28"/>
    <d v="2013-08-13T12:43:00"/>
    <n v="50"/>
    <x v="4"/>
    <x v="1"/>
    <x v="0"/>
    <x v="19"/>
  </r>
  <r>
    <x v="810"/>
    <s v="2013-08-13"/>
    <x v="1"/>
    <d v="1899-12-30T13:19:00"/>
    <x v="2"/>
    <d v="2013-08-13T12:09:40"/>
    <d v="2013-08-13T13:42:46"/>
    <n v="93"/>
    <x v="4"/>
    <x v="1"/>
    <x v="0"/>
    <x v="19"/>
  </r>
  <r>
    <x v="811"/>
    <s v="2013-08-13"/>
    <x v="1"/>
    <d v="1899-12-30T14:49:00"/>
    <x v="2"/>
    <d v="2013-08-13T14:03:17"/>
    <d v="2013-08-13T15:40:06"/>
    <n v="96"/>
    <x v="4"/>
    <x v="1"/>
    <x v="0"/>
    <x v="19"/>
  </r>
  <r>
    <x v="812"/>
    <s v="2013-08-13"/>
    <x v="1"/>
    <d v="1899-12-30T15:55:00"/>
    <x v="2"/>
    <d v="2013-08-13T15:10:12"/>
    <d v="2013-08-13T16:47:25"/>
    <n v="97"/>
    <x v="4"/>
    <x v="1"/>
    <x v="0"/>
    <x v="19"/>
  </r>
  <r>
    <x v="813"/>
    <s v="2013-08-13"/>
    <x v="1"/>
    <d v="1899-12-30T16:28:00"/>
    <x v="2"/>
    <d v="2013-08-13T16:05:57"/>
    <d v="2013-08-13T16:59:42"/>
    <n v="53"/>
    <x v="4"/>
    <x v="1"/>
    <x v="0"/>
    <x v="19"/>
  </r>
  <r>
    <x v="814"/>
    <s v="2013-08-13"/>
    <x v="1"/>
    <d v="1899-12-30T23:13:00"/>
    <x v="0"/>
    <d v="2013-08-13T23:02:33"/>
    <d v="2013-08-13T23:58:09"/>
    <n v="55"/>
    <x v="4"/>
    <x v="1"/>
    <x v="0"/>
    <x v="19"/>
  </r>
  <r>
    <x v="815"/>
    <s v="2013-08-14"/>
    <x v="2"/>
    <d v="1899-12-30T00:37:00"/>
    <x v="0"/>
    <d v="2013-08-13T23:58:25"/>
    <d v="2013-08-14T01:10:22"/>
    <n v="71"/>
    <x v="4"/>
    <x v="0"/>
    <x v="0"/>
    <x v="19"/>
  </r>
  <r>
    <x v="816"/>
    <s v="2013-08-14"/>
    <x v="2"/>
    <d v="1899-12-30T08:13:00"/>
    <x v="0"/>
    <d v="2013-08-14T07:44:18"/>
    <e v="#VALUE!"/>
    <e v="#VALUE!"/>
    <x v="4"/>
    <x v="1"/>
    <x v="0"/>
    <x v="19"/>
  </r>
  <r>
    <x v="817"/>
    <s v="2013-08-14"/>
    <x v="2"/>
    <d v="1899-12-30T08:30:00"/>
    <x v="2"/>
    <d v="2013-08-14T07:47:42"/>
    <d v="2013-08-14T09:21:35"/>
    <n v="93"/>
    <x v="4"/>
    <x v="1"/>
    <x v="0"/>
    <x v="19"/>
  </r>
  <r>
    <x v="818"/>
    <s v="2013-08-14"/>
    <x v="2"/>
    <d v="1899-12-30T12:01:00"/>
    <x v="2"/>
    <d v="2013-08-14T11:36:22"/>
    <d v="2013-08-14T12:39:48"/>
    <n v="63"/>
    <x v="4"/>
    <x v="1"/>
    <x v="0"/>
    <x v="19"/>
  </r>
  <r>
    <x v="819"/>
    <s v="2013-08-14"/>
    <x v="2"/>
    <d v="1899-12-30T14:01:00"/>
    <x v="2"/>
    <d v="2013-08-14T13:09:46"/>
    <d v="2013-08-14T14:30:52"/>
    <n v="81"/>
    <x v="4"/>
    <x v="1"/>
    <x v="0"/>
    <x v="19"/>
  </r>
  <r>
    <x v="820"/>
    <s v="2013-08-14"/>
    <x v="2"/>
    <d v="1899-12-30T15:31:00"/>
    <x v="0"/>
    <d v="2013-08-14T15:06:04"/>
    <d v="2013-08-14T16:06:29"/>
    <n v="60"/>
    <x v="4"/>
    <x v="1"/>
    <x v="0"/>
    <x v="19"/>
  </r>
  <r>
    <x v="821"/>
    <s v="2013-08-14"/>
    <x v="2"/>
    <d v="1899-12-30T17:43:00"/>
    <x v="0"/>
    <d v="2013-08-14T16:59:54"/>
    <d v="2013-08-14T18:14:34"/>
    <n v="74"/>
    <x v="4"/>
    <x v="1"/>
    <x v="0"/>
    <x v="19"/>
  </r>
  <r>
    <x v="822"/>
    <s v="2013-08-14"/>
    <x v="2"/>
    <d v="1899-12-30T23:12:00"/>
    <x v="2"/>
    <d v="2013-08-14T22:24:21"/>
    <e v="#VALUE!"/>
    <e v="#VALUE!"/>
    <x v="4"/>
    <x v="1"/>
    <x v="0"/>
    <x v="19"/>
  </r>
  <r>
    <x v="823"/>
    <s v="2013-08-15"/>
    <x v="3"/>
    <d v="1899-12-30T01:07:00"/>
    <x v="0"/>
    <d v="2013-08-15T00:49:45"/>
    <d v="2013-08-15T02:07:18"/>
    <n v="77"/>
    <x v="4"/>
    <x v="0"/>
    <x v="0"/>
    <x v="19"/>
  </r>
  <r>
    <x v="824"/>
    <s v="2013-08-15"/>
    <x v="3"/>
    <d v="1899-12-30T04:02:00"/>
    <x v="0"/>
    <d v="2013-08-15T03:20:55"/>
    <d v="2013-08-15T05:38:50"/>
    <n v="137"/>
    <x v="4"/>
    <x v="0"/>
    <x v="0"/>
    <x v="19"/>
  </r>
  <r>
    <x v="825"/>
    <s v="2013-08-15"/>
    <x v="3"/>
    <d v="1899-12-30T06:56:00"/>
    <x v="0"/>
    <d v="2013-08-15T06:09:02"/>
    <d v="2013-08-15T07:22:37"/>
    <n v="73"/>
    <x v="4"/>
    <x v="1"/>
    <x v="0"/>
    <x v="19"/>
  </r>
  <r>
    <x v="826"/>
    <s v="2013-08-15"/>
    <x v="3"/>
    <d v="1899-12-30T08:01:00"/>
    <x v="0"/>
    <d v="2013-08-15T07:56:55"/>
    <e v="#VALUE!"/>
    <e v="#VALUE!"/>
    <x v="4"/>
    <x v="1"/>
    <x v="0"/>
    <x v="19"/>
  </r>
  <r>
    <x v="827"/>
    <s v="2013-08-15"/>
    <x v="3"/>
    <d v="1899-12-30T10:18:00"/>
    <x v="2"/>
    <d v="2013-08-15T09:27:36"/>
    <d v="2013-08-15T10:59:11"/>
    <n v="91"/>
    <x v="4"/>
    <x v="1"/>
    <x v="0"/>
    <x v="19"/>
  </r>
  <r>
    <x v="828"/>
    <s v="2013-08-15"/>
    <x v="3"/>
    <d v="1899-12-30T13:21:00"/>
    <x v="0"/>
    <d v="2013-08-15T12:27:57"/>
    <d v="2013-08-15T14:04:27"/>
    <n v="96"/>
    <x v="4"/>
    <x v="1"/>
    <x v="0"/>
    <x v="19"/>
  </r>
  <r>
    <x v="829"/>
    <s v="2013-08-15"/>
    <x v="3"/>
    <d v="1899-12-30T15:15:00"/>
    <x v="1"/>
    <d v="2013-08-15T14:07:43"/>
    <e v="#VALUE!"/>
    <e v="#VALUE!"/>
    <x v="4"/>
    <x v="1"/>
    <x v="0"/>
    <x v="19"/>
  </r>
  <r>
    <x v="830"/>
    <s v="2013-08-15"/>
    <x v="3"/>
    <d v="1899-12-30T17:15:00"/>
    <x v="2"/>
    <d v="2013-08-15T16:08:53"/>
    <d v="2013-08-15T18:08:35"/>
    <n v="119"/>
    <x v="4"/>
    <x v="1"/>
    <x v="0"/>
    <x v="19"/>
  </r>
  <r>
    <x v="831"/>
    <s v="2013-08-16"/>
    <x v="4"/>
    <d v="1899-12-30T09:11:00"/>
    <x v="2"/>
    <d v="2013-08-16T08:48:33"/>
    <d v="2013-08-16T09:58:25"/>
    <n v="69"/>
    <x v="4"/>
    <x v="1"/>
    <x v="0"/>
    <x v="19"/>
  </r>
  <r>
    <x v="832"/>
    <s v="2013-08-16"/>
    <x v="4"/>
    <d v="1899-12-30T10:58:00"/>
    <x v="2"/>
    <d v="2013-08-16T10:22:00"/>
    <d v="2013-08-16T12:18:21"/>
    <n v="116"/>
    <x v="4"/>
    <x v="1"/>
    <x v="0"/>
    <x v="19"/>
  </r>
  <r>
    <x v="833"/>
    <s v="2013-08-16"/>
    <x v="4"/>
    <d v="1899-12-30T11:47:00"/>
    <x v="2"/>
    <d v="2013-08-16T10:42:23"/>
    <d v="2013-08-16T12:19:49"/>
    <n v="97"/>
    <x v="4"/>
    <x v="1"/>
    <x v="0"/>
    <x v="19"/>
  </r>
  <r>
    <x v="834"/>
    <s v="2013-08-16"/>
    <x v="4"/>
    <d v="1899-12-30T13:27:00"/>
    <x v="0"/>
    <d v="2013-08-16T12:29:25"/>
    <d v="2013-08-16T14:22:05"/>
    <n v="112"/>
    <x v="4"/>
    <x v="1"/>
    <x v="0"/>
    <x v="19"/>
  </r>
  <r>
    <x v="835"/>
    <s v="2013-08-16"/>
    <x v="4"/>
    <d v="1899-12-30T13:44:00"/>
    <x v="2"/>
    <d v="2013-08-16T12:34:59"/>
    <d v="2013-08-16T14:23:00"/>
    <n v="108"/>
    <x v="4"/>
    <x v="1"/>
    <x v="0"/>
    <x v="19"/>
  </r>
  <r>
    <x v="836"/>
    <s v="2013-08-16"/>
    <x v="4"/>
    <d v="1899-12-30T15:22:00"/>
    <x v="2"/>
    <d v="2013-08-16T14:37:13"/>
    <e v="#VALUE!"/>
    <e v="#VALUE!"/>
    <x v="4"/>
    <x v="1"/>
    <x v="0"/>
    <x v="19"/>
  </r>
  <r>
    <x v="837"/>
    <s v="2013-08-16"/>
    <x v="4"/>
    <d v="1899-12-30T15:57:00"/>
    <x v="0"/>
    <d v="2013-08-16T15:10:57"/>
    <d v="2013-08-16T16:32:19"/>
    <n v="81"/>
    <x v="4"/>
    <x v="1"/>
    <x v="0"/>
    <x v="19"/>
  </r>
  <r>
    <x v="838"/>
    <s v="2013-08-16"/>
    <x v="4"/>
    <d v="1899-12-30T19:21:00"/>
    <x v="0"/>
    <d v="2013-08-16T18:31:06"/>
    <d v="2013-08-16T20:32:48"/>
    <n v="121"/>
    <x v="4"/>
    <x v="1"/>
    <x v="0"/>
    <x v="19"/>
  </r>
  <r>
    <x v="839"/>
    <s v="2013-08-16"/>
    <x v="4"/>
    <d v="1899-12-30T20:55:00"/>
    <x v="1"/>
    <d v="2013-08-16T20:27:01"/>
    <d v="2013-08-16T22:39:53"/>
    <n v="132"/>
    <x v="4"/>
    <x v="1"/>
    <x v="0"/>
    <x v="19"/>
  </r>
  <r>
    <x v="840"/>
    <s v="2013-08-17"/>
    <x v="5"/>
    <d v="1899-12-30T00:50:00"/>
    <x v="1"/>
    <d v="2013-08-17T00:05:11"/>
    <d v="2013-08-17T01:26:02"/>
    <n v="80"/>
    <x v="4"/>
    <x v="0"/>
    <x v="1"/>
    <x v="19"/>
  </r>
  <r>
    <x v="841"/>
    <s v="2013-08-17"/>
    <x v="5"/>
    <d v="1899-12-30T02:29:00"/>
    <x v="1"/>
    <d v="2013-08-17T01:35:19"/>
    <d v="2013-08-17T04:03:51"/>
    <n v="148"/>
    <x v="4"/>
    <x v="0"/>
    <x v="1"/>
    <x v="19"/>
  </r>
  <r>
    <x v="842"/>
    <s v="2013-08-17"/>
    <x v="5"/>
    <d v="1899-12-30T05:29:00"/>
    <x v="1"/>
    <d v="2013-08-17T05:02:14"/>
    <d v="2013-08-17T06:04:54"/>
    <n v="62"/>
    <x v="4"/>
    <x v="0"/>
    <x v="1"/>
    <x v="19"/>
  </r>
  <r>
    <x v="843"/>
    <s v="2013-08-17"/>
    <x v="5"/>
    <d v="1899-12-30T13:36:00"/>
    <x v="0"/>
    <d v="2013-08-17T13:13:45"/>
    <d v="2013-08-17T14:40:13"/>
    <n v="86"/>
    <x v="4"/>
    <x v="1"/>
    <x v="1"/>
    <x v="19"/>
  </r>
  <r>
    <x v="844"/>
    <s v="2013-08-17"/>
    <x v="5"/>
    <d v="1899-12-30T16:03:00"/>
    <x v="0"/>
    <d v="2013-08-17T15:20:59"/>
    <d v="2013-08-17T17:50:56"/>
    <n v="149"/>
    <x v="4"/>
    <x v="1"/>
    <x v="1"/>
    <x v="19"/>
  </r>
  <r>
    <x v="845"/>
    <s v="2013-08-17"/>
    <x v="5"/>
    <d v="1899-12-30T20:00:00"/>
    <x v="1"/>
    <d v="2013-08-17T19:13:23"/>
    <d v="2013-08-17T20:33:46"/>
    <n v="80"/>
    <x v="4"/>
    <x v="1"/>
    <x v="1"/>
    <x v="19"/>
  </r>
  <r>
    <x v="846"/>
    <s v="2013-08-17"/>
    <x v="5"/>
    <d v="1899-12-30T22:43:00"/>
    <x v="0"/>
    <d v="2013-08-17T22:24:19"/>
    <d v="2013-08-17T23:29:04"/>
    <n v="64"/>
    <x v="4"/>
    <x v="1"/>
    <x v="1"/>
    <x v="19"/>
  </r>
  <r>
    <x v="847"/>
    <s v="2013-08-17"/>
    <x v="5"/>
    <d v="1899-12-30T23:26:00"/>
    <x v="0"/>
    <d v="2013-08-17T22:42:07"/>
    <d v="2013-08-18T00:17:55"/>
    <n v="95"/>
    <x v="4"/>
    <x v="1"/>
    <x v="1"/>
    <x v="19"/>
  </r>
  <r>
    <x v="848"/>
    <s v="2013-08-18"/>
    <x v="6"/>
    <d v="1899-12-30T11:02:00"/>
    <x v="0"/>
    <d v="2013-08-18T10:35:27"/>
    <d v="2013-08-18T12:48:03"/>
    <n v="132"/>
    <x v="4"/>
    <x v="1"/>
    <x v="1"/>
    <x v="19"/>
  </r>
  <r>
    <x v="849"/>
    <s v="2013-08-18"/>
    <x v="6"/>
    <d v="1899-12-30T14:36:00"/>
    <x v="0"/>
    <d v="2013-08-18T13:45:27"/>
    <e v="#VALUE!"/>
    <e v="#VALUE!"/>
    <x v="4"/>
    <x v="1"/>
    <x v="1"/>
    <x v="19"/>
  </r>
  <r>
    <x v="850"/>
    <s v="2013-08-18"/>
    <x v="6"/>
    <d v="1899-12-30T16:30:00"/>
    <x v="0"/>
    <d v="2013-08-18T15:32:06"/>
    <d v="2013-08-18T17:09:44"/>
    <n v="97"/>
    <x v="4"/>
    <x v="1"/>
    <x v="1"/>
    <x v="19"/>
  </r>
  <r>
    <x v="851"/>
    <s v="2013-08-19"/>
    <x v="0"/>
    <d v="1899-12-30T01:13:00"/>
    <x v="0"/>
    <d v="2013-08-19T00:21:43"/>
    <d v="2013-08-19T02:20:26"/>
    <n v="118"/>
    <x v="4"/>
    <x v="0"/>
    <x v="0"/>
    <x v="20"/>
  </r>
  <r>
    <x v="852"/>
    <s v="2013-08-19"/>
    <x v="0"/>
    <d v="1899-12-30T08:11:00"/>
    <x v="2"/>
    <d v="2013-08-19T07:23:40"/>
    <d v="2013-08-19T08:47:24"/>
    <n v="83"/>
    <x v="4"/>
    <x v="1"/>
    <x v="0"/>
    <x v="20"/>
  </r>
  <r>
    <x v="853"/>
    <s v="2013-08-19"/>
    <x v="0"/>
    <d v="1899-12-30T10:11:00"/>
    <x v="2"/>
    <d v="2013-08-19T09:36:16"/>
    <d v="2013-08-19T10:39:32"/>
    <n v="63"/>
    <x v="4"/>
    <x v="1"/>
    <x v="0"/>
    <x v="20"/>
  </r>
  <r>
    <x v="854"/>
    <s v="2013-08-19"/>
    <x v="0"/>
    <d v="1899-12-30T12:14:00"/>
    <x v="2"/>
    <d v="2013-08-19T11:33:35"/>
    <d v="2013-08-19T13:12:05"/>
    <n v="98"/>
    <x v="4"/>
    <x v="1"/>
    <x v="0"/>
    <x v="20"/>
  </r>
  <r>
    <x v="855"/>
    <s v="2013-08-19"/>
    <x v="0"/>
    <d v="1899-12-30T14:24:00"/>
    <x v="2"/>
    <d v="2013-08-19T13:40:16"/>
    <d v="2013-08-19T15:05:02"/>
    <n v="84"/>
    <x v="4"/>
    <x v="1"/>
    <x v="0"/>
    <x v="20"/>
  </r>
  <r>
    <x v="856"/>
    <s v="2013-08-19"/>
    <x v="0"/>
    <d v="1899-12-30T20:10:00"/>
    <x v="0"/>
    <d v="2013-08-19T19:04:52"/>
    <d v="2013-08-19T21:07:06"/>
    <n v="122"/>
    <x v="4"/>
    <x v="1"/>
    <x v="0"/>
    <x v="20"/>
  </r>
  <r>
    <x v="857"/>
    <s v="2013-08-20"/>
    <x v="1"/>
    <d v="1899-12-30T00:30:00"/>
    <x v="1"/>
    <d v="2013-08-19T23:52:14"/>
    <d v="2013-08-20T01:10:12"/>
    <n v="77"/>
    <x v="4"/>
    <x v="0"/>
    <x v="0"/>
    <x v="20"/>
  </r>
  <r>
    <x v="858"/>
    <s v="2013-08-20"/>
    <x v="1"/>
    <d v="1899-12-30T02:27:00"/>
    <x v="0"/>
    <d v="2013-08-20T01:34:39"/>
    <d v="2013-08-20T03:13:45"/>
    <n v="99"/>
    <x v="4"/>
    <x v="0"/>
    <x v="0"/>
    <x v="20"/>
  </r>
  <r>
    <x v="859"/>
    <s v="2013-08-20"/>
    <x v="1"/>
    <d v="1899-12-30T03:43:00"/>
    <x v="0"/>
    <d v="2013-08-20T03:33:42"/>
    <d v="2013-08-20T05:04:28"/>
    <n v="90"/>
    <x v="4"/>
    <x v="0"/>
    <x v="0"/>
    <x v="20"/>
  </r>
  <r>
    <x v="860"/>
    <s v="2013-08-20"/>
    <x v="1"/>
    <d v="1899-12-30T11:41:00"/>
    <x v="0"/>
    <d v="2013-08-20T11:01:50"/>
    <d v="2013-08-20T12:58:15"/>
    <n v="116"/>
    <x v="4"/>
    <x v="1"/>
    <x v="0"/>
    <x v="20"/>
  </r>
  <r>
    <x v="861"/>
    <s v="2013-08-20"/>
    <x v="1"/>
    <d v="1899-12-30T13:48:00"/>
    <x v="2"/>
    <d v="2013-08-20T12:58:30"/>
    <d v="2013-08-20T16:43:24"/>
    <n v="224"/>
    <x v="4"/>
    <x v="1"/>
    <x v="0"/>
    <x v="20"/>
  </r>
  <r>
    <x v="862"/>
    <s v="2013-08-20"/>
    <x v="1"/>
    <d v="1899-12-30T21:52:00"/>
    <x v="1"/>
    <d v="2013-08-20T21:13:15"/>
    <d v="2013-08-20T22:56:31"/>
    <n v="103"/>
    <x v="4"/>
    <x v="1"/>
    <x v="0"/>
    <x v="20"/>
  </r>
  <r>
    <x v="863"/>
    <s v="2013-08-21"/>
    <x v="2"/>
    <d v="1899-12-30T05:02:00"/>
    <x v="0"/>
    <d v="2013-08-21T04:35:02"/>
    <d v="2013-08-21T05:42:26"/>
    <n v="67"/>
    <x v="4"/>
    <x v="0"/>
    <x v="0"/>
    <x v="20"/>
  </r>
  <r>
    <x v="864"/>
    <s v="2013-08-21"/>
    <x v="2"/>
    <d v="1899-12-30T08:37:00"/>
    <x v="2"/>
    <d v="2013-08-21T07:35:55"/>
    <d v="2013-08-21T09:15:06"/>
    <n v="99"/>
    <x v="4"/>
    <x v="1"/>
    <x v="0"/>
    <x v="20"/>
  </r>
  <r>
    <x v="865"/>
    <s v="2013-08-21"/>
    <x v="2"/>
    <d v="1899-12-30T11:05:00"/>
    <x v="2"/>
    <d v="2013-08-21T10:00:57"/>
    <d v="2013-08-21T13:08:39"/>
    <n v="187"/>
    <x v="4"/>
    <x v="1"/>
    <x v="0"/>
    <x v="20"/>
  </r>
  <r>
    <x v="866"/>
    <s v="2013-08-21"/>
    <x v="2"/>
    <d v="1899-12-30T13:07:00"/>
    <x v="0"/>
    <d v="2013-08-21T12:30:29"/>
    <d v="2013-08-21T14:32:11"/>
    <n v="121"/>
    <x v="4"/>
    <x v="1"/>
    <x v="0"/>
    <x v="20"/>
  </r>
  <r>
    <x v="867"/>
    <s v="2013-08-21"/>
    <x v="2"/>
    <d v="1899-12-30T14:04:00"/>
    <x v="2"/>
    <d v="2013-08-21T13:26:14"/>
    <d v="2013-08-21T14:49:05"/>
    <n v="82"/>
    <x v="4"/>
    <x v="1"/>
    <x v="0"/>
    <x v="20"/>
  </r>
  <r>
    <x v="868"/>
    <s v="2013-08-21"/>
    <x v="2"/>
    <d v="1899-12-30T14:25:00"/>
    <x v="0"/>
    <d v="2013-08-21T14:06:36"/>
    <d v="2013-08-21T16:38:07"/>
    <n v="151"/>
    <x v="4"/>
    <x v="1"/>
    <x v="0"/>
    <x v="20"/>
  </r>
  <r>
    <x v="869"/>
    <s v="2013-08-21"/>
    <x v="2"/>
    <d v="1899-12-30T16:31:00"/>
    <x v="2"/>
    <d v="2013-08-21T15:24:59"/>
    <e v="#VALUE!"/>
    <e v="#VALUE!"/>
    <x v="4"/>
    <x v="1"/>
    <x v="0"/>
    <x v="20"/>
  </r>
  <r>
    <x v="870"/>
    <s v="2013-08-22"/>
    <x v="3"/>
    <d v="1899-12-30T01:01:00"/>
    <x v="1"/>
    <d v="2013-08-22T00:04:23"/>
    <d v="2013-08-22T02:16:11"/>
    <n v="131"/>
    <x v="4"/>
    <x v="0"/>
    <x v="0"/>
    <x v="20"/>
  </r>
  <r>
    <x v="871"/>
    <s v="2013-08-22"/>
    <x v="3"/>
    <d v="1899-12-30T04:06:00"/>
    <x v="0"/>
    <d v="2013-08-22T03:28:15"/>
    <d v="2013-08-22T05:05:42"/>
    <n v="97"/>
    <x v="4"/>
    <x v="0"/>
    <x v="0"/>
    <x v="20"/>
  </r>
  <r>
    <x v="872"/>
    <s v="2013-08-22"/>
    <x v="3"/>
    <d v="1899-12-30T07:26:00"/>
    <x v="0"/>
    <d v="2013-08-22T06:49:14"/>
    <d v="2013-08-22T08:06:19"/>
    <n v="77"/>
    <x v="4"/>
    <x v="1"/>
    <x v="0"/>
    <x v="20"/>
  </r>
  <r>
    <x v="873"/>
    <s v="2013-08-22"/>
    <x v="3"/>
    <d v="1899-12-30T08:47:00"/>
    <x v="0"/>
    <d v="2013-08-22T08:12:23"/>
    <d v="2013-08-22T09:50:44"/>
    <n v="98"/>
    <x v="4"/>
    <x v="1"/>
    <x v="0"/>
    <x v="20"/>
  </r>
  <r>
    <x v="874"/>
    <s v="2013-08-22"/>
    <x v="3"/>
    <d v="1899-12-30T11:07:00"/>
    <x v="2"/>
    <d v="2013-08-22T10:55:44"/>
    <d v="2013-08-22T12:00:27"/>
    <n v="64"/>
    <x v="4"/>
    <x v="1"/>
    <x v="0"/>
    <x v="20"/>
  </r>
  <r>
    <x v="875"/>
    <s v="2013-08-22"/>
    <x v="3"/>
    <d v="1899-12-30T14:46:00"/>
    <x v="0"/>
    <d v="2013-08-22T14:23:50"/>
    <d v="2013-08-22T16:03:41"/>
    <n v="99"/>
    <x v="4"/>
    <x v="1"/>
    <x v="0"/>
    <x v="20"/>
  </r>
  <r>
    <x v="876"/>
    <s v="2013-08-22"/>
    <x v="3"/>
    <d v="1899-12-30T16:42:00"/>
    <x v="2"/>
    <d v="2013-08-22T15:51:13"/>
    <e v="#VALUE!"/>
    <e v="#VALUE!"/>
    <x v="4"/>
    <x v="1"/>
    <x v="0"/>
    <x v="20"/>
  </r>
  <r>
    <x v="877"/>
    <s v="2013-08-23"/>
    <x v="4"/>
    <d v="1899-12-30T03:40:00"/>
    <x v="1"/>
    <d v="2013-08-23T03:10:43"/>
    <e v="#VALUE!"/>
    <e v="#VALUE!"/>
    <x v="4"/>
    <x v="0"/>
    <x v="0"/>
    <x v="20"/>
  </r>
  <r>
    <x v="878"/>
    <s v="2013-08-23"/>
    <x v="4"/>
    <d v="1899-12-30T09:39:00"/>
    <x v="2"/>
    <d v="2013-08-23T08:45:54"/>
    <d v="2013-08-23T10:20:26"/>
    <n v="94"/>
    <x v="4"/>
    <x v="1"/>
    <x v="0"/>
    <x v="20"/>
  </r>
  <r>
    <x v="879"/>
    <s v="2013-08-23"/>
    <x v="4"/>
    <d v="1899-12-30T11:21:00"/>
    <x v="2"/>
    <d v="2013-08-23T09:58:04"/>
    <d v="2013-08-23T12:10:19"/>
    <n v="132"/>
    <x v="4"/>
    <x v="1"/>
    <x v="0"/>
    <x v="20"/>
  </r>
  <r>
    <x v="880"/>
    <s v="2013-08-23"/>
    <x v="4"/>
    <d v="1899-12-30T11:31:00"/>
    <x v="2"/>
    <d v="2013-08-23T10:38:10"/>
    <d v="2013-08-23T11:54:47"/>
    <n v="76"/>
    <x v="4"/>
    <x v="1"/>
    <x v="0"/>
    <x v="20"/>
  </r>
  <r>
    <x v="881"/>
    <s v="2013-08-23"/>
    <x v="4"/>
    <d v="1899-12-30T13:29:00"/>
    <x v="2"/>
    <d v="2013-08-23T12:43:38"/>
    <d v="2013-08-23T14:12:01"/>
    <n v="88"/>
    <x v="4"/>
    <x v="1"/>
    <x v="0"/>
    <x v="20"/>
  </r>
  <r>
    <x v="882"/>
    <s v="2013-08-23"/>
    <x v="4"/>
    <d v="1899-12-30T15:36:00"/>
    <x v="2"/>
    <d v="2013-08-23T14:55:34"/>
    <d v="2013-08-23T15:54:19"/>
    <n v="58"/>
    <x v="4"/>
    <x v="1"/>
    <x v="0"/>
    <x v="20"/>
  </r>
  <r>
    <x v="883"/>
    <s v="2013-08-23"/>
    <x v="4"/>
    <d v="1899-12-30T17:02:00"/>
    <x v="0"/>
    <d v="2013-08-23T16:22:54"/>
    <e v="#VALUE!"/>
    <e v="#VALUE!"/>
    <x v="4"/>
    <x v="1"/>
    <x v="0"/>
    <x v="20"/>
  </r>
  <r>
    <x v="884"/>
    <s v="2013-08-23"/>
    <x v="4"/>
    <d v="1899-12-30T18:26:00"/>
    <x v="0"/>
    <d v="2013-08-23T16:57:09"/>
    <d v="2013-08-23T19:28:02"/>
    <n v="150"/>
    <x v="4"/>
    <x v="1"/>
    <x v="0"/>
    <x v="20"/>
  </r>
  <r>
    <x v="885"/>
    <s v="2013-08-23"/>
    <x v="4"/>
    <d v="1899-12-30T21:01:00"/>
    <x v="0"/>
    <d v="2013-08-23T20:10:45"/>
    <d v="2013-08-23T21:56:17"/>
    <n v="105"/>
    <x v="4"/>
    <x v="1"/>
    <x v="0"/>
    <x v="20"/>
  </r>
  <r>
    <x v="886"/>
    <s v="2013-08-24"/>
    <x v="5"/>
    <e v="#NUM!"/>
    <x v="0"/>
    <d v="2013-08-23T23:23:57"/>
    <d v="2013-08-24T00:44:18"/>
    <n v="80"/>
    <x v="4"/>
    <x v="2"/>
    <x v="1"/>
    <x v="20"/>
  </r>
  <r>
    <x v="887"/>
    <s v="2013-08-24"/>
    <x v="5"/>
    <d v="1899-12-30T03:03:00"/>
    <x v="1"/>
    <d v="2013-08-24T02:02:48"/>
    <d v="2013-08-24T04:17:17"/>
    <n v="134"/>
    <x v="4"/>
    <x v="0"/>
    <x v="1"/>
    <x v="20"/>
  </r>
  <r>
    <x v="888"/>
    <s v="2013-08-24"/>
    <x v="5"/>
    <d v="1899-12-30T20:59:00"/>
    <x v="0"/>
    <d v="2013-08-24T20:08:45"/>
    <d v="2013-08-24T22:17:06"/>
    <n v="128"/>
    <x v="4"/>
    <x v="1"/>
    <x v="1"/>
    <x v="20"/>
  </r>
  <r>
    <x v="889"/>
    <s v="2013-08-25"/>
    <x v="6"/>
    <d v="1899-12-30T00:14:00"/>
    <x v="0"/>
    <d v="2013-08-24T23:04:47"/>
    <d v="2013-08-25T00:39:14"/>
    <n v="94"/>
    <x v="4"/>
    <x v="0"/>
    <x v="1"/>
    <x v="20"/>
  </r>
  <r>
    <x v="890"/>
    <s v="2013-08-25"/>
    <x v="6"/>
    <d v="1899-12-30T06:56:00"/>
    <x v="0"/>
    <d v="2013-08-25T06:27:55"/>
    <d v="2013-08-25T07:50:38"/>
    <n v="82"/>
    <x v="4"/>
    <x v="1"/>
    <x v="1"/>
    <x v="20"/>
  </r>
  <r>
    <x v="891"/>
    <s v="2013-08-25"/>
    <x v="6"/>
    <d v="1899-12-30T09:02:00"/>
    <x v="0"/>
    <d v="2013-08-25T08:44:49"/>
    <d v="2013-08-25T09:28:23"/>
    <n v="43"/>
    <x v="4"/>
    <x v="1"/>
    <x v="1"/>
    <x v="20"/>
  </r>
  <r>
    <x v="892"/>
    <s v="2013-08-26"/>
    <x v="0"/>
    <d v="1899-12-30T03:54:00"/>
    <x v="0"/>
    <d v="2013-08-26T03:18:36"/>
    <d v="2013-08-26T04:46:00"/>
    <n v="87"/>
    <x v="4"/>
    <x v="0"/>
    <x v="0"/>
    <x v="21"/>
  </r>
  <r>
    <x v="893"/>
    <s v="2013-08-26"/>
    <x v="0"/>
    <d v="1899-12-30T08:17:00"/>
    <x v="2"/>
    <d v="2013-08-26T07:37:47"/>
    <d v="2013-08-26T08:53:52"/>
    <n v="76"/>
    <x v="4"/>
    <x v="1"/>
    <x v="0"/>
    <x v="21"/>
  </r>
  <r>
    <x v="894"/>
    <s v="2013-08-26"/>
    <x v="0"/>
    <d v="1899-12-30T10:02:00"/>
    <x v="2"/>
    <d v="2013-08-26T09:29:11"/>
    <d v="2013-08-26T10:41:54"/>
    <n v="72"/>
    <x v="4"/>
    <x v="1"/>
    <x v="0"/>
    <x v="21"/>
  </r>
  <r>
    <x v="895"/>
    <s v="2013-08-26"/>
    <x v="0"/>
    <d v="1899-12-30T11:21:00"/>
    <x v="2"/>
    <d v="2013-08-26T10:05:56"/>
    <d v="2013-08-26T12:15:17"/>
    <n v="129"/>
    <x v="4"/>
    <x v="1"/>
    <x v="0"/>
    <x v="21"/>
  </r>
  <r>
    <x v="896"/>
    <s v="2013-08-26"/>
    <x v="0"/>
    <d v="1899-12-30T12:03:00"/>
    <x v="2"/>
    <d v="2013-08-26T11:32:24"/>
    <d v="2013-08-26T13:01:18"/>
    <n v="88"/>
    <x v="4"/>
    <x v="1"/>
    <x v="0"/>
    <x v="21"/>
  </r>
  <r>
    <x v="897"/>
    <s v="2013-08-26"/>
    <x v="0"/>
    <d v="1899-12-30T14:48:00"/>
    <x v="0"/>
    <d v="2013-08-26T14:09:18"/>
    <d v="2013-08-26T15:20:19"/>
    <n v="71"/>
    <x v="4"/>
    <x v="1"/>
    <x v="0"/>
    <x v="21"/>
  </r>
  <r>
    <x v="898"/>
    <s v="2013-08-26"/>
    <x v="0"/>
    <d v="1899-12-30T16:27:00"/>
    <x v="2"/>
    <d v="2013-08-26T15:28:40"/>
    <d v="2013-08-26T16:53:46"/>
    <n v="85"/>
    <x v="4"/>
    <x v="1"/>
    <x v="0"/>
    <x v="21"/>
  </r>
  <r>
    <x v="899"/>
    <s v="2013-08-26"/>
    <x v="0"/>
    <d v="1899-12-30T16:19:00"/>
    <x v="0"/>
    <d v="2013-08-26T15:52:37"/>
    <e v="#VALUE!"/>
    <e v="#VALUE!"/>
    <x v="4"/>
    <x v="1"/>
    <x v="0"/>
    <x v="21"/>
  </r>
  <r>
    <x v="900"/>
    <s v="2013-08-26"/>
    <x v="0"/>
    <d v="1899-12-30T22:13:00"/>
    <x v="2"/>
    <d v="2013-08-26T21:11:21"/>
    <d v="2013-08-26T23:02:29"/>
    <n v="111"/>
    <x v="4"/>
    <x v="1"/>
    <x v="0"/>
    <x v="21"/>
  </r>
  <r>
    <x v="901"/>
    <s v="2013-08-27"/>
    <x v="1"/>
    <d v="1899-12-30T06:02:00"/>
    <x v="0"/>
    <d v="2013-08-27T05:03:56"/>
    <d v="2013-08-27T07:20:35"/>
    <n v="136"/>
    <x v="4"/>
    <x v="1"/>
    <x v="0"/>
    <x v="21"/>
  </r>
  <r>
    <x v="902"/>
    <s v="2013-08-27"/>
    <x v="1"/>
    <d v="1899-12-30T07:53:00"/>
    <x v="0"/>
    <d v="2013-08-27T07:15:06"/>
    <d v="2013-08-27T09:09:41"/>
    <n v="114"/>
    <x v="4"/>
    <x v="1"/>
    <x v="0"/>
    <x v="21"/>
  </r>
  <r>
    <x v="903"/>
    <s v="2013-08-27"/>
    <x v="1"/>
    <d v="1899-12-30T08:27:00"/>
    <x v="2"/>
    <d v="2013-08-27T07:33:08"/>
    <d v="2013-08-27T08:44:02"/>
    <n v="70"/>
    <x v="4"/>
    <x v="1"/>
    <x v="0"/>
    <x v="21"/>
  </r>
  <r>
    <x v="904"/>
    <s v="2013-08-27"/>
    <x v="1"/>
    <d v="1899-12-30T10:14:00"/>
    <x v="2"/>
    <d v="2013-08-27T09:26:58"/>
    <d v="2013-08-27T10:57:09"/>
    <n v="90"/>
    <x v="4"/>
    <x v="1"/>
    <x v="0"/>
    <x v="21"/>
  </r>
  <r>
    <x v="905"/>
    <s v="2013-08-27"/>
    <x v="1"/>
    <d v="1899-12-30T12:02:00"/>
    <x v="2"/>
    <d v="2013-08-27T11:29:29"/>
    <d v="2013-08-27T13:05:03"/>
    <n v="95"/>
    <x v="4"/>
    <x v="1"/>
    <x v="0"/>
    <x v="21"/>
  </r>
  <r>
    <x v="906"/>
    <s v="2013-08-27"/>
    <x v="1"/>
    <d v="1899-12-30T14:36:00"/>
    <x v="2"/>
    <d v="2013-08-27T13:35:35"/>
    <d v="2013-08-27T16:09:44"/>
    <n v="154"/>
    <x v="4"/>
    <x v="1"/>
    <x v="0"/>
    <x v="21"/>
  </r>
  <r>
    <x v="907"/>
    <s v="2013-08-27"/>
    <x v="1"/>
    <d v="1899-12-30T19:24:00"/>
    <x v="0"/>
    <d v="2013-08-27T18:44:56"/>
    <d v="2013-08-27T20:45:40"/>
    <n v="120"/>
    <x v="4"/>
    <x v="1"/>
    <x v="0"/>
    <x v="21"/>
  </r>
  <r>
    <x v="908"/>
    <s v="2013-08-28"/>
    <x v="2"/>
    <d v="1899-12-30T00:48:00"/>
    <x v="0"/>
    <d v="2013-08-28T00:09:49"/>
    <d v="2013-08-28T01:40:13"/>
    <n v="90"/>
    <x v="4"/>
    <x v="0"/>
    <x v="0"/>
    <x v="21"/>
  </r>
  <r>
    <x v="909"/>
    <s v="2013-08-28"/>
    <x v="2"/>
    <d v="1899-12-30T02:39:00"/>
    <x v="0"/>
    <d v="2013-08-28T01:52:06"/>
    <d v="2013-08-28T04:05:06"/>
    <n v="133"/>
    <x v="4"/>
    <x v="0"/>
    <x v="0"/>
    <x v="21"/>
  </r>
  <r>
    <x v="910"/>
    <s v="2013-08-28"/>
    <x v="2"/>
    <d v="1899-12-30T04:00:00"/>
    <x v="0"/>
    <d v="2013-08-28T03:47:13"/>
    <d v="2013-08-28T05:02:06"/>
    <n v="74"/>
    <x v="4"/>
    <x v="0"/>
    <x v="0"/>
    <x v="21"/>
  </r>
  <r>
    <x v="911"/>
    <s v="2013-08-28"/>
    <x v="2"/>
    <d v="1899-12-30T08:05:00"/>
    <x v="1"/>
    <d v="2013-08-28T06:58:41"/>
    <d v="2013-08-28T08:43:03"/>
    <n v="104"/>
    <x v="4"/>
    <x v="1"/>
    <x v="0"/>
    <x v="21"/>
  </r>
  <r>
    <x v="912"/>
    <s v="2013-08-28"/>
    <x v="2"/>
    <d v="1899-12-30T08:14:00"/>
    <x v="2"/>
    <d v="2013-08-28T07:47:26"/>
    <d v="2013-08-28T09:13:54"/>
    <n v="86"/>
    <x v="4"/>
    <x v="1"/>
    <x v="0"/>
    <x v="21"/>
  </r>
  <r>
    <x v="913"/>
    <s v="2013-08-28"/>
    <x v="2"/>
    <d v="1899-12-30T10:08:00"/>
    <x v="2"/>
    <d v="2013-08-28T09:04:26"/>
    <d v="2013-08-28T10:59:56"/>
    <n v="115"/>
    <x v="4"/>
    <x v="1"/>
    <x v="0"/>
    <x v="21"/>
  </r>
  <r>
    <x v="914"/>
    <s v="2013-08-28"/>
    <x v="2"/>
    <d v="1899-12-30T10:57:00"/>
    <x v="2"/>
    <d v="2013-08-28T10:27:06"/>
    <d v="2013-08-28T11:29:29"/>
    <n v="62"/>
    <x v="4"/>
    <x v="1"/>
    <x v="0"/>
    <x v="21"/>
  </r>
  <r>
    <x v="915"/>
    <s v="2013-08-28"/>
    <x v="2"/>
    <d v="1899-12-30T12:54:00"/>
    <x v="2"/>
    <d v="2013-08-28T12:25:26"/>
    <d v="2013-08-28T13:43:33"/>
    <n v="78"/>
    <x v="4"/>
    <x v="1"/>
    <x v="0"/>
    <x v="21"/>
  </r>
  <r>
    <x v="916"/>
    <s v="2013-08-28"/>
    <x v="2"/>
    <d v="1899-12-30T16:04:00"/>
    <x v="2"/>
    <d v="2013-08-28T15:01:18"/>
    <d v="2013-08-28T16:28:27"/>
    <n v="87"/>
    <x v="4"/>
    <x v="1"/>
    <x v="0"/>
    <x v="21"/>
  </r>
  <r>
    <x v="917"/>
    <s v="2013-08-28"/>
    <x v="2"/>
    <d v="1899-12-30T19:13:00"/>
    <x v="0"/>
    <d v="2013-08-28T18:46:22"/>
    <d v="2013-08-28T20:55:50"/>
    <n v="129"/>
    <x v="4"/>
    <x v="1"/>
    <x v="0"/>
    <x v="21"/>
  </r>
  <r>
    <x v="918"/>
    <s v="2013-08-28"/>
    <x v="2"/>
    <d v="1899-12-30T21:56:00"/>
    <x v="2"/>
    <d v="2013-08-28T21:16:03"/>
    <d v="2013-08-28T23:49:28"/>
    <n v="153"/>
    <x v="4"/>
    <x v="1"/>
    <x v="0"/>
    <x v="21"/>
  </r>
  <r>
    <x v="919"/>
    <s v="2013-08-29"/>
    <x v="3"/>
    <d v="1899-12-30T00:13:00"/>
    <x v="0"/>
    <d v="2013-08-29T00:03:41"/>
    <d v="2013-08-29T01:29:01"/>
    <n v="85"/>
    <x v="4"/>
    <x v="0"/>
    <x v="0"/>
    <x v="21"/>
  </r>
  <r>
    <x v="920"/>
    <s v="2013-08-29"/>
    <x v="3"/>
    <d v="1899-12-30T02:51:00"/>
    <x v="0"/>
    <d v="2013-08-29T02:30:58"/>
    <d v="2013-08-29T03:28:16"/>
    <n v="57"/>
    <x v="4"/>
    <x v="0"/>
    <x v="0"/>
    <x v="21"/>
  </r>
  <r>
    <x v="921"/>
    <s v="2013-08-29"/>
    <x v="3"/>
    <d v="1899-12-30T12:59:00"/>
    <x v="0"/>
    <d v="2013-08-29T12:21:42"/>
    <d v="2013-08-29T14:37:13"/>
    <n v="135"/>
    <x v="4"/>
    <x v="1"/>
    <x v="0"/>
    <x v="21"/>
  </r>
  <r>
    <x v="922"/>
    <s v="2013-08-29"/>
    <x v="3"/>
    <d v="1899-12-30T22:26:00"/>
    <x v="0"/>
    <d v="2013-08-29T21:38:50"/>
    <d v="2013-08-29T23:38:53"/>
    <n v="120"/>
    <x v="4"/>
    <x v="1"/>
    <x v="0"/>
    <x v="21"/>
  </r>
  <r>
    <x v="923"/>
    <s v="2013-08-30"/>
    <x v="4"/>
    <d v="1899-12-30T05:58:00"/>
    <x v="0"/>
    <d v="2013-08-30T05:05:07"/>
    <d v="2013-08-30T07:08:13"/>
    <n v="123"/>
    <x v="4"/>
    <x v="0"/>
    <x v="0"/>
    <x v="21"/>
  </r>
  <r>
    <x v="924"/>
    <s v="2013-08-30"/>
    <x v="4"/>
    <d v="1899-12-30T08:35:00"/>
    <x v="0"/>
    <d v="2013-08-30T08:04:14"/>
    <d v="2013-08-30T09:36:52"/>
    <n v="92"/>
    <x v="4"/>
    <x v="1"/>
    <x v="0"/>
    <x v="21"/>
  </r>
  <r>
    <x v="925"/>
    <s v="2013-08-30"/>
    <x v="4"/>
    <d v="1899-12-30T10:52:00"/>
    <x v="2"/>
    <d v="2013-08-30T09:58:21"/>
    <d v="2013-08-30T11:38:16"/>
    <n v="99"/>
    <x v="4"/>
    <x v="1"/>
    <x v="0"/>
    <x v="21"/>
  </r>
  <r>
    <x v="926"/>
    <s v="2013-08-30"/>
    <x v="4"/>
    <d v="1899-12-30T13:38:00"/>
    <x v="0"/>
    <d v="2013-08-30T12:48:20"/>
    <d v="2013-08-30T14:21:05"/>
    <n v="92"/>
    <x v="4"/>
    <x v="1"/>
    <x v="0"/>
    <x v="21"/>
  </r>
  <r>
    <x v="927"/>
    <s v="2013-08-30"/>
    <x v="4"/>
    <d v="1899-12-30T13:27:00"/>
    <x v="2"/>
    <d v="2013-08-30T12:56:09"/>
    <d v="2013-08-30T14:40:52"/>
    <n v="104"/>
    <x v="4"/>
    <x v="1"/>
    <x v="0"/>
    <x v="21"/>
  </r>
  <r>
    <x v="928"/>
    <s v="2013-08-30"/>
    <x v="4"/>
    <d v="1899-12-30T15:44:00"/>
    <x v="2"/>
    <d v="2013-08-30T14:36:44"/>
    <d v="2013-08-30T16:03:11"/>
    <n v="86"/>
    <x v="4"/>
    <x v="1"/>
    <x v="0"/>
    <x v="21"/>
  </r>
  <r>
    <x v="929"/>
    <s v="2013-08-30"/>
    <x v="4"/>
    <d v="1899-12-30T21:06:00"/>
    <x v="2"/>
    <d v="2013-08-30T20:45:42"/>
    <d v="2013-08-30T22:06:19"/>
    <n v="80"/>
    <x v="4"/>
    <x v="1"/>
    <x v="0"/>
    <x v="21"/>
  </r>
  <r>
    <x v="930"/>
    <s v="2013-08-30"/>
    <x v="4"/>
    <d v="1899-12-30T23:26:00"/>
    <x v="0"/>
    <d v="2013-08-30T22:59:32"/>
    <d v="2013-08-31T00:49:56"/>
    <n v="110"/>
    <x v="4"/>
    <x v="1"/>
    <x v="0"/>
    <x v="21"/>
  </r>
  <r>
    <x v="931"/>
    <s v="2013-08-31"/>
    <x v="5"/>
    <d v="1899-12-30T10:01:00"/>
    <x v="1"/>
    <e v="#VALUE!"/>
    <d v="2013-08-31T10:18:29"/>
    <e v="#VALUE!"/>
    <x v="4"/>
    <x v="1"/>
    <x v="1"/>
    <x v="21"/>
  </r>
  <r>
    <x v="932"/>
    <s v="2013-08-31"/>
    <x v="5"/>
    <d v="1899-12-30T11:54:00"/>
    <x v="0"/>
    <d v="2013-08-31T11:07:29"/>
    <e v="#VALUE!"/>
    <e v="#VALUE!"/>
    <x v="4"/>
    <x v="1"/>
    <x v="1"/>
    <x v="21"/>
  </r>
  <r>
    <x v="933"/>
    <s v="2013-09-01"/>
    <x v="6"/>
    <d v="1899-12-30T01:25:00"/>
    <x v="0"/>
    <d v="2013-09-01T00:56:01"/>
    <d v="2013-09-01T02:06:05"/>
    <n v="70"/>
    <x v="5"/>
    <x v="0"/>
    <x v="1"/>
    <x v="21"/>
  </r>
  <r>
    <x v="934"/>
    <s v="2013-09-01"/>
    <x v="6"/>
    <d v="1899-12-30T17:06:00"/>
    <x v="0"/>
    <d v="2013-09-01T16:57:27"/>
    <d v="2013-09-01T18:05:38"/>
    <n v="68"/>
    <x v="5"/>
    <x v="1"/>
    <x v="1"/>
    <x v="21"/>
  </r>
  <r>
    <x v="935"/>
    <s v="2013-09-01"/>
    <x v="6"/>
    <d v="1899-12-30T22:12:00"/>
    <x v="1"/>
    <d v="2013-09-01T21:36:38"/>
    <e v="#VALUE!"/>
    <e v="#VALUE!"/>
    <x v="5"/>
    <x v="1"/>
    <x v="1"/>
    <x v="21"/>
  </r>
  <r>
    <x v="936"/>
    <s v="2013-09-02"/>
    <x v="0"/>
    <d v="1899-12-30T02:52:00"/>
    <x v="0"/>
    <d v="2013-09-02T02:14:42"/>
    <d v="2013-09-02T03:15:27"/>
    <n v="60"/>
    <x v="5"/>
    <x v="0"/>
    <x v="0"/>
    <x v="22"/>
  </r>
  <r>
    <x v="937"/>
    <s v="2013-09-02"/>
    <x v="0"/>
    <d v="1899-12-30T13:05:00"/>
    <x v="2"/>
    <d v="2013-09-02T11:59:07"/>
    <d v="2013-09-02T14:12:45"/>
    <n v="133"/>
    <x v="5"/>
    <x v="1"/>
    <x v="0"/>
    <x v="22"/>
  </r>
  <r>
    <x v="938"/>
    <s v="2013-09-02"/>
    <x v="0"/>
    <d v="1899-12-30T21:19:00"/>
    <x v="0"/>
    <d v="2013-09-02T20:54:29"/>
    <d v="2013-09-02T22:15:46"/>
    <n v="81"/>
    <x v="5"/>
    <x v="1"/>
    <x v="0"/>
    <x v="22"/>
  </r>
  <r>
    <x v="939"/>
    <s v="2013-09-02"/>
    <x v="0"/>
    <d v="1899-12-30T22:04:00"/>
    <x v="0"/>
    <d v="2013-09-02T21:50:32"/>
    <e v="#VALUE!"/>
    <e v="#VALUE!"/>
    <x v="5"/>
    <x v="1"/>
    <x v="0"/>
    <x v="22"/>
  </r>
  <r>
    <x v="940"/>
    <s v="2013-09-03"/>
    <x v="1"/>
    <d v="1899-12-30T01:41:00"/>
    <x v="0"/>
    <d v="2013-09-03T01:18:15"/>
    <d v="2013-09-03T02:10:35"/>
    <n v="52"/>
    <x v="5"/>
    <x v="0"/>
    <x v="0"/>
    <x v="22"/>
  </r>
  <r>
    <x v="941"/>
    <s v="2013-09-03"/>
    <x v="1"/>
    <d v="1899-12-30T08:21:00"/>
    <x v="2"/>
    <d v="2013-09-03T07:41:13"/>
    <d v="2013-09-03T08:43:15"/>
    <n v="62"/>
    <x v="5"/>
    <x v="1"/>
    <x v="0"/>
    <x v="22"/>
  </r>
  <r>
    <x v="942"/>
    <s v="2013-09-03"/>
    <x v="1"/>
    <d v="1899-12-30T10:26:00"/>
    <x v="2"/>
    <d v="2013-09-03T09:34:50"/>
    <d v="2013-09-03T10:59:02"/>
    <n v="84"/>
    <x v="5"/>
    <x v="1"/>
    <x v="0"/>
    <x v="22"/>
  </r>
  <r>
    <x v="943"/>
    <s v="2013-09-03"/>
    <x v="1"/>
    <d v="1899-12-30T11:57:00"/>
    <x v="2"/>
    <d v="2013-09-03T11:58:03"/>
    <d v="2013-09-03T13:02:33"/>
    <n v="64"/>
    <x v="5"/>
    <x v="1"/>
    <x v="0"/>
    <x v="22"/>
  </r>
  <r>
    <x v="944"/>
    <s v="2013-09-03"/>
    <x v="1"/>
    <d v="1899-12-30T12:12:00"/>
    <x v="2"/>
    <d v="2013-09-03T11:16:32"/>
    <d v="2013-09-03T12:57:12"/>
    <n v="100"/>
    <x v="5"/>
    <x v="1"/>
    <x v="0"/>
    <x v="22"/>
  </r>
  <r>
    <x v="945"/>
    <s v="2013-09-04"/>
    <x v="2"/>
    <d v="1899-12-30T04:18:00"/>
    <x v="1"/>
    <d v="2013-09-04T03:24:39"/>
    <d v="2013-09-04T05:19:01"/>
    <n v="114"/>
    <x v="5"/>
    <x v="0"/>
    <x v="0"/>
    <x v="22"/>
  </r>
  <r>
    <x v="946"/>
    <s v="2013-09-04"/>
    <x v="2"/>
    <d v="1899-12-30T08:06:00"/>
    <x v="2"/>
    <d v="2013-09-04T07:35:05"/>
    <d v="2013-09-04T08:45:43"/>
    <n v="70"/>
    <x v="5"/>
    <x v="1"/>
    <x v="0"/>
    <x v="22"/>
  </r>
  <r>
    <x v="947"/>
    <s v="2013-09-04"/>
    <x v="2"/>
    <d v="1899-12-30T10:13:00"/>
    <x v="2"/>
    <d v="2013-09-04T09:53:55"/>
    <e v="#VALUE!"/>
    <e v="#VALUE!"/>
    <x v="5"/>
    <x v="1"/>
    <x v="0"/>
    <x v="22"/>
  </r>
  <r>
    <x v="948"/>
    <s v="2013-09-04"/>
    <x v="2"/>
    <d v="1899-12-30T12:42:00"/>
    <x v="2"/>
    <d v="2013-09-04T11:51:03"/>
    <d v="2013-09-04T13:35:00"/>
    <n v="103"/>
    <x v="5"/>
    <x v="1"/>
    <x v="0"/>
    <x v="22"/>
  </r>
  <r>
    <x v="949"/>
    <s v="2013-09-04"/>
    <x v="2"/>
    <d v="1899-12-30T19:59:00"/>
    <x v="0"/>
    <d v="2013-09-04T19:34:25"/>
    <d v="2013-09-04T21:09:19"/>
    <n v="94"/>
    <x v="5"/>
    <x v="1"/>
    <x v="0"/>
    <x v="22"/>
  </r>
  <r>
    <x v="950"/>
    <s v="2013-09-05"/>
    <x v="3"/>
    <d v="1899-12-30T00:31:00"/>
    <x v="1"/>
    <d v="2013-09-05T00:05:38"/>
    <d v="2013-09-05T01:54:44"/>
    <n v="109"/>
    <x v="5"/>
    <x v="0"/>
    <x v="0"/>
    <x v="22"/>
  </r>
  <r>
    <x v="951"/>
    <s v="2013-09-05"/>
    <x v="3"/>
    <d v="1899-12-30T05:24:00"/>
    <x v="0"/>
    <d v="2013-09-05T04:59:16"/>
    <d v="2013-09-05T06:56:39"/>
    <n v="117"/>
    <x v="5"/>
    <x v="0"/>
    <x v="0"/>
    <x v="22"/>
  </r>
  <r>
    <x v="952"/>
    <s v="2013-09-05"/>
    <x v="3"/>
    <d v="1899-12-30T18:48:00"/>
    <x v="1"/>
    <d v="2013-09-05T17:53:46"/>
    <d v="2013-09-05T19:31:55"/>
    <n v="98"/>
    <x v="5"/>
    <x v="1"/>
    <x v="0"/>
    <x v="22"/>
  </r>
  <r>
    <x v="953"/>
    <s v="2013-09-05"/>
    <x v="3"/>
    <d v="1899-12-30T19:52:00"/>
    <x v="0"/>
    <d v="2013-09-05T19:38:35"/>
    <d v="2013-09-05T20:57:56"/>
    <n v="79"/>
    <x v="5"/>
    <x v="1"/>
    <x v="0"/>
    <x v="22"/>
  </r>
  <r>
    <x v="954"/>
    <s v="2013-09-06"/>
    <x v="4"/>
    <d v="1899-12-30T00:19:00"/>
    <x v="0"/>
    <d v="2013-09-05T23:53:12"/>
    <d v="2013-09-06T02:12:27"/>
    <n v="139"/>
    <x v="5"/>
    <x v="0"/>
    <x v="0"/>
    <x v="22"/>
  </r>
  <r>
    <x v="955"/>
    <s v="2013-09-06"/>
    <x v="4"/>
    <d v="1899-12-30T09:36:00"/>
    <x v="2"/>
    <d v="2013-09-06T08:41:45"/>
    <d v="2013-09-06T11:12:45"/>
    <n v="151"/>
    <x v="5"/>
    <x v="1"/>
    <x v="0"/>
    <x v="22"/>
  </r>
  <r>
    <x v="956"/>
    <s v="2013-09-06"/>
    <x v="4"/>
    <d v="1899-12-30T11:00:00"/>
    <x v="2"/>
    <d v="2013-09-06T10:20:09"/>
    <d v="2013-09-06T12:04:05"/>
    <n v="103"/>
    <x v="5"/>
    <x v="1"/>
    <x v="0"/>
    <x v="22"/>
  </r>
  <r>
    <x v="957"/>
    <s v="2013-09-06"/>
    <x v="4"/>
    <d v="1899-12-30T11:48:00"/>
    <x v="2"/>
    <d v="2013-09-06T11:10:08"/>
    <d v="2013-09-06T12:22:43"/>
    <n v="72"/>
    <x v="5"/>
    <x v="1"/>
    <x v="0"/>
    <x v="22"/>
  </r>
  <r>
    <x v="958"/>
    <s v="2013-09-06"/>
    <x v="4"/>
    <d v="1899-12-30T12:26:00"/>
    <x v="0"/>
    <d v="2013-09-06T11:51:46"/>
    <d v="2013-09-06T13:18:09"/>
    <n v="86"/>
    <x v="5"/>
    <x v="1"/>
    <x v="0"/>
    <x v="22"/>
  </r>
  <r>
    <x v="959"/>
    <s v="2013-09-06"/>
    <x v="4"/>
    <d v="1899-12-30T13:33:00"/>
    <x v="2"/>
    <d v="2013-09-06T12:48:58"/>
    <d v="2013-09-06T14:05:32"/>
    <n v="76"/>
    <x v="5"/>
    <x v="1"/>
    <x v="0"/>
    <x v="22"/>
  </r>
  <r>
    <x v="960"/>
    <s v="2013-09-06"/>
    <x v="4"/>
    <d v="1899-12-30T14:05:00"/>
    <x v="1"/>
    <d v="2013-09-06T13:20:52"/>
    <d v="2013-09-06T15:07:23"/>
    <n v="106"/>
    <x v="5"/>
    <x v="1"/>
    <x v="0"/>
    <x v="22"/>
  </r>
  <r>
    <x v="961"/>
    <s v="2013-09-06"/>
    <x v="4"/>
    <d v="1899-12-30T16:05:00"/>
    <x v="2"/>
    <d v="2013-09-06T15:18:59"/>
    <d v="2013-09-06T17:12:57"/>
    <n v="113"/>
    <x v="5"/>
    <x v="1"/>
    <x v="0"/>
    <x v="22"/>
  </r>
  <r>
    <x v="962"/>
    <s v="2013-09-06"/>
    <x v="4"/>
    <d v="1899-12-30T23:10:00"/>
    <x v="0"/>
    <d v="2013-09-06T22:29:35"/>
    <d v="2013-09-07T00:13:16"/>
    <n v="103"/>
    <x v="5"/>
    <x v="1"/>
    <x v="0"/>
    <x v="22"/>
  </r>
  <r>
    <x v="963"/>
    <s v="2013-09-07"/>
    <x v="5"/>
    <d v="1899-12-30T00:24:00"/>
    <x v="0"/>
    <d v="2013-09-06T23:50:55"/>
    <d v="2013-09-07T01:16:39"/>
    <n v="85"/>
    <x v="5"/>
    <x v="0"/>
    <x v="1"/>
    <x v="22"/>
  </r>
  <r>
    <x v="964"/>
    <s v="2013-09-07"/>
    <x v="5"/>
    <d v="1899-12-30T01:35:00"/>
    <x v="0"/>
    <d v="2013-09-07T01:03:01"/>
    <d v="2013-09-07T02:19:37"/>
    <n v="76"/>
    <x v="5"/>
    <x v="0"/>
    <x v="1"/>
    <x v="22"/>
  </r>
  <r>
    <x v="965"/>
    <s v="2013-09-07"/>
    <x v="5"/>
    <d v="1899-12-30T03:16:00"/>
    <x v="0"/>
    <d v="2013-09-07T02:35:31"/>
    <d v="2013-09-07T04:22:37"/>
    <n v="107"/>
    <x v="5"/>
    <x v="0"/>
    <x v="1"/>
    <x v="22"/>
  </r>
  <r>
    <x v="966"/>
    <s v="2013-09-07"/>
    <x v="5"/>
    <d v="1899-12-30T05:02:00"/>
    <x v="1"/>
    <d v="2013-09-07T04:20:06"/>
    <d v="2013-09-07T05:45:51"/>
    <n v="85"/>
    <x v="5"/>
    <x v="0"/>
    <x v="1"/>
    <x v="22"/>
  </r>
  <r>
    <x v="967"/>
    <s v="2013-09-07"/>
    <x v="5"/>
    <d v="1899-12-30T07:10:00"/>
    <x v="0"/>
    <d v="2013-09-07T06:12:02"/>
    <d v="2013-09-07T08:15:09"/>
    <n v="123"/>
    <x v="5"/>
    <x v="1"/>
    <x v="1"/>
    <x v="22"/>
  </r>
  <r>
    <x v="968"/>
    <s v="2013-09-07"/>
    <x v="5"/>
    <d v="1899-12-30T13:12:00"/>
    <x v="0"/>
    <d v="2013-09-07T12:42:06"/>
    <d v="2013-09-07T14:07:07"/>
    <n v="85"/>
    <x v="5"/>
    <x v="1"/>
    <x v="1"/>
    <x v="22"/>
  </r>
  <r>
    <x v="969"/>
    <s v="2013-09-07"/>
    <x v="5"/>
    <d v="1899-12-30T19:45:00"/>
    <x v="0"/>
    <d v="2013-09-07T19:03:06"/>
    <d v="2013-09-07T20:24:27"/>
    <n v="81"/>
    <x v="5"/>
    <x v="1"/>
    <x v="1"/>
    <x v="22"/>
  </r>
  <r>
    <x v="970"/>
    <s v="2013-09-08"/>
    <x v="6"/>
    <d v="1899-12-30T02:55:00"/>
    <x v="0"/>
    <d v="2013-09-08T02:03:37"/>
    <d v="2013-09-08T04:12:53"/>
    <n v="129"/>
    <x v="5"/>
    <x v="0"/>
    <x v="1"/>
    <x v="22"/>
  </r>
  <r>
    <x v="971"/>
    <s v="2013-09-09"/>
    <x v="0"/>
    <d v="1899-12-30T00:27:00"/>
    <x v="0"/>
    <d v="2013-09-08T23:47:40"/>
    <e v="#VALUE!"/>
    <e v="#VALUE!"/>
    <x v="5"/>
    <x v="0"/>
    <x v="0"/>
    <x v="23"/>
  </r>
  <r>
    <x v="972"/>
    <s v="2013-09-09"/>
    <x v="0"/>
    <d v="1899-12-30T08:22:00"/>
    <x v="2"/>
    <d v="2013-09-09T07:28:55"/>
    <d v="2013-09-09T09:03:48"/>
    <n v="94"/>
    <x v="5"/>
    <x v="1"/>
    <x v="0"/>
    <x v="23"/>
  </r>
  <r>
    <x v="973"/>
    <s v="2013-09-09"/>
    <x v="0"/>
    <d v="1899-12-30T09:24:00"/>
    <x v="0"/>
    <d v="2013-09-09T08:39:27"/>
    <d v="2013-09-09T10:28:46"/>
    <n v="109"/>
    <x v="5"/>
    <x v="1"/>
    <x v="0"/>
    <x v="23"/>
  </r>
  <r>
    <x v="974"/>
    <s v="2013-09-09"/>
    <x v="0"/>
    <d v="1899-12-30T10:11:00"/>
    <x v="2"/>
    <d v="2013-09-09T09:25:38"/>
    <d v="2013-09-09T11:41:28"/>
    <n v="135"/>
    <x v="5"/>
    <x v="1"/>
    <x v="0"/>
    <x v="23"/>
  </r>
  <r>
    <x v="975"/>
    <s v="2013-09-09"/>
    <x v="0"/>
    <d v="1899-12-30T11:22:00"/>
    <x v="2"/>
    <d v="2013-09-09T10:33:54"/>
    <d v="2013-09-09T12:35:49"/>
    <n v="121"/>
    <x v="5"/>
    <x v="1"/>
    <x v="0"/>
    <x v="23"/>
  </r>
  <r>
    <x v="976"/>
    <s v="2013-09-09"/>
    <x v="0"/>
    <d v="1899-12-30T12:25:00"/>
    <x v="2"/>
    <d v="2013-09-09T11:40:58"/>
    <d v="2013-09-09T13:03:19"/>
    <n v="82"/>
    <x v="5"/>
    <x v="1"/>
    <x v="0"/>
    <x v="23"/>
  </r>
  <r>
    <x v="977"/>
    <s v="2013-09-09"/>
    <x v="0"/>
    <d v="1899-12-30T14:19:00"/>
    <x v="2"/>
    <d v="2013-09-09T13:32:00"/>
    <d v="2013-09-09T15:23:18"/>
    <n v="111"/>
    <x v="5"/>
    <x v="1"/>
    <x v="0"/>
    <x v="23"/>
  </r>
  <r>
    <x v="978"/>
    <s v="2013-09-09"/>
    <x v="0"/>
    <d v="1899-12-30T15:29:00"/>
    <x v="1"/>
    <d v="2013-09-09T19:34:57"/>
    <d v="2013-09-09T16:25:16"/>
    <e v="#NUM!"/>
    <x v="5"/>
    <x v="1"/>
    <x v="0"/>
    <x v="23"/>
  </r>
  <r>
    <x v="979"/>
    <s v="2013-09-09"/>
    <x v="0"/>
    <d v="1899-12-30T16:47:00"/>
    <x v="2"/>
    <d v="2013-09-09T16:19:48"/>
    <d v="2013-09-09T17:41:24"/>
    <n v="81"/>
    <x v="5"/>
    <x v="1"/>
    <x v="0"/>
    <x v="23"/>
  </r>
  <r>
    <x v="980"/>
    <s v="2013-09-09"/>
    <x v="0"/>
    <d v="1899-12-30T22:20:00"/>
    <x v="0"/>
    <d v="2013-09-09T21:23:44"/>
    <d v="2013-09-09T23:06:47"/>
    <n v="103"/>
    <x v="5"/>
    <x v="1"/>
    <x v="0"/>
    <x v="23"/>
  </r>
  <r>
    <x v="981"/>
    <s v="2013-09-10"/>
    <x v="1"/>
    <d v="1899-12-30T09:58:00"/>
    <x v="2"/>
    <d v="2013-09-10T08:57:50"/>
    <d v="2013-09-10T11:06:43"/>
    <n v="128"/>
    <x v="5"/>
    <x v="1"/>
    <x v="0"/>
    <x v="23"/>
  </r>
  <r>
    <x v="982"/>
    <s v="2013-09-10"/>
    <x v="1"/>
    <d v="1899-12-30T12:35:00"/>
    <x v="2"/>
    <d v="2013-09-10T11:29:49"/>
    <d v="2013-09-10T14:42:09"/>
    <n v="192"/>
    <x v="5"/>
    <x v="1"/>
    <x v="0"/>
    <x v="23"/>
  </r>
  <r>
    <x v="983"/>
    <s v="2013-09-10"/>
    <x v="1"/>
    <d v="1899-12-30T16:05:00"/>
    <x v="0"/>
    <d v="2013-09-10T14:55:36"/>
    <d v="2013-09-10T16:48:46"/>
    <n v="113"/>
    <x v="5"/>
    <x v="1"/>
    <x v="0"/>
    <x v="23"/>
  </r>
  <r>
    <x v="984"/>
    <s v="2013-09-10"/>
    <x v="1"/>
    <d v="1899-12-30T19:17:00"/>
    <x v="0"/>
    <d v="2013-09-10T19:07:07"/>
    <d v="2013-09-10T19:51:04"/>
    <n v="43"/>
    <x v="5"/>
    <x v="1"/>
    <x v="0"/>
    <x v="23"/>
  </r>
  <r>
    <x v="985"/>
    <s v="2013-09-10"/>
    <x v="1"/>
    <d v="1899-12-30T20:29:00"/>
    <x v="0"/>
    <d v="2013-09-10T20:07:47"/>
    <d v="2013-09-10T21:15:25"/>
    <n v="67"/>
    <x v="5"/>
    <x v="1"/>
    <x v="0"/>
    <x v="23"/>
  </r>
  <r>
    <x v="986"/>
    <s v="2013-09-11"/>
    <x v="2"/>
    <d v="1899-12-30T00:01:00"/>
    <x v="0"/>
    <d v="2013-09-10T23:33:48"/>
    <d v="2013-09-11T00:43:05"/>
    <n v="69"/>
    <x v="5"/>
    <x v="0"/>
    <x v="0"/>
    <x v="23"/>
  </r>
  <r>
    <x v="987"/>
    <s v="2013-09-11"/>
    <x v="2"/>
    <d v="1899-12-30T01:41:00"/>
    <x v="0"/>
    <d v="2013-09-11T01:06:04"/>
    <d v="2013-09-11T02:44:49"/>
    <n v="98"/>
    <x v="5"/>
    <x v="0"/>
    <x v="0"/>
    <x v="23"/>
  </r>
  <r>
    <x v="988"/>
    <s v="2013-09-11"/>
    <x v="2"/>
    <d v="1899-12-30T03:35:00"/>
    <x v="2"/>
    <d v="2013-09-11T02:41:58"/>
    <d v="2013-09-11T04:54:47"/>
    <n v="132"/>
    <x v="5"/>
    <x v="0"/>
    <x v="0"/>
    <x v="23"/>
  </r>
  <r>
    <x v="989"/>
    <s v="2013-09-11"/>
    <x v="2"/>
    <d v="1899-12-30T08:29:00"/>
    <x v="2"/>
    <d v="2013-09-11T07:30:42"/>
    <d v="2013-09-11T08:57:38"/>
    <n v="86"/>
    <x v="5"/>
    <x v="1"/>
    <x v="0"/>
    <x v="23"/>
  </r>
  <r>
    <x v="990"/>
    <s v="2013-09-11"/>
    <x v="2"/>
    <d v="1899-12-30T10:43:00"/>
    <x v="2"/>
    <d v="2013-09-11T10:13:09"/>
    <d v="2013-09-11T11:15:56"/>
    <n v="62"/>
    <x v="5"/>
    <x v="1"/>
    <x v="0"/>
    <x v="23"/>
  </r>
  <r>
    <x v="991"/>
    <s v="2013-09-11"/>
    <x v="2"/>
    <d v="1899-12-30T12:06:00"/>
    <x v="2"/>
    <d v="2013-09-11T11:22:47"/>
    <d v="2013-09-11T12:33:21"/>
    <n v="70"/>
    <x v="5"/>
    <x v="1"/>
    <x v="0"/>
    <x v="23"/>
  </r>
  <r>
    <x v="992"/>
    <s v="2013-09-11"/>
    <x v="2"/>
    <d v="1899-12-30T13:44:00"/>
    <x v="2"/>
    <d v="2013-09-11T12:55:02"/>
    <d v="2013-09-11T15:29:09"/>
    <n v="154"/>
    <x v="5"/>
    <x v="1"/>
    <x v="0"/>
    <x v="23"/>
  </r>
  <r>
    <x v="993"/>
    <s v="2013-09-11"/>
    <x v="2"/>
    <d v="1899-12-30T14:19:00"/>
    <x v="2"/>
    <d v="2013-09-11T13:37:53"/>
    <d v="2013-09-11T14:37:11"/>
    <n v="59"/>
    <x v="5"/>
    <x v="1"/>
    <x v="0"/>
    <x v="23"/>
  </r>
  <r>
    <x v="994"/>
    <s v="2013-09-11"/>
    <x v="2"/>
    <d v="1899-12-30T16:05:00"/>
    <x v="0"/>
    <d v="2013-09-11T15:27:33"/>
    <d v="2013-09-11T17:04:11"/>
    <n v="96"/>
    <x v="5"/>
    <x v="1"/>
    <x v="0"/>
    <x v="23"/>
  </r>
  <r>
    <x v="995"/>
    <s v="2013-09-11"/>
    <x v="2"/>
    <d v="1899-12-30T16:29:00"/>
    <x v="2"/>
    <d v="2013-09-11T16:29:56"/>
    <d v="2013-09-11T18:29:52"/>
    <n v="119"/>
    <x v="5"/>
    <x v="1"/>
    <x v="0"/>
    <x v="23"/>
  </r>
  <r>
    <x v="996"/>
    <s v="2013-09-12"/>
    <x v="3"/>
    <d v="1899-12-30T00:05:00"/>
    <x v="1"/>
    <d v="2013-09-11T23:12:45"/>
    <d v="2013-09-12T01:38:03"/>
    <n v="145"/>
    <x v="5"/>
    <x v="0"/>
    <x v="0"/>
    <x v="23"/>
  </r>
  <r>
    <x v="997"/>
    <s v="2013-09-12"/>
    <x v="3"/>
    <d v="1899-12-30T06:24:00"/>
    <x v="0"/>
    <d v="2013-09-12T05:30:03"/>
    <d v="2013-09-12T07:11:00"/>
    <n v="100"/>
    <x v="5"/>
    <x v="1"/>
    <x v="0"/>
    <x v="23"/>
  </r>
  <r>
    <x v="998"/>
    <s v="2013-09-12"/>
    <x v="3"/>
    <d v="1899-12-30T09:44:00"/>
    <x v="2"/>
    <d v="2013-09-12T08:54:46"/>
    <d v="2013-09-12T10:57:24"/>
    <n v="122"/>
    <x v="5"/>
    <x v="1"/>
    <x v="0"/>
    <x v="23"/>
  </r>
  <r>
    <x v="999"/>
    <s v="2013-09-12"/>
    <x v="3"/>
    <d v="1899-12-30T11:25:00"/>
    <x v="2"/>
    <d v="2013-09-12T10:57:13"/>
    <d v="2013-09-12T11:55:42"/>
    <n v="58"/>
    <x v="5"/>
    <x v="1"/>
    <x v="0"/>
    <x v="23"/>
  </r>
  <r>
    <x v="1000"/>
    <s v="2013-09-12"/>
    <x v="3"/>
    <d v="1899-12-30T14:17:00"/>
    <x v="2"/>
    <d v="2013-09-12T13:33:35"/>
    <d v="2013-09-12T15:03:11"/>
    <n v="89"/>
    <x v="5"/>
    <x v="1"/>
    <x v="0"/>
    <x v="23"/>
  </r>
  <r>
    <x v="1001"/>
    <s v="2013-09-12"/>
    <x v="3"/>
    <d v="1899-12-30T21:23:00"/>
    <x v="0"/>
    <d v="2013-09-12T21:05:41"/>
    <d v="2013-09-12T22:27:35"/>
    <n v="81"/>
    <x v="5"/>
    <x v="1"/>
    <x v="0"/>
    <x v="23"/>
  </r>
  <r>
    <x v="1002"/>
    <s v="2013-09-12"/>
    <x v="3"/>
    <d v="1899-12-30T23:20:00"/>
    <x v="0"/>
    <d v="2013-09-12T22:59:04"/>
    <e v="#VALUE!"/>
    <e v="#VALUE!"/>
    <x v="5"/>
    <x v="1"/>
    <x v="0"/>
    <x v="23"/>
  </r>
  <r>
    <x v="1003"/>
    <s v="2013-09-13"/>
    <x v="4"/>
    <d v="1899-12-30T03:32:00"/>
    <x v="1"/>
    <d v="2013-09-13T02:24:50"/>
    <d v="2013-09-13T04:32:54"/>
    <n v="128"/>
    <x v="5"/>
    <x v="0"/>
    <x v="0"/>
    <x v="23"/>
  </r>
  <r>
    <x v="1004"/>
    <s v="2013-09-13"/>
    <x v="4"/>
    <d v="1899-12-30T07:20:00"/>
    <x v="0"/>
    <d v="2013-09-13T06:46:04"/>
    <d v="2013-09-13T08:13:26"/>
    <n v="87"/>
    <x v="5"/>
    <x v="1"/>
    <x v="0"/>
    <x v="23"/>
  </r>
  <r>
    <x v="1005"/>
    <s v="2013-09-13"/>
    <x v="4"/>
    <d v="1899-12-30T09:26:00"/>
    <x v="2"/>
    <d v="2013-09-13T08:51:57"/>
    <d v="2013-09-13T10:04:43"/>
    <n v="72"/>
    <x v="5"/>
    <x v="1"/>
    <x v="0"/>
    <x v="23"/>
  </r>
  <r>
    <x v="1006"/>
    <s v="2013-09-13"/>
    <x v="4"/>
    <d v="1899-12-30T11:36:00"/>
    <x v="2"/>
    <d v="2013-09-13T10:39:00"/>
    <d v="2013-09-13T12:24:37"/>
    <n v="105"/>
    <x v="5"/>
    <x v="1"/>
    <x v="0"/>
    <x v="23"/>
  </r>
  <r>
    <x v="1007"/>
    <s v="2013-09-13"/>
    <x v="4"/>
    <d v="1899-12-30T13:46:00"/>
    <x v="2"/>
    <d v="2013-09-13T12:56:11"/>
    <d v="2013-09-13T14:21:20"/>
    <n v="85"/>
    <x v="5"/>
    <x v="1"/>
    <x v="0"/>
    <x v="23"/>
  </r>
  <r>
    <x v="1008"/>
    <s v="2013-09-13"/>
    <x v="4"/>
    <d v="1899-12-30T13:51:00"/>
    <x v="0"/>
    <d v="2013-09-13T13:10:45"/>
    <d v="2013-09-13T14:25:41"/>
    <n v="74"/>
    <x v="5"/>
    <x v="1"/>
    <x v="0"/>
    <x v="23"/>
  </r>
  <r>
    <x v="1009"/>
    <s v="2013-09-13"/>
    <x v="4"/>
    <d v="1899-12-30T14:49:00"/>
    <x v="2"/>
    <d v="2013-09-13T14:08:22"/>
    <d v="2013-09-13T15:33:12"/>
    <n v="84"/>
    <x v="5"/>
    <x v="1"/>
    <x v="0"/>
    <x v="23"/>
  </r>
  <r>
    <x v="1010"/>
    <s v="2013-09-13"/>
    <x v="4"/>
    <d v="1899-12-30T15:23:00"/>
    <x v="2"/>
    <d v="2013-09-13T14:30:25"/>
    <e v="#VALUE!"/>
    <e v="#VALUE!"/>
    <x v="5"/>
    <x v="1"/>
    <x v="0"/>
    <x v="23"/>
  </r>
  <r>
    <x v="1011"/>
    <s v="2013-09-13"/>
    <x v="4"/>
    <d v="1899-12-30T16:32:00"/>
    <x v="0"/>
    <d v="2013-09-13T15:46:22"/>
    <d v="2013-09-13T17:25:09"/>
    <n v="98"/>
    <x v="5"/>
    <x v="1"/>
    <x v="0"/>
    <x v="23"/>
  </r>
  <r>
    <x v="1012"/>
    <s v="2013-09-13"/>
    <x v="4"/>
    <d v="1899-12-30T21:24:00"/>
    <x v="0"/>
    <d v="2013-09-13T20:43:26"/>
    <d v="2013-09-13T22:26:46"/>
    <n v="103"/>
    <x v="5"/>
    <x v="1"/>
    <x v="0"/>
    <x v="23"/>
  </r>
  <r>
    <x v="1013"/>
    <s v="2013-09-14"/>
    <x v="5"/>
    <d v="1899-12-30T00:57:00"/>
    <x v="0"/>
    <d v="2013-09-14T00:36:23"/>
    <d v="2013-09-14T01:41:11"/>
    <n v="64"/>
    <x v="5"/>
    <x v="0"/>
    <x v="1"/>
    <x v="23"/>
  </r>
  <r>
    <x v="1014"/>
    <s v="2013-09-14"/>
    <x v="5"/>
    <d v="1899-12-30T04:26:00"/>
    <x v="0"/>
    <d v="2013-09-14T03:30:44"/>
    <d v="2013-09-14T05:00:57"/>
    <n v="90"/>
    <x v="5"/>
    <x v="0"/>
    <x v="1"/>
    <x v="23"/>
  </r>
  <r>
    <x v="1015"/>
    <s v="2013-09-14"/>
    <x v="5"/>
    <d v="1899-12-30T08:32:00"/>
    <x v="0"/>
    <d v="2013-09-14T07:34:58"/>
    <d v="2013-09-14T08:57:38"/>
    <n v="82"/>
    <x v="5"/>
    <x v="1"/>
    <x v="1"/>
    <x v="23"/>
  </r>
  <r>
    <x v="1016"/>
    <s v="2013-09-14"/>
    <x v="5"/>
    <d v="1899-12-30T10:16:00"/>
    <x v="1"/>
    <d v="2013-09-14T09:34:29"/>
    <d v="2013-09-14T10:58:39"/>
    <n v="84"/>
    <x v="5"/>
    <x v="1"/>
    <x v="1"/>
    <x v="23"/>
  </r>
  <r>
    <x v="1017"/>
    <s v="2013-09-14"/>
    <x v="5"/>
    <d v="1899-12-30T12:08:00"/>
    <x v="0"/>
    <d v="2013-09-14T11:19:15"/>
    <d v="2013-09-14T12:26:49"/>
    <n v="67"/>
    <x v="5"/>
    <x v="1"/>
    <x v="1"/>
    <x v="23"/>
  </r>
  <r>
    <x v="1018"/>
    <s v="2013-09-14"/>
    <x v="5"/>
    <d v="1899-12-30T17:23:00"/>
    <x v="0"/>
    <e v="#VALUE!"/>
    <d v="2013-09-14T18:31:09"/>
    <e v="#VALUE!"/>
    <x v="5"/>
    <x v="1"/>
    <x v="1"/>
    <x v="23"/>
  </r>
  <r>
    <x v="1019"/>
    <s v="2013-09-14"/>
    <x v="5"/>
    <d v="1899-12-30T19:32:00"/>
    <x v="0"/>
    <d v="2013-09-14T19:11:22"/>
    <d v="2013-09-14T21:09:59"/>
    <n v="118"/>
    <x v="5"/>
    <x v="1"/>
    <x v="1"/>
    <x v="23"/>
  </r>
  <r>
    <x v="1020"/>
    <s v="2013-09-15"/>
    <x v="6"/>
    <d v="1899-12-30T19:16:00"/>
    <x v="0"/>
    <d v="2013-09-15T18:34:36"/>
    <e v="#VALUE!"/>
    <e v="#VALUE!"/>
    <x v="5"/>
    <x v="1"/>
    <x v="1"/>
    <x v="23"/>
  </r>
  <r>
    <x v="1021"/>
    <s v="2013-09-15"/>
    <x v="6"/>
    <d v="1899-12-30T23:09:00"/>
    <x v="0"/>
    <d v="2013-09-15T22:52:50"/>
    <d v="2013-09-15T23:59:08"/>
    <n v="66"/>
    <x v="5"/>
    <x v="1"/>
    <x v="1"/>
    <x v="23"/>
  </r>
  <r>
    <x v="1022"/>
    <s v="2013-09-16"/>
    <x v="0"/>
    <d v="1899-12-30T01:01:00"/>
    <x v="0"/>
    <d v="2013-09-16T00:39:00"/>
    <d v="2013-09-16T02:15:49"/>
    <n v="96"/>
    <x v="5"/>
    <x v="0"/>
    <x v="0"/>
    <x v="24"/>
  </r>
  <r>
    <x v="1023"/>
    <s v="2013-09-16"/>
    <x v="0"/>
    <d v="1899-12-30T06:29:00"/>
    <x v="0"/>
    <d v="2013-09-16T05:51:55"/>
    <d v="2013-09-16T07:05:10"/>
    <n v="73"/>
    <x v="5"/>
    <x v="1"/>
    <x v="0"/>
    <x v="24"/>
  </r>
  <r>
    <x v="1024"/>
    <s v="2013-09-16"/>
    <x v="0"/>
    <d v="1899-12-30T08:28:00"/>
    <x v="2"/>
    <d v="2013-09-16T07:34:25"/>
    <d v="2013-09-16T09:03:10"/>
    <n v="88"/>
    <x v="5"/>
    <x v="1"/>
    <x v="0"/>
    <x v="24"/>
  </r>
  <r>
    <x v="1025"/>
    <s v="2013-09-16"/>
    <x v="0"/>
    <d v="1899-12-30T11:04:00"/>
    <x v="2"/>
    <d v="2013-09-16T09:56:10"/>
    <d v="2013-09-16T12:02:53"/>
    <n v="126"/>
    <x v="5"/>
    <x v="1"/>
    <x v="0"/>
    <x v="24"/>
  </r>
  <r>
    <x v="1026"/>
    <s v="2013-09-16"/>
    <x v="0"/>
    <d v="1899-12-30T11:19:00"/>
    <x v="2"/>
    <d v="2013-09-16T10:40:26"/>
    <d v="2013-09-16T12:15:52"/>
    <n v="95"/>
    <x v="5"/>
    <x v="1"/>
    <x v="0"/>
    <x v="24"/>
  </r>
  <r>
    <x v="1027"/>
    <s v="2013-09-16"/>
    <x v="0"/>
    <d v="1899-12-30T13:58:00"/>
    <x v="2"/>
    <d v="2013-09-16T12:57:58"/>
    <d v="2013-09-16T14:46:24"/>
    <n v="108"/>
    <x v="5"/>
    <x v="1"/>
    <x v="0"/>
    <x v="24"/>
  </r>
  <r>
    <x v="1028"/>
    <s v="2013-09-16"/>
    <x v="0"/>
    <d v="1899-12-30T16:30:00"/>
    <x v="2"/>
    <d v="2013-09-16T15:17:40"/>
    <d v="2013-09-16T17:16:17"/>
    <n v="118"/>
    <x v="5"/>
    <x v="1"/>
    <x v="0"/>
    <x v="24"/>
  </r>
  <r>
    <x v="1029"/>
    <s v="2013-09-16"/>
    <x v="0"/>
    <d v="1899-12-30T17:20:00"/>
    <x v="0"/>
    <d v="2013-09-16T16:15:40"/>
    <d v="2013-09-16T19:00:41"/>
    <n v="165"/>
    <x v="5"/>
    <x v="1"/>
    <x v="0"/>
    <x v="24"/>
  </r>
  <r>
    <x v="1030"/>
    <s v="2013-09-16"/>
    <x v="0"/>
    <d v="1899-12-30T19:54:00"/>
    <x v="0"/>
    <d v="2013-09-16T19:15:10"/>
    <d v="2013-09-16T21:06:39"/>
    <n v="111"/>
    <x v="5"/>
    <x v="1"/>
    <x v="0"/>
    <x v="24"/>
  </r>
  <r>
    <x v="1031"/>
    <s v="2013-09-17"/>
    <x v="1"/>
    <d v="1899-12-30T04:45:00"/>
    <x v="1"/>
    <d v="2013-09-17T03:17:04"/>
    <d v="2013-09-17T05:14:46"/>
    <n v="117"/>
    <x v="5"/>
    <x v="0"/>
    <x v="0"/>
    <x v="24"/>
  </r>
  <r>
    <x v="1032"/>
    <s v="2013-09-17"/>
    <x v="1"/>
    <d v="1899-12-30T06:02:00"/>
    <x v="0"/>
    <d v="2013-09-17T05:41:37"/>
    <d v="2013-09-17T06:39:04"/>
    <n v="57"/>
    <x v="5"/>
    <x v="1"/>
    <x v="0"/>
    <x v="24"/>
  </r>
  <r>
    <x v="1033"/>
    <s v="2013-09-17"/>
    <x v="1"/>
    <d v="1899-12-30T08:29:00"/>
    <x v="2"/>
    <d v="2013-09-17T07:26:16"/>
    <d v="2013-09-17T09:40:20"/>
    <n v="134"/>
    <x v="5"/>
    <x v="1"/>
    <x v="0"/>
    <x v="24"/>
  </r>
  <r>
    <x v="1034"/>
    <s v="2013-09-17"/>
    <x v="1"/>
    <d v="1899-12-30T12:04:00"/>
    <x v="2"/>
    <d v="2013-09-17T11:27:53"/>
    <d v="2013-09-17T13:35:15"/>
    <n v="127"/>
    <x v="5"/>
    <x v="1"/>
    <x v="0"/>
    <x v="24"/>
  </r>
  <r>
    <x v="1035"/>
    <s v="2013-09-17"/>
    <x v="1"/>
    <d v="1899-12-30T17:30:00"/>
    <x v="0"/>
    <d v="2013-09-17T16:58:57"/>
    <d v="2013-09-17T17:59:48"/>
    <n v="60"/>
    <x v="5"/>
    <x v="1"/>
    <x v="0"/>
    <x v="24"/>
  </r>
  <r>
    <x v="1036"/>
    <s v="2013-09-18"/>
    <x v="2"/>
    <d v="1899-12-30T00:09:00"/>
    <x v="0"/>
    <d v="2013-09-17T23:10:23"/>
    <d v="2013-09-18T00:57:10"/>
    <n v="106"/>
    <x v="5"/>
    <x v="0"/>
    <x v="0"/>
    <x v="24"/>
  </r>
  <r>
    <x v="1037"/>
    <s v="2013-09-18"/>
    <x v="2"/>
    <d v="1899-12-30T08:27:00"/>
    <x v="2"/>
    <d v="2013-09-18T07:34:13"/>
    <d v="2013-09-18T08:54:47"/>
    <n v="80"/>
    <x v="5"/>
    <x v="1"/>
    <x v="0"/>
    <x v="24"/>
  </r>
  <r>
    <x v="1038"/>
    <s v="2013-09-18"/>
    <x v="2"/>
    <d v="1899-12-30T09:21:00"/>
    <x v="0"/>
    <d v="2013-09-18T08:35:32"/>
    <d v="2013-09-18T10:16:39"/>
    <n v="101"/>
    <x v="5"/>
    <x v="1"/>
    <x v="0"/>
    <x v="24"/>
  </r>
  <r>
    <x v="1039"/>
    <s v="2013-09-18"/>
    <x v="2"/>
    <d v="1899-12-30T13:54:00"/>
    <x v="2"/>
    <d v="2013-09-18T12:59:07"/>
    <d v="2013-09-18T14:39:46"/>
    <n v="100"/>
    <x v="5"/>
    <x v="1"/>
    <x v="0"/>
    <x v="24"/>
  </r>
  <r>
    <x v="1040"/>
    <s v="2013-09-18"/>
    <x v="2"/>
    <d v="1899-12-30T16:34:00"/>
    <x v="0"/>
    <d v="2013-09-18T14:24:45"/>
    <d v="2013-09-18T18:29:48"/>
    <n v="245"/>
    <x v="5"/>
    <x v="1"/>
    <x v="0"/>
    <x v="24"/>
  </r>
  <r>
    <x v="1041"/>
    <s v="2013-09-18"/>
    <x v="2"/>
    <d v="1899-12-30T16:33:00"/>
    <x v="2"/>
    <d v="2013-09-18T15:47:11"/>
    <d v="2013-09-18T17:14:22"/>
    <n v="87"/>
    <x v="5"/>
    <x v="1"/>
    <x v="0"/>
    <x v="24"/>
  </r>
  <r>
    <x v="1042"/>
    <s v="2013-09-18"/>
    <x v="2"/>
    <d v="1899-12-30T20:43:00"/>
    <x v="0"/>
    <d v="2013-09-18T20:17:11"/>
    <d v="2013-09-18T21:45:16"/>
    <n v="88"/>
    <x v="5"/>
    <x v="1"/>
    <x v="0"/>
    <x v="24"/>
  </r>
  <r>
    <x v="1043"/>
    <s v="2013-09-19"/>
    <x v="3"/>
    <d v="1899-12-30T10:18:00"/>
    <x v="1"/>
    <d v="2013-09-19T09:38:04"/>
    <d v="2013-09-19T11:29:20"/>
    <n v="111"/>
    <x v="5"/>
    <x v="1"/>
    <x v="0"/>
    <x v="24"/>
  </r>
  <r>
    <x v="1044"/>
    <s v="2013-09-19"/>
    <x v="3"/>
    <d v="1899-12-30T18:14:00"/>
    <x v="0"/>
    <d v="2013-09-19T17:18:41"/>
    <d v="2013-09-19T19:06:44"/>
    <n v="108"/>
    <x v="5"/>
    <x v="1"/>
    <x v="0"/>
    <x v="24"/>
  </r>
  <r>
    <x v="1045"/>
    <s v="2013-09-19"/>
    <x v="3"/>
    <d v="1899-12-30T20:44:00"/>
    <x v="0"/>
    <d v="2013-09-19T19:54:47"/>
    <d v="2013-09-19T21:27:55"/>
    <n v="93"/>
    <x v="5"/>
    <x v="1"/>
    <x v="0"/>
    <x v="24"/>
  </r>
  <r>
    <x v="1046"/>
    <s v="2013-09-20"/>
    <x v="4"/>
    <d v="1899-12-30T00:51:00"/>
    <x v="0"/>
    <d v="2013-09-20T00:18:49"/>
    <e v="#VALUE!"/>
    <e v="#VALUE!"/>
    <x v="5"/>
    <x v="0"/>
    <x v="0"/>
    <x v="24"/>
  </r>
  <r>
    <x v="1047"/>
    <s v="2013-09-20"/>
    <x v="4"/>
    <d v="1899-12-30T09:50:00"/>
    <x v="2"/>
    <d v="2013-09-20T09:01:45"/>
    <d v="2013-09-20T11:04:24"/>
    <n v="122"/>
    <x v="5"/>
    <x v="1"/>
    <x v="0"/>
    <x v="24"/>
  </r>
  <r>
    <x v="1048"/>
    <s v="2013-09-20"/>
    <x v="4"/>
    <d v="1899-12-30T12:10:00"/>
    <x v="2"/>
    <d v="2013-09-20T11:01:36"/>
    <e v="#VALUE!"/>
    <e v="#VALUE!"/>
    <x v="5"/>
    <x v="1"/>
    <x v="0"/>
    <x v="24"/>
  </r>
  <r>
    <x v="1049"/>
    <s v="2013-09-20"/>
    <x v="4"/>
    <d v="1899-12-30T15:33:00"/>
    <x v="1"/>
    <d v="2013-09-20T14:59:55"/>
    <d v="2013-09-20T16:45:59"/>
    <n v="106"/>
    <x v="5"/>
    <x v="1"/>
    <x v="0"/>
    <x v="24"/>
  </r>
  <r>
    <x v="1050"/>
    <s v="2013-09-20"/>
    <x v="4"/>
    <d v="1899-12-30T16:53:00"/>
    <x v="0"/>
    <d v="2013-09-20T15:47:24"/>
    <d v="2013-09-20T18:31:37"/>
    <n v="164"/>
    <x v="5"/>
    <x v="1"/>
    <x v="0"/>
    <x v="24"/>
  </r>
  <r>
    <x v="1051"/>
    <s v="2013-09-20"/>
    <x v="4"/>
    <d v="1899-12-30T20:39:00"/>
    <x v="1"/>
    <d v="2013-09-20T19:03:55"/>
    <d v="2013-09-20T22:54:58"/>
    <n v="231"/>
    <x v="5"/>
    <x v="1"/>
    <x v="0"/>
    <x v="24"/>
  </r>
  <r>
    <x v="1052"/>
    <s v="2013-09-20"/>
    <x v="4"/>
    <d v="1899-12-30T23:13:00"/>
    <x v="0"/>
    <d v="2013-09-20T22:29:35"/>
    <d v="2013-09-20T23:57:19"/>
    <n v="87"/>
    <x v="5"/>
    <x v="1"/>
    <x v="0"/>
    <x v="24"/>
  </r>
  <r>
    <x v="1053"/>
    <s v="2013-09-21"/>
    <x v="5"/>
    <d v="1899-12-30T00:33:00"/>
    <x v="0"/>
    <d v="2013-09-21T00:06:13"/>
    <d v="2013-09-21T01:42:48"/>
    <n v="96"/>
    <x v="5"/>
    <x v="0"/>
    <x v="1"/>
    <x v="24"/>
  </r>
  <r>
    <x v="1054"/>
    <s v="2013-09-21"/>
    <x v="5"/>
    <d v="1899-12-30T01:36:00"/>
    <x v="0"/>
    <d v="2013-09-21T00:54:19"/>
    <d v="2013-09-21T02:26:30"/>
    <n v="92"/>
    <x v="5"/>
    <x v="0"/>
    <x v="1"/>
    <x v="24"/>
  </r>
  <r>
    <x v="1055"/>
    <s v="2013-09-21"/>
    <x v="5"/>
    <d v="1899-12-30T02:34:00"/>
    <x v="0"/>
    <d v="2013-09-21T02:09:18"/>
    <e v="#VALUE!"/>
    <e v="#VALUE!"/>
    <x v="5"/>
    <x v="0"/>
    <x v="1"/>
    <x v="24"/>
  </r>
  <r>
    <x v="1056"/>
    <s v="2013-09-21"/>
    <x v="5"/>
    <d v="1899-12-30T04:25:00"/>
    <x v="0"/>
    <d v="2013-09-21T03:40:51"/>
    <d v="2013-09-21T05:18:02"/>
    <n v="97"/>
    <x v="5"/>
    <x v="0"/>
    <x v="1"/>
    <x v="24"/>
  </r>
  <r>
    <x v="1057"/>
    <s v="2013-09-21"/>
    <x v="5"/>
    <d v="1899-12-30T05:46:00"/>
    <x v="0"/>
    <d v="2013-09-21T05:22:14"/>
    <d v="2013-09-21T06:32:20"/>
    <n v="70"/>
    <x v="5"/>
    <x v="0"/>
    <x v="1"/>
    <x v="24"/>
  </r>
  <r>
    <x v="1058"/>
    <s v="2013-09-21"/>
    <x v="5"/>
    <d v="1899-12-30T12:29:00"/>
    <x v="0"/>
    <d v="2013-09-21T11:38:22"/>
    <d v="2013-09-21T12:55:53"/>
    <n v="77"/>
    <x v="5"/>
    <x v="1"/>
    <x v="1"/>
    <x v="24"/>
  </r>
  <r>
    <x v="1059"/>
    <s v="2013-09-22"/>
    <x v="6"/>
    <d v="1899-12-30T02:41:00"/>
    <x v="0"/>
    <d v="2013-09-22T02:11:43"/>
    <d v="2013-09-22T03:23:28"/>
    <n v="71"/>
    <x v="5"/>
    <x v="0"/>
    <x v="1"/>
    <x v="24"/>
  </r>
  <r>
    <x v="1060"/>
    <s v="2013-09-22"/>
    <x v="6"/>
    <d v="1899-12-30T04:41:00"/>
    <x v="0"/>
    <d v="2013-09-22T04:01:51"/>
    <d v="2013-09-22T05:33:59"/>
    <n v="92"/>
    <x v="5"/>
    <x v="0"/>
    <x v="1"/>
    <x v="24"/>
  </r>
  <r>
    <x v="1061"/>
    <s v="2013-09-22"/>
    <x v="6"/>
    <d v="1899-12-30T06:40:00"/>
    <x v="0"/>
    <d v="2013-09-22T06:02:27"/>
    <d v="2013-09-22T07:27:33"/>
    <n v="85"/>
    <x v="5"/>
    <x v="1"/>
    <x v="1"/>
    <x v="24"/>
  </r>
  <r>
    <x v="1062"/>
    <s v="2013-09-22"/>
    <x v="6"/>
    <d v="1899-12-30T09:49:00"/>
    <x v="0"/>
    <d v="2013-09-22T09:54:05"/>
    <d v="2013-09-22T10:52:36"/>
    <n v="58"/>
    <x v="5"/>
    <x v="1"/>
    <x v="1"/>
    <x v="24"/>
  </r>
  <r>
    <x v="1063"/>
    <s v="2013-09-22"/>
    <x v="6"/>
    <d v="1899-12-30T17:57:00"/>
    <x v="1"/>
    <d v="2013-09-22T17:25:17"/>
    <d v="2013-09-22T18:37:12"/>
    <n v="71"/>
    <x v="5"/>
    <x v="1"/>
    <x v="1"/>
    <x v="24"/>
  </r>
  <r>
    <x v="1064"/>
    <s v="2013-09-22"/>
    <x v="6"/>
    <d v="1899-12-30T22:57:00"/>
    <x v="0"/>
    <d v="2013-09-22T22:28:57"/>
    <d v="2013-09-22T23:41:40"/>
    <n v="72"/>
    <x v="5"/>
    <x v="1"/>
    <x v="1"/>
    <x v="24"/>
  </r>
  <r>
    <x v="1065"/>
    <s v="2013-09-23"/>
    <x v="0"/>
    <d v="1899-12-30T03:18:00"/>
    <x v="0"/>
    <d v="2013-09-23T02:38:04"/>
    <d v="2013-09-23T03:59:09"/>
    <n v="81"/>
    <x v="5"/>
    <x v="0"/>
    <x v="0"/>
    <x v="25"/>
  </r>
  <r>
    <x v="1066"/>
    <s v="2013-09-23"/>
    <x v="0"/>
    <d v="1899-12-30T05:13:00"/>
    <x v="0"/>
    <d v="2013-09-23T04:47:52"/>
    <d v="2013-09-23T07:04:07"/>
    <n v="136"/>
    <x v="5"/>
    <x v="0"/>
    <x v="0"/>
    <x v="25"/>
  </r>
  <r>
    <x v="1067"/>
    <s v="2013-09-23"/>
    <x v="0"/>
    <d v="1899-12-30T08:15:00"/>
    <x v="2"/>
    <d v="2013-09-23T07:42:47"/>
    <d v="2013-09-23T09:18:29"/>
    <n v="95"/>
    <x v="5"/>
    <x v="1"/>
    <x v="0"/>
    <x v="25"/>
  </r>
  <r>
    <x v="1068"/>
    <s v="2013-09-23"/>
    <x v="0"/>
    <d v="1899-12-30T09:24:00"/>
    <x v="1"/>
    <d v="2013-09-23T08:28:13"/>
    <e v="#VALUE!"/>
    <e v="#VALUE!"/>
    <x v="5"/>
    <x v="1"/>
    <x v="0"/>
    <x v="25"/>
  </r>
  <r>
    <x v="1069"/>
    <s v="2013-09-23"/>
    <x v="0"/>
    <d v="1899-12-30T10:16:00"/>
    <x v="2"/>
    <d v="2013-09-23T09:31:08"/>
    <d v="2013-09-23T11:01:06"/>
    <n v="89"/>
    <x v="5"/>
    <x v="1"/>
    <x v="0"/>
    <x v="25"/>
  </r>
  <r>
    <x v="1070"/>
    <s v="2013-09-23"/>
    <x v="0"/>
    <d v="1899-12-30T11:49:00"/>
    <x v="2"/>
    <d v="2013-09-23T11:01:49"/>
    <d v="2013-09-23T12:53:41"/>
    <n v="111"/>
    <x v="5"/>
    <x v="1"/>
    <x v="0"/>
    <x v="25"/>
  </r>
  <r>
    <x v="1071"/>
    <s v="2013-09-23"/>
    <x v="0"/>
    <d v="1899-12-30T12:37:00"/>
    <x v="2"/>
    <d v="2013-09-23T11:28:39"/>
    <d v="2013-09-23T13:40:09"/>
    <n v="131"/>
    <x v="5"/>
    <x v="1"/>
    <x v="0"/>
    <x v="25"/>
  </r>
  <r>
    <x v="1072"/>
    <s v="2013-09-23"/>
    <x v="0"/>
    <d v="1899-12-30T14:50:00"/>
    <x v="2"/>
    <d v="2013-09-23T14:10:41"/>
    <d v="2013-09-23T15:27:55"/>
    <n v="77"/>
    <x v="5"/>
    <x v="1"/>
    <x v="0"/>
    <x v="25"/>
  </r>
  <r>
    <x v="1073"/>
    <s v="2013-09-23"/>
    <x v="0"/>
    <d v="1899-12-30T15:06:00"/>
    <x v="2"/>
    <d v="2013-09-23T14:20:36"/>
    <d v="2013-09-23T15:48:41"/>
    <n v="88"/>
    <x v="5"/>
    <x v="1"/>
    <x v="0"/>
    <x v="25"/>
  </r>
  <r>
    <x v="1074"/>
    <s v="2013-09-23"/>
    <x v="0"/>
    <d v="1899-12-30T16:27:00"/>
    <x v="0"/>
    <d v="2013-09-23T15:35:58"/>
    <d v="2013-09-23T17:22:28"/>
    <n v="106"/>
    <x v="5"/>
    <x v="1"/>
    <x v="0"/>
    <x v="25"/>
  </r>
  <r>
    <x v="1075"/>
    <s v="2013-09-23"/>
    <x v="0"/>
    <d v="1899-12-30T18:44:00"/>
    <x v="2"/>
    <d v="2013-09-23T17:43:09"/>
    <d v="2013-09-23T19:22:35"/>
    <n v="99"/>
    <x v="5"/>
    <x v="1"/>
    <x v="0"/>
    <x v="25"/>
  </r>
  <r>
    <x v="1076"/>
    <s v="2013-09-24"/>
    <x v="1"/>
    <d v="1899-12-30T00:43:00"/>
    <x v="0"/>
    <d v="2013-09-24T00:03:57"/>
    <d v="2013-09-24T01:10:47"/>
    <n v="66"/>
    <x v="5"/>
    <x v="0"/>
    <x v="0"/>
    <x v="25"/>
  </r>
  <r>
    <x v="1077"/>
    <s v="2013-09-24"/>
    <x v="1"/>
    <d v="1899-12-30T08:38:00"/>
    <x v="2"/>
    <d v="2013-09-24T07:47:29"/>
    <d v="2013-09-24T10:00:19"/>
    <n v="132"/>
    <x v="5"/>
    <x v="1"/>
    <x v="0"/>
    <x v="25"/>
  </r>
  <r>
    <x v="1078"/>
    <s v="2013-09-24"/>
    <x v="1"/>
    <d v="1899-12-30T10:06:00"/>
    <x v="2"/>
    <d v="2013-09-24T09:01:40"/>
    <d v="2013-09-24T11:22:24"/>
    <n v="140"/>
    <x v="5"/>
    <x v="1"/>
    <x v="0"/>
    <x v="25"/>
  </r>
  <r>
    <x v="1079"/>
    <s v="2013-09-24"/>
    <x v="1"/>
    <d v="1899-12-30T10:50:00"/>
    <x v="2"/>
    <d v="2013-09-24T09:51:25"/>
    <d v="2013-09-24T12:23:34"/>
    <n v="152"/>
    <x v="5"/>
    <x v="1"/>
    <x v="0"/>
    <x v="25"/>
  </r>
  <r>
    <x v="1080"/>
    <s v="2013-09-24"/>
    <x v="1"/>
    <d v="1899-12-30T14:01:00"/>
    <x v="2"/>
    <d v="2013-09-24T12:55:19"/>
    <d v="2013-09-24T14:32:09"/>
    <n v="96"/>
    <x v="5"/>
    <x v="1"/>
    <x v="0"/>
    <x v="25"/>
  </r>
  <r>
    <x v="1081"/>
    <s v="2013-09-24"/>
    <x v="1"/>
    <d v="1899-12-30T15:36:00"/>
    <x v="0"/>
    <d v="2013-09-24T14:34:57"/>
    <d v="2013-09-24T16:16:05"/>
    <n v="101"/>
    <x v="5"/>
    <x v="1"/>
    <x v="0"/>
    <x v="25"/>
  </r>
  <r>
    <x v="1082"/>
    <s v="2013-09-24"/>
    <x v="1"/>
    <d v="1899-12-30T16:00:00"/>
    <x v="2"/>
    <d v="2013-09-24T15:04:37"/>
    <d v="2013-09-24T17:23:29"/>
    <n v="138"/>
    <x v="5"/>
    <x v="1"/>
    <x v="0"/>
    <x v="25"/>
  </r>
  <r>
    <x v="1083"/>
    <s v="2013-09-24"/>
    <x v="1"/>
    <d v="1899-12-30T20:36:00"/>
    <x v="0"/>
    <d v="2013-09-24T20:10:07"/>
    <d v="2013-09-24T21:53:57"/>
    <n v="103"/>
    <x v="5"/>
    <x v="1"/>
    <x v="0"/>
    <x v="25"/>
  </r>
  <r>
    <x v="1084"/>
    <s v="2013-09-25"/>
    <x v="2"/>
    <d v="1899-12-30T08:14:00"/>
    <x v="2"/>
    <d v="2013-09-25T07:27:10"/>
    <d v="2013-09-25T09:00:32"/>
    <n v="93"/>
    <x v="5"/>
    <x v="1"/>
    <x v="0"/>
    <x v="25"/>
  </r>
  <r>
    <x v="1085"/>
    <s v="2013-09-25"/>
    <x v="2"/>
    <d v="1899-12-30T09:00:00"/>
    <x v="1"/>
    <d v="2013-09-25T08:18:02"/>
    <d v="2013-09-25T09:51:27"/>
    <n v="93"/>
    <x v="5"/>
    <x v="1"/>
    <x v="0"/>
    <x v="25"/>
  </r>
  <r>
    <x v="1086"/>
    <s v="2013-09-25"/>
    <x v="2"/>
    <d v="1899-12-30T10:31:00"/>
    <x v="2"/>
    <d v="2013-09-25T09:23:37"/>
    <d v="2013-09-25T11:12:06"/>
    <n v="108"/>
    <x v="5"/>
    <x v="1"/>
    <x v="0"/>
    <x v="25"/>
  </r>
  <r>
    <x v="1087"/>
    <s v="2013-09-25"/>
    <x v="2"/>
    <d v="1899-12-30T11:27:00"/>
    <x v="0"/>
    <d v="2013-09-25T11:00:00"/>
    <d v="2013-09-25T12:23:44"/>
    <n v="83"/>
    <x v="5"/>
    <x v="1"/>
    <x v="0"/>
    <x v="25"/>
  </r>
  <r>
    <x v="1088"/>
    <s v="2013-09-25"/>
    <x v="2"/>
    <d v="1899-12-30T12:26:00"/>
    <x v="2"/>
    <d v="2013-09-25T11:38:19"/>
    <d v="2013-09-25T13:13:08"/>
    <n v="94"/>
    <x v="5"/>
    <x v="1"/>
    <x v="0"/>
    <x v="25"/>
  </r>
  <r>
    <x v="1089"/>
    <s v="2013-09-25"/>
    <x v="2"/>
    <d v="1899-12-30T14:17:00"/>
    <x v="2"/>
    <d v="2013-09-25T13:30:14"/>
    <d v="2013-09-25T15:07:27"/>
    <n v="97"/>
    <x v="5"/>
    <x v="1"/>
    <x v="0"/>
    <x v="25"/>
  </r>
  <r>
    <x v="1090"/>
    <s v="2013-09-25"/>
    <x v="2"/>
    <d v="1899-12-30T17:40:00"/>
    <x v="0"/>
    <d v="2013-09-25T16:58:33"/>
    <d v="2013-09-25T18:44:20"/>
    <n v="105"/>
    <x v="5"/>
    <x v="1"/>
    <x v="0"/>
    <x v="25"/>
  </r>
  <r>
    <x v="1091"/>
    <s v="2013-09-26"/>
    <x v="3"/>
    <d v="1899-12-30T10:22:00"/>
    <x v="1"/>
    <d v="2013-09-26T09:00:34"/>
    <d v="2013-09-26T11:19:30"/>
    <n v="138"/>
    <x v="5"/>
    <x v="1"/>
    <x v="0"/>
    <x v="25"/>
  </r>
  <r>
    <x v="1092"/>
    <s v="2013-09-26"/>
    <x v="3"/>
    <d v="1899-12-30T12:21:00"/>
    <x v="2"/>
    <d v="2013-09-26T11:19:34"/>
    <d v="2013-09-26T13:11:29"/>
    <n v="111"/>
    <x v="5"/>
    <x v="1"/>
    <x v="0"/>
    <x v="25"/>
  </r>
  <r>
    <x v="1093"/>
    <s v="2013-09-26"/>
    <x v="3"/>
    <d v="1899-12-30T16:09:00"/>
    <x v="2"/>
    <d v="2013-09-26T15:28:54"/>
    <d v="2013-09-26T16:59:35"/>
    <n v="90"/>
    <x v="5"/>
    <x v="1"/>
    <x v="0"/>
    <x v="25"/>
  </r>
  <r>
    <x v="1094"/>
    <s v="2013-09-27"/>
    <x v="4"/>
    <d v="1899-12-30T03:47:00"/>
    <x v="0"/>
    <d v="2013-09-27T03:16:14"/>
    <d v="2013-09-27T04:56:33"/>
    <n v="100"/>
    <x v="5"/>
    <x v="0"/>
    <x v="0"/>
    <x v="25"/>
  </r>
  <r>
    <x v="1095"/>
    <s v="2013-09-27"/>
    <x v="4"/>
    <d v="1899-12-30T09:30:00"/>
    <x v="2"/>
    <d v="2013-09-27T08:36:14"/>
    <d v="2013-09-27T11:10:10"/>
    <n v="153"/>
    <x v="5"/>
    <x v="1"/>
    <x v="0"/>
    <x v="25"/>
  </r>
  <r>
    <x v="1096"/>
    <s v="2013-09-27"/>
    <x v="4"/>
    <d v="1899-12-30T10:30:00"/>
    <x v="1"/>
    <d v="2013-09-27T09:34:16"/>
    <d v="2013-09-27T11:49:41"/>
    <n v="135"/>
    <x v="5"/>
    <x v="1"/>
    <x v="0"/>
    <x v="25"/>
  </r>
  <r>
    <x v="1097"/>
    <s v="2013-09-27"/>
    <x v="4"/>
    <d v="1899-12-30T12:07:00"/>
    <x v="2"/>
    <d v="2013-09-27T11:19:00"/>
    <d v="2013-09-27T12:45:34"/>
    <n v="86"/>
    <x v="5"/>
    <x v="1"/>
    <x v="0"/>
    <x v="25"/>
  </r>
  <r>
    <x v="1098"/>
    <s v="2013-09-27"/>
    <x v="4"/>
    <d v="1899-12-30T13:19:00"/>
    <x v="0"/>
    <d v="2013-09-27T12:15:46"/>
    <e v="#VALUE!"/>
    <e v="#VALUE!"/>
    <x v="5"/>
    <x v="1"/>
    <x v="0"/>
    <x v="25"/>
  </r>
  <r>
    <x v="1099"/>
    <s v="2013-09-27"/>
    <x v="4"/>
    <d v="1899-12-30T13:51:00"/>
    <x v="2"/>
    <d v="2013-09-27T13:29:26"/>
    <e v="#VALUE!"/>
    <e v="#VALUE!"/>
    <x v="5"/>
    <x v="1"/>
    <x v="0"/>
    <x v="25"/>
  </r>
  <r>
    <x v="1100"/>
    <s v="2013-09-27"/>
    <x v="4"/>
    <d v="1899-12-30T15:39:00"/>
    <x v="2"/>
    <d v="2013-09-27T14:46:49"/>
    <d v="2013-09-27T16:30:52"/>
    <n v="104"/>
    <x v="5"/>
    <x v="1"/>
    <x v="0"/>
    <x v="25"/>
  </r>
  <r>
    <x v="1101"/>
    <s v="2013-09-28"/>
    <x v="5"/>
    <d v="1899-12-30T11:28:00"/>
    <x v="0"/>
    <d v="2013-09-28T10:42:57"/>
    <d v="2013-09-28T12:15:27"/>
    <n v="92"/>
    <x v="5"/>
    <x v="1"/>
    <x v="1"/>
    <x v="25"/>
  </r>
  <r>
    <x v="1102"/>
    <s v="2013-09-28"/>
    <x v="5"/>
    <d v="1899-12-30T19:43:00"/>
    <x v="0"/>
    <d v="2013-09-28T19:12:45"/>
    <d v="2013-09-28T20:25:26"/>
    <n v="72"/>
    <x v="5"/>
    <x v="1"/>
    <x v="1"/>
    <x v="25"/>
  </r>
  <r>
    <x v="1103"/>
    <s v="2013-09-28"/>
    <x v="5"/>
    <d v="1899-12-30T21:11:00"/>
    <x v="0"/>
    <d v="2013-09-28T20:38:00"/>
    <d v="2013-09-28T21:50:43"/>
    <n v="72"/>
    <x v="5"/>
    <x v="1"/>
    <x v="1"/>
    <x v="25"/>
  </r>
  <r>
    <x v="1104"/>
    <s v="2013-09-29"/>
    <x v="6"/>
    <d v="1899-12-30T01:21:00"/>
    <x v="0"/>
    <d v="2013-09-29T00:42:04"/>
    <d v="2013-09-29T02:04:46"/>
    <n v="82"/>
    <x v="5"/>
    <x v="0"/>
    <x v="1"/>
    <x v="25"/>
  </r>
  <r>
    <x v="1105"/>
    <s v="2013-09-30"/>
    <x v="0"/>
    <e v="#NUM!"/>
    <x v="0"/>
    <d v="2013-09-29T23:43:12"/>
    <d v="2013-09-30T01:08:11"/>
    <n v="84"/>
    <x v="5"/>
    <x v="2"/>
    <x v="0"/>
    <x v="26"/>
  </r>
  <r>
    <x v="1106"/>
    <s v="2013-09-30"/>
    <x v="0"/>
    <d v="1899-12-30T08:20:00"/>
    <x v="2"/>
    <d v="2013-09-30T07:38:45"/>
    <d v="2013-09-30T08:59:10"/>
    <n v="80"/>
    <x v="5"/>
    <x v="1"/>
    <x v="0"/>
    <x v="26"/>
  </r>
  <r>
    <x v="1107"/>
    <s v="2013-09-30"/>
    <x v="0"/>
    <d v="1899-12-30T10:06:00"/>
    <x v="2"/>
    <d v="2013-09-30T09:31:43"/>
    <d v="2013-09-30T10:45:48"/>
    <n v="74"/>
    <x v="5"/>
    <x v="1"/>
    <x v="0"/>
    <x v="26"/>
  </r>
  <r>
    <x v="1108"/>
    <s v="2013-09-30"/>
    <x v="0"/>
    <d v="1899-12-30T10:10:00"/>
    <x v="2"/>
    <d v="2013-09-30T09:17:13"/>
    <d v="2013-09-30T11:14:59"/>
    <n v="117"/>
    <x v="5"/>
    <x v="1"/>
    <x v="0"/>
    <x v="26"/>
  </r>
  <r>
    <x v="1109"/>
    <s v="2013-09-30"/>
    <x v="0"/>
    <d v="1899-12-30T13:44:00"/>
    <x v="2"/>
    <d v="2013-09-30T13:12:32"/>
    <d v="2013-09-30T14:16:33"/>
    <n v="64"/>
    <x v="5"/>
    <x v="1"/>
    <x v="0"/>
    <x v="26"/>
  </r>
  <r>
    <x v="1110"/>
    <s v="2013-09-30"/>
    <x v="0"/>
    <d v="1899-12-30T16:20:00"/>
    <x v="0"/>
    <d v="2013-09-30T15:55:23"/>
    <d v="2013-09-30T16:59:28"/>
    <n v="64"/>
    <x v="5"/>
    <x v="1"/>
    <x v="0"/>
    <x v="26"/>
  </r>
  <r>
    <x v="1111"/>
    <s v="2013-09-30"/>
    <x v="0"/>
    <d v="1899-12-30T17:45:00"/>
    <x v="2"/>
    <d v="2013-09-30T17:16:11"/>
    <d v="2013-09-30T18:48:41"/>
    <n v="92"/>
    <x v="5"/>
    <x v="1"/>
    <x v="0"/>
    <x v="26"/>
  </r>
  <r>
    <x v="1112"/>
    <s v="2013-09-30"/>
    <x v="0"/>
    <d v="1899-12-30T19:39:00"/>
    <x v="0"/>
    <d v="2013-09-30T18:59:00"/>
    <d v="2013-09-30T20:35:49"/>
    <n v="96"/>
    <x v="5"/>
    <x v="1"/>
    <x v="0"/>
    <x v="26"/>
  </r>
  <r>
    <x v="1113"/>
    <s v="2013-09-30"/>
    <x v="0"/>
    <d v="1899-12-30T23:45:00"/>
    <x v="0"/>
    <d v="2013-09-30T23:01:10"/>
    <e v="#VALUE!"/>
    <e v="#VALUE!"/>
    <x v="5"/>
    <x v="1"/>
    <x v="0"/>
    <x v="26"/>
  </r>
  <r>
    <x v="1114"/>
    <s v="2013-10-01"/>
    <x v="1"/>
    <d v="1899-12-30T04:33:00"/>
    <x v="0"/>
    <d v="2013-10-01T03:42:17"/>
    <d v="2013-10-01T05:35:18"/>
    <n v="113"/>
    <x v="6"/>
    <x v="0"/>
    <x v="0"/>
    <x v="26"/>
  </r>
  <r>
    <x v="1115"/>
    <s v="2013-10-01"/>
    <x v="1"/>
    <d v="1899-12-30T10:08:00"/>
    <x v="0"/>
    <d v="2013-10-01T09:15:09"/>
    <d v="2013-10-01T10:56:10"/>
    <n v="101"/>
    <x v="6"/>
    <x v="1"/>
    <x v="0"/>
    <x v="26"/>
  </r>
  <r>
    <x v="1116"/>
    <s v="2013-10-01"/>
    <x v="1"/>
    <d v="1899-12-30T13:14:00"/>
    <x v="2"/>
    <d v="2013-10-01T12:26:46"/>
    <d v="2013-10-01T14:20:00"/>
    <n v="113"/>
    <x v="6"/>
    <x v="1"/>
    <x v="0"/>
    <x v="26"/>
  </r>
  <r>
    <x v="1117"/>
    <s v="2013-10-01"/>
    <x v="1"/>
    <d v="1899-12-30T15:07:00"/>
    <x v="2"/>
    <d v="2013-10-01T14:21:13"/>
    <d v="2013-10-01T15:29:48"/>
    <n v="68"/>
    <x v="6"/>
    <x v="1"/>
    <x v="0"/>
    <x v="26"/>
  </r>
  <r>
    <x v="1118"/>
    <s v="2013-10-01"/>
    <x v="1"/>
    <d v="1899-12-30T17:13:00"/>
    <x v="1"/>
    <d v="2013-10-01T16:16:55"/>
    <d v="2013-10-01T17:47:17"/>
    <n v="90"/>
    <x v="6"/>
    <x v="1"/>
    <x v="0"/>
    <x v="26"/>
  </r>
  <r>
    <x v="1119"/>
    <s v="2013-10-01"/>
    <x v="1"/>
    <d v="1899-12-30T21:26:00"/>
    <x v="0"/>
    <d v="2013-10-01T20:27:21"/>
    <e v="#VALUE!"/>
    <e v="#VALUE!"/>
    <x v="6"/>
    <x v="1"/>
    <x v="0"/>
    <x v="26"/>
  </r>
  <r>
    <x v="1120"/>
    <s v="2013-10-02"/>
    <x v="2"/>
    <d v="1899-12-30T01:50:00"/>
    <x v="0"/>
    <d v="2013-10-02T00:39:32"/>
    <d v="2013-10-02T02:46:02"/>
    <n v="126"/>
    <x v="6"/>
    <x v="0"/>
    <x v="0"/>
    <x v="26"/>
  </r>
  <r>
    <x v="1121"/>
    <s v="2013-10-02"/>
    <x v="2"/>
    <d v="1899-12-30T08:09:00"/>
    <x v="2"/>
    <d v="2013-10-02T07:23:46"/>
    <d v="2013-10-02T08:54:57"/>
    <n v="91"/>
    <x v="6"/>
    <x v="1"/>
    <x v="0"/>
    <x v="26"/>
  </r>
  <r>
    <x v="1122"/>
    <s v="2013-10-02"/>
    <x v="2"/>
    <d v="1899-12-30T09:58:00"/>
    <x v="2"/>
    <d v="2013-10-02T09:03:42"/>
    <d v="2013-10-02T11:18:28"/>
    <n v="134"/>
    <x v="6"/>
    <x v="1"/>
    <x v="0"/>
    <x v="26"/>
  </r>
  <r>
    <x v="1123"/>
    <s v="2013-10-02"/>
    <x v="2"/>
    <d v="1899-12-30T10:47:00"/>
    <x v="2"/>
    <d v="2013-10-02T09:35:23"/>
    <d v="2013-10-02T11:33:15"/>
    <n v="117"/>
    <x v="6"/>
    <x v="1"/>
    <x v="0"/>
    <x v="26"/>
  </r>
  <r>
    <x v="1124"/>
    <s v="2013-10-02"/>
    <x v="2"/>
    <d v="1899-12-30T12:43:00"/>
    <x v="0"/>
    <d v="2013-10-02T11:54:02"/>
    <d v="2013-10-02T13:06:51"/>
    <n v="72"/>
    <x v="6"/>
    <x v="1"/>
    <x v="0"/>
    <x v="26"/>
  </r>
  <r>
    <x v="1125"/>
    <s v="2013-10-02"/>
    <x v="2"/>
    <d v="1899-12-30T14:12:00"/>
    <x v="2"/>
    <d v="2013-10-02T13:12:49"/>
    <d v="2013-10-02T14:32:46"/>
    <n v="79"/>
    <x v="6"/>
    <x v="1"/>
    <x v="0"/>
    <x v="26"/>
  </r>
  <r>
    <x v="1126"/>
    <s v="2013-10-02"/>
    <x v="2"/>
    <d v="1899-12-30T17:54:00"/>
    <x v="0"/>
    <d v="2013-10-02T17:32:51"/>
    <d v="2013-10-02T18:35:10"/>
    <n v="62"/>
    <x v="6"/>
    <x v="1"/>
    <x v="0"/>
    <x v="26"/>
  </r>
  <r>
    <x v="1127"/>
    <s v="2013-10-03"/>
    <x v="3"/>
    <d v="1899-12-30T00:32:00"/>
    <x v="0"/>
    <d v="2013-10-02T23:32:53"/>
    <d v="2013-10-03T00:55:47"/>
    <n v="82"/>
    <x v="6"/>
    <x v="0"/>
    <x v="0"/>
    <x v="26"/>
  </r>
  <r>
    <x v="1128"/>
    <s v="2013-10-03"/>
    <x v="3"/>
    <d v="1899-12-30T05:41:00"/>
    <x v="0"/>
    <d v="2013-10-03T05:08:44"/>
    <d v="2013-10-03T06:31:33"/>
    <n v="82"/>
    <x v="6"/>
    <x v="0"/>
    <x v="0"/>
    <x v="26"/>
  </r>
  <r>
    <x v="1129"/>
    <s v="2013-10-03"/>
    <x v="3"/>
    <d v="1899-12-30T08:26:00"/>
    <x v="1"/>
    <d v="2013-10-03T07:48:39"/>
    <d v="2013-10-03T09:27:07"/>
    <n v="98"/>
    <x v="6"/>
    <x v="1"/>
    <x v="0"/>
    <x v="26"/>
  </r>
  <r>
    <x v="1130"/>
    <s v="2013-10-03"/>
    <x v="3"/>
    <d v="1899-12-30T14:13:00"/>
    <x v="0"/>
    <d v="2013-10-03T14:13:23"/>
    <d v="2013-10-03T15:35:51"/>
    <n v="82"/>
    <x v="6"/>
    <x v="1"/>
    <x v="0"/>
    <x v="26"/>
  </r>
  <r>
    <x v="1131"/>
    <s v="2013-10-03"/>
    <x v="3"/>
    <d v="1899-12-30T16:23:00"/>
    <x v="0"/>
    <d v="2013-10-03T15:45:37"/>
    <d v="2013-10-03T17:09:23"/>
    <n v="83"/>
    <x v="6"/>
    <x v="1"/>
    <x v="0"/>
    <x v="26"/>
  </r>
  <r>
    <x v="1132"/>
    <s v="2013-10-03"/>
    <x v="3"/>
    <d v="1899-12-30T18:12:00"/>
    <x v="0"/>
    <d v="2013-10-03T17:28:09"/>
    <d v="2013-10-03T19:36:10"/>
    <n v="128"/>
    <x v="6"/>
    <x v="1"/>
    <x v="0"/>
    <x v="26"/>
  </r>
  <r>
    <x v="1133"/>
    <s v="2013-10-03"/>
    <x v="3"/>
    <d v="1899-12-30T20:04:00"/>
    <x v="0"/>
    <d v="2013-10-03T19:11:31"/>
    <e v="#VALUE!"/>
    <e v="#VALUE!"/>
    <x v="6"/>
    <x v="1"/>
    <x v="0"/>
    <x v="26"/>
  </r>
  <r>
    <x v="1134"/>
    <s v="2013-10-04"/>
    <x v="4"/>
    <d v="1899-12-30T03:51:00"/>
    <x v="0"/>
    <d v="2013-10-04T03:28:58"/>
    <d v="2013-10-04T04:37:27"/>
    <n v="68"/>
    <x v="6"/>
    <x v="0"/>
    <x v="0"/>
    <x v="26"/>
  </r>
  <r>
    <x v="1135"/>
    <s v="2013-10-04"/>
    <x v="4"/>
    <d v="1899-12-30T08:25:00"/>
    <x v="0"/>
    <d v="2013-10-04T07:52:55"/>
    <d v="2013-10-04T09:21:11"/>
    <n v="88"/>
    <x v="6"/>
    <x v="1"/>
    <x v="0"/>
    <x v="26"/>
  </r>
  <r>
    <x v="1136"/>
    <s v="2013-10-04"/>
    <x v="4"/>
    <d v="1899-12-30T09:15:00"/>
    <x v="2"/>
    <d v="2013-10-04T08:43:45"/>
    <d v="2013-10-04T10:23:22"/>
    <n v="99"/>
    <x v="6"/>
    <x v="1"/>
    <x v="0"/>
    <x v="26"/>
  </r>
  <r>
    <x v="1137"/>
    <s v="2013-10-04"/>
    <x v="4"/>
    <d v="1899-12-30T10:15:00"/>
    <x v="0"/>
    <d v="2013-10-04T10:17:01"/>
    <e v="#VALUE!"/>
    <e v="#VALUE!"/>
    <x v="6"/>
    <x v="1"/>
    <x v="0"/>
    <x v="26"/>
  </r>
  <r>
    <x v="1138"/>
    <s v="2013-10-04"/>
    <x v="4"/>
    <d v="1899-12-30T12:02:00"/>
    <x v="2"/>
    <d v="2013-10-04T10:43:42"/>
    <d v="2013-10-04T13:05:58"/>
    <n v="142"/>
    <x v="6"/>
    <x v="1"/>
    <x v="0"/>
    <x v="26"/>
  </r>
  <r>
    <x v="1139"/>
    <s v="2013-10-04"/>
    <x v="4"/>
    <d v="1899-12-30T14:58:00"/>
    <x v="2"/>
    <d v="2013-10-04T13:49:59"/>
    <d v="2013-10-04T15:58:32"/>
    <n v="128"/>
    <x v="6"/>
    <x v="1"/>
    <x v="0"/>
    <x v="26"/>
  </r>
  <r>
    <x v="1140"/>
    <s v="2013-10-05"/>
    <x v="5"/>
    <d v="1899-12-30T17:36:00"/>
    <x v="0"/>
    <d v="2013-10-05T17:04:13"/>
    <d v="2013-10-05T19:03:16"/>
    <n v="119"/>
    <x v="6"/>
    <x v="1"/>
    <x v="1"/>
    <x v="26"/>
  </r>
  <r>
    <x v="1141"/>
    <s v="2013-10-05"/>
    <x v="5"/>
    <d v="1899-12-30T20:40:00"/>
    <x v="0"/>
    <d v="2013-10-05T20:20:20"/>
    <d v="2013-10-05T21:04:32"/>
    <n v="44"/>
    <x v="6"/>
    <x v="1"/>
    <x v="1"/>
    <x v="26"/>
  </r>
  <r>
    <x v="1142"/>
    <s v="2013-10-06"/>
    <x v="6"/>
    <d v="1899-12-30T05:30:00"/>
    <x v="0"/>
    <d v="2013-10-06T04:47:34"/>
    <d v="2013-10-06T06:21:49"/>
    <n v="94"/>
    <x v="6"/>
    <x v="0"/>
    <x v="1"/>
    <x v="26"/>
  </r>
  <r>
    <x v="1143"/>
    <s v="2013-10-06"/>
    <x v="6"/>
    <d v="1899-12-30T16:04:00"/>
    <x v="0"/>
    <d v="2013-10-06T15:21:41"/>
    <d v="2013-10-06T16:41:02"/>
    <n v="79"/>
    <x v="6"/>
    <x v="1"/>
    <x v="1"/>
    <x v="26"/>
  </r>
  <r>
    <x v="1144"/>
    <s v="2013-10-06"/>
    <x v="6"/>
    <d v="1899-12-30T17:15:00"/>
    <x v="0"/>
    <d v="2013-10-06T16:37:51"/>
    <d v="2013-10-06T17:49:48"/>
    <n v="71"/>
    <x v="6"/>
    <x v="1"/>
    <x v="1"/>
    <x v="26"/>
  </r>
  <r>
    <x v="1145"/>
    <s v="2013-10-06"/>
    <x v="6"/>
    <d v="1899-12-30T19:00:00"/>
    <x v="0"/>
    <d v="2013-10-06T18:38:19"/>
    <d v="2013-10-06T19:47:15"/>
    <n v="68"/>
    <x v="6"/>
    <x v="1"/>
    <x v="1"/>
    <x v="26"/>
  </r>
  <r>
    <x v="1146"/>
    <s v="2013-10-07"/>
    <x v="0"/>
    <d v="1899-12-30T03:08:00"/>
    <x v="0"/>
    <d v="2013-10-07T02:36:06"/>
    <d v="2013-10-07T04:06:04"/>
    <n v="89"/>
    <x v="6"/>
    <x v="0"/>
    <x v="0"/>
    <x v="27"/>
  </r>
  <r>
    <x v="1147"/>
    <s v="2013-10-07"/>
    <x v="0"/>
    <d v="1899-12-30T09:58:00"/>
    <x v="0"/>
    <d v="2013-10-07T08:52:13"/>
    <d v="2013-10-07T11:32:16"/>
    <n v="160"/>
    <x v="6"/>
    <x v="1"/>
    <x v="0"/>
    <x v="27"/>
  </r>
  <r>
    <x v="1148"/>
    <s v="2013-10-07"/>
    <x v="0"/>
    <d v="1899-12-30T11:37:00"/>
    <x v="2"/>
    <d v="2013-10-07T11:03:31"/>
    <d v="2013-10-07T12:46:53"/>
    <n v="103"/>
    <x v="6"/>
    <x v="1"/>
    <x v="0"/>
    <x v="27"/>
  </r>
  <r>
    <x v="1149"/>
    <s v="2013-10-07"/>
    <x v="0"/>
    <d v="1899-12-30T13:55:00"/>
    <x v="2"/>
    <d v="2013-10-07T13:03:48"/>
    <d v="2013-10-07T14:39:27"/>
    <n v="95"/>
    <x v="6"/>
    <x v="1"/>
    <x v="0"/>
    <x v="27"/>
  </r>
  <r>
    <x v="1150"/>
    <s v="2013-10-07"/>
    <x v="0"/>
    <d v="1899-12-30T16:08:00"/>
    <x v="2"/>
    <d v="2013-10-07T15:22:56"/>
    <d v="2013-10-07T16:28:59"/>
    <n v="66"/>
    <x v="6"/>
    <x v="1"/>
    <x v="0"/>
    <x v="27"/>
  </r>
  <r>
    <x v="1151"/>
    <s v="2013-10-08"/>
    <x v="1"/>
    <d v="1899-12-30T01:38:00"/>
    <x v="0"/>
    <d v="2013-10-08T01:01:06"/>
    <d v="2013-10-08T02:17:51"/>
    <n v="76"/>
    <x v="6"/>
    <x v="0"/>
    <x v="0"/>
    <x v="27"/>
  </r>
  <r>
    <x v="1152"/>
    <s v="2013-10-08"/>
    <x v="1"/>
    <d v="1899-12-30T02:54:00"/>
    <x v="0"/>
    <d v="2013-10-08T02:21:04"/>
    <d v="2013-10-08T03:26:09"/>
    <n v="65"/>
    <x v="6"/>
    <x v="0"/>
    <x v="0"/>
    <x v="27"/>
  </r>
  <r>
    <x v="1153"/>
    <s v="2013-10-08"/>
    <x v="1"/>
    <d v="1899-12-30T07:43:00"/>
    <x v="0"/>
    <d v="2013-10-08T06:30:06"/>
    <d v="2013-10-08T09:43:48"/>
    <n v="193"/>
    <x v="6"/>
    <x v="1"/>
    <x v="0"/>
    <x v="27"/>
  </r>
  <r>
    <x v="1154"/>
    <s v="2013-10-08"/>
    <x v="1"/>
    <d v="1899-12-30T09:24:00"/>
    <x v="0"/>
    <d v="2013-10-08T08:37:10"/>
    <d v="2013-10-08T10:05:50"/>
    <n v="88"/>
    <x v="6"/>
    <x v="1"/>
    <x v="0"/>
    <x v="27"/>
  </r>
  <r>
    <x v="1155"/>
    <s v="2013-10-08"/>
    <x v="1"/>
    <d v="1899-12-30T09:20:00"/>
    <x v="2"/>
    <d v="2013-10-08T08:50:03"/>
    <d v="2013-10-08T10:14:44"/>
    <n v="84"/>
    <x v="6"/>
    <x v="1"/>
    <x v="0"/>
    <x v="27"/>
  </r>
  <r>
    <x v="1156"/>
    <s v="2013-10-08"/>
    <x v="1"/>
    <d v="1899-12-30T11:17:00"/>
    <x v="2"/>
    <d v="2013-10-08T11:16:31"/>
    <d v="2013-10-08T12:09:59"/>
    <n v="53"/>
    <x v="6"/>
    <x v="1"/>
    <x v="0"/>
    <x v="27"/>
  </r>
  <r>
    <x v="1157"/>
    <s v="2013-10-08"/>
    <x v="1"/>
    <d v="1899-12-30T12:21:00"/>
    <x v="2"/>
    <d v="2013-10-08T11:27:41"/>
    <d v="2013-10-08T12:51:07"/>
    <n v="83"/>
    <x v="6"/>
    <x v="1"/>
    <x v="0"/>
    <x v="27"/>
  </r>
  <r>
    <x v="1158"/>
    <s v="2013-10-08"/>
    <x v="1"/>
    <d v="1899-12-30T14:01:00"/>
    <x v="2"/>
    <d v="2013-10-08T13:18:20"/>
    <d v="2013-10-08T15:01:51"/>
    <n v="103"/>
    <x v="6"/>
    <x v="1"/>
    <x v="0"/>
    <x v="27"/>
  </r>
  <r>
    <x v="1159"/>
    <s v="2013-10-08"/>
    <x v="1"/>
    <d v="1899-12-30T15:23:00"/>
    <x v="2"/>
    <d v="2013-10-08T14:54:03"/>
    <d v="2013-10-08T16:00:40"/>
    <n v="66"/>
    <x v="6"/>
    <x v="1"/>
    <x v="0"/>
    <x v="27"/>
  </r>
  <r>
    <x v="1160"/>
    <s v="2013-10-08"/>
    <x v="1"/>
    <d v="1899-12-30T16:21:00"/>
    <x v="2"/>
    <d v="2013-10-08T15:41:14"/>
    <d v="2013-10-08T16:54:29"/>
    <n v="73"/>
    <x v="6"/>
    <x v="1"/>
    <x v="0"/>
    <x v="27"/>
  </r>
  <r>
    <x v="1161"/>
    <s v="2013-10-09"/>
    <x v="2"/>
    <d v="1899-12-30T08:41:00"/>
    <x v="2"/>
    <d v="2013-10-09T07:39:34"/>
    <d v="2013-10-09T09:09:38"/>
    <n v="90"/>
    <x v="6"/>
    <x v="1"/>
    <x v="0"/>
    <x v="27"/>
  </r>
  <r>
    <x v="1162"/>
    <s v="2013-10-09"/>
    <x v="2"/>
    <d v="1899-12-30T10:35:00"/>
    <x v="2"/>
    <d v="2013-10-09T09:44:04"/>
    <d v="2013-10-09T11:07:02"/>
    <n v="82"/>
    <x v="6"/>
    <x v="1"/>
    <x v="0"/>
    <x v="27"/>
  </r>
  <r>
    <x v="1163"/>
    <s v="2013-10-09"/>
    <x v="2"/>
    <d v="1899-12-30T12:19:00"/>
    <x v="2"/>
    <d v="2013-10-09T11:37:36"/>
    <d v="2013-10-09T12:51:38"/>
    <n v="74"/>
    <x v="6"/>
    <x v="1"/>
    <x v="0"/>
    <x v="27"/>
  </r>
  <r>
    <x v="1164"/>
    <s v="2013-10-09"/>
    <x v="2"/>
    <d v="1899-12-30T12:17:00"/>
    <x v="1"/>
    <d v="2013-10-09T11:13:25"/>
    <d v="2013-10-09T13:25:03"/>
    <n v="131"/>
    <x v="6"/>
    <x v="1"/>
    <x v="0"/>
    <x v="27"/>
  </r>
  <r>
    <x v="1165"/>
    <s v="2013-10-09"/>
    <x v="2"/>
    <d v="1899-12-30T14:21:00"/>
    <x v="2"/>
    <d v="2013-10-09T13:30:17"/>
    <d v="2013-10-09T14:41:52"/>
    <n v="71"/>
    <x v="6"/>
    <x v="1"/>
    <x v="0"/>
    <x v="27"/>
  </r>
  <r>
    <x v="1166"/>
    <s v="2013-10-09"/>
    <x v="2"/>
    <d v="1899-12-30T16:09:00"/>
    <x v="2"/>
    <d v="2013-10-09T15:29:33"/>
    <d v="2013-10-09T16:52:14"/>
    <n v="82"/>
    <x v="6"/>
    <x v="1"/>
    <x v="0"/>
    <x v="27"/>
  </r>
  <r>
    <x v="1167"/>
    <s v="2013-10-09"/>
    <x v="2"/>
    <d v="1899-12-30T16:17:00"/>
    <x v="0"/>
    <d v="2013-10-09T15:49:51"/>
    <d v="2013-10-09T17:13:10"/>
    <n v="83"/>
    <x v="6"/>
    <x v="1"/>
    <x v="0"/>
    <x v="27"/>
  </r>
  <r>
    <x v="1168"/>
    <s v="2013-10-09"/>
    <x v="2"/>
    <d v="1899-12-30T22:06:00"/>
    <x v="0"/>
    <d v="2013-10-09T21:19:59"/>
    <d v="2013-10-09T23:52:57"/>
    <n v="152"/>
    <x v="6"/>
    <x v="1"/>
    <x v="0"/>
    <x v="27"/>
  </r>
  <r>
    <x v="1169"/>
    <s v="2013-10-10"/>
    <x v="3"/>
    <d v="1899-12-30T07:37:00"/>
    <x v="0"/>
    <d v="2013-10-10T06:38:32"/>
    <d v="2013-10-10T10:47:23"/>
    <n v="248"/>
    <x v="6"/>
    <x v="1"/>
    <x v="0"/>
    <x v="27"/>
  </r>
  <r>
    <x v="1170"/>
    <s v="2013-10-10"/>
    <x v="3"/>
    <d v="1899-12-30T17:31:00"/>
    <x v="1"/>
    <d v="2013-10-10T16:40:14"/>
    <d v="2013-10-10T18:50:18"/>
    <n v="130"/>
    <x v="6"/>
    <x v="1"/>
    <x v="0"/>
    <x v="27"/>
  </r>
  <r>
    <x v="1171"/>
    <s v="2013-10-10"/>
    <x v="3"/>
    <d v="1899-12-30T20:54:00"/>
    <x v="0"/>
    <d v="2013-10-10T20:05:59"/>
    <d v="2013-10-10T22:04:01"/>
    <n v="118"/>
    <x v="6"/>
    <x v="1"/>
    <x v="0"/>
    <x v="27"/>
  </r>
  <r>
    <x v="1172"/>
    <s v="2013-10-11"/>
    <x v="4"/>
    <d v="1899-12-30T01:49:00"/>
    <x v="0"/>
    <d v="2013-10-11T01:26:11"/>
    <d v="2013-10-11T02:30:18"/>
    <n v="64"/>
    <x v="6"/>
    <x v="0"/>
    <x v="0"/>
    <x v="27"/>
  </r>
  <r>
    <x v="1173"/>
    <s v="2013-10-11"/>
    <x v="4"/>
    <d v="1899-12-30T08:00:00"/>
    <x v="0"/>
    <d v="2013-10-11T07:23:47"/>
    <d v="2013-10-11T09:05:33"/>
    <n v="101"/>
    <x v="6"/>
    <x v="1"/>
    <x v="0"/>
    <x v="27"/>
  </r>
  <r>
    <x v="1174"/>
    <s v="2013-10-11"/>
    <x v="4"/>
    <d v="1899-12-30T09:34:00"/>
    <x v="2"/>
    <d v="2013-10-11T08:39:34"/>
    <d v="2013-10-11T10:14:29"/>
    <n v="94"/>
    <x v="6"/>
    <x v="1"/>
    <x v="0"/>
    <x v="27"/>
  </r>
  <r>
    <x v="1175"/>
    <s v="2013-10-11"/>
    <x v="4"/>
    <d v="1899-12-30T09:38:00"/>
    <x v="2"/>
    <d v="2013-10-11T08:59:40"/>
    <d v="2013-10-11T10:31:35"/>
    <n v="91"/>
    <x v="6"/>
    <x v="1"/>
    <x v="0"/>
    <x v="27"/>
  </r>
  <r>
    <x v="1176"/>
    <s v="2013-10-11"/>
    <x v="4"/>
    <d v="1899-12-30T11:35:00"/>
    <x v="2"/>
    <d v="2013-10-11T10:57:09"/>
    <d v="2013-10-11T12:17:42"/>
    <n v="80"/>
    <x v="6"/>
    <x v="1"/>
    <x v="0"/>
    <x v="27"/>
  </r>
  <r>
    <x v="1177"/>
    <s v="2013-10-11"/>
    <x v="4"/>
    <d v="1899-12-30T13:25:00"/>
    <x v="2"/>
    <d v="2013-10-11T12:54:28"/>
    <d v="2013-10-11T14:11:11"/>
    <n v="76"/>
    <x v="6"/>
    <x v="1"/>
    <x v="0"/>
    <x v="27"/>
  </r>
  <r>
    <x v="1178"/>
    <s v="2013-10-11"/>
    <x v="4"/>
    <d v="1899-12-30T15:15:00"/>
    <x v="2"/>
    <d v="2013-10-11T14:47:27"/>
    <d v="2013-10-11T16:13:24"/>
    <n v="85"/>
    <x v="6"/>
    <x v="1"/>
    <x v="0"/>
    <x v="27"/>
  </r>
  <r>
    <x v="1179"/>
    <s v="2013-10-12"/>
    <x v="5"/>
    <d v="1899-12-30T06:36:00"/>
    <x v="0"/>
    <d v="2013-10-12T05:36:38"/>
    <e v="#VALUE!"/>
    <e v="#VALUE!"/>
    <x v="6"/>
    <x v="1"/>
    <x v="1"/>
    <x v="27"/>
  </r>
  <r>
    <x v="1180"/>
    <s v="2013-10-12"/>
    <x v="5"/>
    <d v="1899-12-30T20:49:00"/>
    <x v="0"/>
    <d v="2013-10-12T20:27:24"/>
    <d v="2013-10-12T21:25:00"/>
    <n v="57"/>
    <x v="6"/>
    <x v="1"/>
    <x v="1"/>
    <x v="27"/>
  </r>
  <r>
    <x v="1181"/>
    <s v="2013-10-12"/>
    <x v="5"/>
    <d v="1899-12-30T22:25:00"/>
    <x v="0"/>
    <d v="2013-10-12T21:50:28"/>
    <d v="2013-10-12T23:26:18"/>
    <n v="95"/>
    <x v="6"/>
    <x v="1"/>
    <x v="1"/>
    <x v="27"/>
  </r>
  <r>
    <x v="1182"/>
    <s v="2013-10-13"/>
    <x v="6"/>
    <d v="1899-12-30T00:15:00"/>
    <x v="0"/>
    <d v="2013-10-12T23:57:18"/>
    <d v="2013-10-13T01:13:18"/>
    <n v="76"/>
    <x v="6"/>
    <x v="0"/>
    <x v="1"/>
    <x v="27"/>
  </r>
  <r>
    <x v="1183"/>
    <s v="2013-10-13"/>
    <x v="6"/>
    <d v="1899-12-30T12:25:00"/>
    <x v="1"/>
    <d v="2013-10-13T11:30:02"/>
    <d v="2013-10-13T13:22:34"/>
    <n v="112"/>
    <x v="6"/>
    <x v="1"/>
    <x v="1"/>
    <x v="27"/>
  </r>
  <r>
    <x v="1184"/>
    <s v="2013-10-13"/>
    <x v="6"/>
    <d v="1899-12-30T14:47:00"/>
    <x v="0"/>
    <d v="2013-10-13T14:09:34"/>
    <d v="2013-10-13T16:04:19"/>
    <n v="114"/>
    <x v="6"/>
    <x v="1"/>
    <x v="1"/>
    <x v="27"/>
  </r>
  <r>
    <x v="1185"/>
    <s v="2013-10-13"/>
    <x v="6"/>
    <d v="1899-12-30T18:59:00"/>
    <x v="0"/>
    <d v="2013-10-13T18:25:57"/>
    <d v="2013-10-13T19:52:17"/>
    <n v="86"/>
    <x v="6"/>
    <x v="1"/>
    <x v="1"/>
    <x v="27"/>
  </r>
  <r>
    <x v="1186"/>
    <s v="2013-10-13"/>
    <x v="6"/>
    <d v="1899-12-30T20:49:00"/>
    <x v="0"/>
    <d v="2013-10-13T20:08:06"/>
    <d v="2013-10-13T21:39:29"/>
    <n v="91"/>
    <x v="6"/>
    <x v="1"/>
    <x v="1"/>
    <x v="27"/>
  </r>
  <r>
    <x v="1187"/>
    <s v="2013-10-14"/>
    <x v="0"/>
    <d v="1899-12-30T06:14:00"/>
    <x v="0"/>
    <d v="2013-10-14T05:30:50"/>
    <d v="2013-10-14T07:19:33"/>
    <n v="108"/>
    <x v="6"/>
    <x v="1"/>
    <x v="0"/>
    <x v="28"/>
  </r>
  <r>
    <x v="1188"/>
    <s v="2013-10-14"/>
    <x v="0"/>
    <d v="1899-12-30T07:51:00"/>
    <x v="1"/>
    <d v="2013-10-14T07:00:26"/>
    <d v="2013-10-14T08:52:45"/>
    <n v="112"/>
    <x v="6"/>
    <x v="1"/>
    <x v="0"/>
    <x v="28"/>
  </r>
  <r>
    <x v="1189"/>
    <s v="2013-10-14"/>
    <x v="0"/>
    <d v="1899-12-30T11:32:00"/>
    <x v="0"/>
    <d v="2013-10-14T10:11:26"/>
    <d v="2013-10-14T12:54:19"/>
    <n v="162"/>
    <x v="6"/>
    <x v="1"/>
    <x v="0"/>
    <x v="28"/>
  </r>
  <r>
    <x v="1190"/>
    <s v="2013-10-14"/>
    <x v="0"/>
    <d v="1899-12-30T15:38:00"/>
    <x v="1"/>
    <d v="2013-10-14T14:40:01"/>
    <d v="2013-10-14T16:08:32"/>
    <n v="88"/>
    <x v="6"/>
    <x v="1"/>
    <x v="0"/>
    <x v="28"/>
  </r>
  <r>
    <x v="1191"/>
    <s v="2013-10-15"/>
    <x v="1"/>
    <d v="1899-12-30T03:07:00"/>
    <x v="0"/>
    <d v="2013-10-15T02:41:09"/>
    <d v="2013-10-15T03:45:29"/>
    <n v="64"/>
    <x v="6"/>
    <x v="0"/>
    <x v="0"/>
    <x v="28"/>
  </r>
  <r>
    <x v="1192"/>
    <s v="2013-10-15"/>
    <x v="1"/>
    <d v="1899-12-30T05:24:00"/>
    <x v="0"/>
    <d v="2013-10-15T04:44:52"/>
    <d v="2013-10-15T06:15:44"/>
    <n v="90"/>
    <x v="6"/>
    <x v="0"/>
    <x v="0"/>
    <x v="28"/>
  </r>
  <r>
    <x v="1193"/>
    <s v="2013-10-15"/>
    <x v="1"/>
    <d v="1899-12-30T07:37:00"/>
    <x v="0"/>
    <d v="2013-10-15T06:25:47"/>
    <e v="#VALUE!"/>
    <e v="#VALUE!"/>
    <x v="6"/>
    <x v="1"/>
    <x v="0"/>
    <x v="28"/>
  </r>
  <r>
    <x v="1194"/>
    <s v="2013-10-15"/>
    <x v="1"/>
    <d v="1899-12-30T08:21:00"/>
    <x v="2"/>
    <d v="2013-10-15T07:43:31"/>
    <d v="2013-10-15T09:05:59"/>
    <n v="82"/>
    <x v="6"/>
    <x v="1"/>
    <x v="0"/>
    <x v="28"/>
  </r>
  <r>
    <x v="1195"/>
    <s v="2013-10-15"/>
    <x v="1"/>
    <d v="1899-12-30T10:12:00"/>
    <x v="1"/>
    <d v="2013-10-15T09:24:15"/>
    <d v="2013-10-15T11:19:17"/>
    <n v="115"/>
    <x v="6"/>
    <x v="1"/>
    <x v="0"/>
    <x v="28"/>
  </r>
  <r>
    <x v="1196"/>
    <s v="2013-10-15"/>
    <x v="1"/>
    <d v="1899-12-30T10:22:00"/>
    <x v="2"/>
    <d v="2013-10-15T09:31:13"/>
    <d v="2013-10-15T11:25:34"/>
    <n v="114"/>
    <x v="6"/>
    <x v="1"/>
    <x v="0"/>
    <x v="28"/>
  </r>
  <r>
    <x v="1197"/>
    <s v="2013-10-15"/>
    <x v="1"/>
    <d v="1899-12-30T12:11:00"/>
    <x v="0"/>
    <d v="2013-10-15T11:32:26"/>
    <d v="2013-10-15T13:59:42"/>
    <n v="147"/>
    <x v="6"/>
    <x v="1"/>
    <x v="0"/>
    <x v="28"/>
  </r>
  <r>
    <x v="1198"/>
    <s v="2013-10-15"/>
    <x v="1"/>
    <d v="1899-12-30T12:35:00"/>
    <x v="2"/>
    <d v="2013-10-15T11:52:06"/>
    <d v="2013-10-15T13:28:11"/>
    <n v="96"/>
    <x v="6"/>
    <x v="1"/>
    <x v="0"/>
    <x v="28"/>
  </r>
  <r>
    <x v="1199"/>
    <s v="2013-10-15"/>
    <x v="1"/>
    <d v="1899-12-30T14:34:00"/>
    <x v="2"/>
    <d v="2013-10-15T13:37:56"/>
    <d v="2013-10-15T15:18:09"/>
    <n v="100"/>
    <x v="6"/>
    <x v="1"/>
    <x v="0"/>
    <x v="28"/>
  </r>
  <r>
    <x v="1200"/>
    <s v="2013-10-15"/>
    <x v="1"/>
    <d v="1899-12-30T14:47:00"/>
    <x v="1"/>
    <d v="2013-10-15T13:54:15"/>
    <d v="2013-10-15T16:49:56"/>
    <n v="175"/>
    <x v="6"/>
    <x v="1"/>
    <x v="0"/>
    <x v="28"/>
  </r>
  <r>
    <x v="1201"/>
    <s v="2013-10-15"/>
    <x v="1"/>
    <d v="1899-12-30T23:25:00"/>
    <x v="0"/>
    <d v="2013-10-15T22:32:00"/>
    <d v="2013-10-16T00:24:30"/>
    <n v="112"/>
    <x v="6"/>
    <x v="1"/>
    <x v="0"/>
    <x v="28"/>
  </r>
  <r>
    <x v="1202"/>
    <s v="2013-10-16"/>
    <x v="2"/>
    <d v="1899-12-30T10:13:00"/>
    <x v="2"/>
    <d v="2013-10-16T09:30:11"/>
    <d v="2013-10-16T10:41:11"/>
    <n v="71"/>
    <x v="6"/>
    <x v="1"/>
    <x v="0"/>
    <x v="28"/>
  </r>
  <r>
    <x v="1203"/>
    <s v="2013-10-16"/>
    <x v="2"/>
    <d v="1899-12-30T12:01:00"/>
    <x v="2"/>
    <d v="2013-10-16T11:29:03"/>
    <d v="2013-10-16T12:51:08"/>
    <n v="82"/>
    <x v="6"/>
    <x v="1"/>
    <x v="0"/>
    <x v="28"/>
  </r>
  <r>
    <x v="1204"/>
    <s v="2013-10-16"/>
    <x v="2"/>
    <d v="1899-12-30T12:33:00"/>
    <x v="0"/>
    <d v="2013-10-16T12:01:21"/>
    <d v="2013-10-16T13:08:29"/>
    <n v="67"/>
    <x v="6"/>
    <x v="1"/>
    <x v="0"/>
    <x v="28"/>
  </r>
  <r>
    <x v="1205"/>
    <s v="2013-10-16"/>
    <x v="2"/>
    <d v="1899-12-30T14:15:00"/>
    <x v="2"/>
    <d v="2013-10-16T13:28:12"/>
    <d v="2013-10-16T14:49:56"/>
    <n v="81"/>
    <x v="6"/>
    <x v="1"/>
    <x v="0"/>
    <x v="28"/>
  </r>
  <r>
    <x v="1206"/>
    <s v="2013-10-16"/>
    <x v="2"/>
    <d v="1899-12-30T15:25:00"/>
    <x v="0"/>
    <d v="2013-10-16T14:47:43"/>
    <d v="2013-10-16T16:54:41"/>
    <n v="126"/>
    <x v="6"/>
    <x v="1"/>
    <x v="0"/>
    <x v="28"/>
  </r>
  <r>
    <x v="1207"/>
    <s v="2013-10-16"/>
    <x v="2"/>
    <d v="1899-12-30T16:24:00"/>
    <x v="2"/>
    <d v="2013-10-16T15:27:24"/>
    <e v="#VALUE!"/>
    <e v="#VALUE!"/>
    <x v="6"/>
    <x v="1"/>
    <x v="0"/>
    <x v="28"/>
  </r>
  <r>
    <x v="1208"/>
    <s v="2013-10-16"/>
    <x v="2"/>
    <d v="1899-12-30T17:09:00"/>
    <x v="1"/>
    <d v="2013-10-16T16:37:35"/>
    <d v="2013-10-16T17:39:59"/>
    <n v="62"/>
    <x v="6"/>
    <x v="1"/>
    <x v="0"/>
    <x v="28"/>
  </r>
  <r>
    <x v="1209"/>
    <s v="2013-10-17"/>
    <x v="3"/>
    <d v="1899-12-30T02:44:00"/>
    <x v="0"/>
    <d v="2013-10-17T02:28:03"/>
    <d v="2013-10-17T04:03:12"/>
    <n v="95"/>
    <x v="6"/>
    <x v="0"/>
    <x v="0"/>
    <x v="28"/>
  </r>
  <r>
    <x v="1210"/>
    <s v="2013-10-17"/>
    <x v="3"/>
    <d v="1899-12-30T07:20:00"/>
    <x v="0"/>
    <d v="2013-10-17T06:40:15"/>
    <d v="2013-10-17T08:01:15"/>
    <n v="81"/>
    <x v="6"/>
    <x v="1"/>
    <x v="0"/>
    <x v="28"/>
  </r>
  <r>
    <x v="1211"/>
    <s v="2013-10-17"/>
    <x v="3"/>
    <d v="1899-12-30T10:14:00"/>
    <x v="2"/>
    <d v="2013-10-17T09:28:14"/>
    <d v="2013-10-17T10:52:42"/>
    <n v="84"/>
    <x v="6"/>
    <x v="1"/>
    <x v="0"/>
    <x v="28"/>
  </r>
  <r>
    <x v="1212"/>
    <s v="2013-10-17"/>
    <x v="3"/>
    <d v="1899-12-30T18:39:00"/>
    <x v="0"/>
    <d v="2013-10-17T18:06:32"/>
    <d v="2013-10-17T19:18:11"/>
    <n v="71"/>
    <x v="6"/>
    <x v="1"/>
    <x v="0"/>
    <x v="28"/>
  </r>
  <r>
    <x v="1213"/>
    <s v="2013-10-17"/>
    <x v="3"/>
    <d v="1899-12-30T21:24:00"/>
    <x v="0"/>
    <d v="2013-10-17T20:56:50"/>
    <d v="2013-10-17T22:34:17"/>
    <n v="97"/>
    <x v="6"/>
    <x v="1"/>
    <x v="0"/>
    <x v="28"/>
  </r>
  <r>
    <x v="1214"/>
    <s v="2013-10-18"/>
    <x v="4"/>
    <d v="1899-12-30T00:17:00"/>
    <x v="0"/>
    <d v="2013-10-17T23:20:03"/>
    <d v="2013-10-18T01:12:28"/>
    <n v="112"/>
    <x v="6"/>
    <x v="0"/>
    <x v="0"/>
    <x v="28"/>
  </r>
  <r>
    <x v="1215"/>
    <s v="2013-10-18"/>
    <x v="4"/>
    <d v="1899-12-30T02:41:00"/>
    <x v="1"/>
    <e v="#VALUE!"/>
    <d v="2013-10-18T03:51:20"/>
    <e v="#VALUE!"/>
    <x v="6"/>
    <x v="0"/>
    <x v="0"/>
    <x v="28"/>
  </r>
  <r>
    <x v="1216"/>
    <s v="2013-10-18"/>
    <x v="4"/>
    <d v="1899-12-30T09:35:00"/>
    <x v="2"/>
    <d v="2013-10-18T08:51:23"/>
    <d v="2013-10-18T10:03:42"/>
    <n v="72"/>
    <x v="6"/>
    <x v="1"/>
    <x v="0"/>
    <x v="28"/>
  </r>
  <r>
    <x v="1217"/>
    <s v="2013-10-18"/>
    <x v="4"/>
    <d v="1899-12-30T10:14:00"/>
    <x v="0"/>
    <d v="2013-10-18T09:45:06"/>
    <d v="2013-10-18T10:42:41"/>
    <n v="57"/>
    <x v="6"/>
    <x v="1"/>
    <x v="0"/>
    <x v="28"/>
  </r>
  <r>
    <x v="1218"/>
    <s v="2013-10-18"/>
    <x v="4"/>
    <d v="1899-12-30T11:28:00"/>
    <x v="2"/>
    <d v="2013-10-18T10:54:40"/>
    <d v="2013-10-18T12:40:24"/>
    <n v="105"/>
    <x v="6"/>
    <x v="1"/>
    <x v="0"/>
    <x v="28"/>
  </r>
  <r>
    <x v="1219"/>
    <s v="2013-10-18"/>
    <x v="4"/>
    <d v="1899-12-30T11:49:00"/>
    <x v="2"/>
    <d v="2013-10-18T11:15:01"/>
    <d v="2013-10-18T12:43:43"/>
    <n v="88"/>
    <x v="6"/>
    <x v="1"/>
    <x v="0"/>
    <x v="28"/>
  </r>
  <r>
    <x v="1220"/>
    <s v="2013-10-18"/>
    <x v="4"/>
    <d v="1899-12-30T13:24:00"/>
    <x v="0"/>
    <e v="#VALUE!"/>
    <e v="#VALUE!"/>
    <e v="#VALUE!"/>
    <x v="6"/>
    <x v="1"/>
    <x v="0"/>
    <x v="28"/>
  </r>
  <r>
    <x v="1221"/>
    <s v="2013-10-18"/>
    <x v="4"/>
    <d v="1899-12-30T14:01:00"/>
    <x v="2"/>
    <d v="2013-10-18T13:37:01"/>
    <d v="2013-10-18T15:14:12"/>
    <n v="97"/>
    <x v="6"/>
    <x v="1"/>
    <x v="0"/>
    <x v="28"/>
  </r>
  <r>
    <x v="1222"/>
    <s v="2013-10-18"/>
    <x v="4"/>
    <d v="1899-12-30T14:58:00"/>
    <x v="0"/>
    <d v="2013-10-18T14:17:11"/>
    <d v="2013-10-18T15:51:24"/>
    <n v="94"/>
    <x v="6"/>
    <x v="1"/>
    <x v="0"/>
    <x v="28"/>
  </r>
  <r>
    <x v="1223"/>
    <s v="2013-10-18"/>
    <x v="4"/>
    <d v="1899-12-30T16:38:00"/>
    <x v="2"/>
    <d v="2013-10-18T22:20:02"/>
    <d v="2013-10-18T22:26:55"/>
    <n v="6"/>
    <x v="6"/>
    <x v="1"/>
    <x v="0"/>
    <x v="28"/>
  </r>
  <r>
    <x v="1224"/>
    <s v="2013-10-19"/>
    <x v="5"/>
    <d v="1899-12-30T10:43:00"/>
    <x v="0"/>
    <d v="2013-10-19T10:13:43"/>
    <d v="2013-10-19T11:33:55"/>
    <n v="80"/>
    <x v="6"/>
    <x v="1"/>
    <x v="1"/>
    <x v="28"/>
  </r>
  <r>
    <x v="1225"/>
    <s v="2013-10-19"/>
    <x v="5"/>
    <d v="1899-12-30T12:31:00"/>
    <x v="0"/>
    <d v="2013-10-19T11:36:58"/>
    <d v="2013-10-19T13:55:55"/>
    <n v="138"/>
    <x v="6"/>
    <x v="1"/>
    <x v="1"/>
    <x v="28"/>
  </r>
  <r>
    <x v="1226"/>
    <s v="2013-10-19"/>
    <x v="5"/>
    <d v="1899-12-30T14:37:00"/>
    <x v="0"/>
    <d v="2013-10-19T14:45:53"/>
    <d v="2013-10-19T15:35:48"/>
    <n v="49"/>
    <x v="6"/>
    <x v="1"/>
    <x v="1"/>
    <x v="28"/>
  </r>
  <r>
    <x v="1227"/>
    <s v="2013-10-19"/>
    <x v="5"/>
    <d v="1899-12-30T15:27:00"/>
    <x v="0"/>
    <d v="2013-10-19T14:54:52"/>
    <d v="2013-10-19T16:06:14"/>
    <n v="71"/>
    <x v="6"/>
    <x v="1"/>
    <x v="1"/>
    <x v="28"/>
  </r>
  <r>
    <x v="1228"/>
    <s v="2013-10-19"/>
    <x v="5"/>
    <d v="1899-12-30T17:08:00"/>
    <x v="0"/>
    <d v="2013-10-19T16:06:21"/>
    <e v="#VALUE!"/>
    <e v="#VALUE!"/>
    <x v="6"/>
    <x v="1"/>
    <x v="1"/>
    <x v="28"/>
  </r>
  <r>
    <x v="1229"/>
    <s v="2013-10-19"/>
    <x v="5"/>
    <d v="1899-12-30T19:20:00"/>
    <x v="0"/>
    <d v="2013-10-19T18:43:41"/>
    <d v="2013-10-19T20:26:29"/>
    <n v="102"/>
    <x v="6"/>
    <x v="1"/>
    <x v="1"/>
    <x v="28"/>
  </r>
  <r>
    <x v="1230"/>
    <s v="2013-10-20"/>
    <x v="6"/>
    <d v="1899-12-30T01:39:00"/>
    <x v="0"/>
    <d v="2013-10-20T00:15:01"/>
    <d v="2013-10-20T02:32:59"/>
    <n v="137"/>
    <x v="6"/>
    <x v="0"/>
    <x v="1"/>
    <x v="28"/>
  </r>
  <r>
    <x v="1231"/>
    <s v="2013-10-20"/>
    <x v="6"/>
    <d v="1899-12-30T03:31:00"/>
    <x v="0"/>
    <d v="2013-10-20T02:44:33"/>
    <d v="2013-10-20T04:11:35"/>
    <n v="87"/>
    <x v="6"/>
    <x v="0"/>
    <x v="1"/>
    <x v="28"/>
  </r>
  <r>
    <x v="1232"/>
    <s v="2013-10-20"/>
    <x v="6"/>
    <d v="1899-12-30T08:00:00"/>
    <x v="0"/>
    <d v="2013-10-20T07:13:05"/>
    <d v="2013-10-20T08:57:59"/>
    <n v="104"/>
    <x v="6"/>
    <x v="1"/>
    <x v="1"/>
    <x v="28"/>
  </r>
  <r>
    <x v="1233"/>
    <s v="2013-10-20"/>
    <x v="6"/>
    <d v="1899-12-30T11:44:00"/>
    <x v="0"/>
    <d v="2013-10-20T11:22:00"/>
    <d v="2013-10-20T12:25:38"/>
    <n v="63"/>
    <x v="6"/>
    <x v="1"/>
    <x v="1"/>
    <x v="28"/>
  </r>
  <r>
    <x v="1234"/>
    <s v="2013-10-21"/>
    <x v="0"/>
    <d v="1899-12-30T06:32:00"/>
    <x v="0"/>
    <d v="2013-10-21T05:42:00"/>
    <d v="2013-10-21T07:21:35"/>
    <n v="99"/>
    <x v="6"/>
    <x v="1"/>
    <x v="0"/>
    <x v="29"/>
  </r>
  <r>
    <x v="1235"/>
    <s v="2013-10-21"/>
    <x v="0"/>
    <d v="1899-12-30T07:44:00"/>
    <x v="0"/>
    <d v="2013-10-21T07:23:39"/>
    <d v="2013-10-21T08:21:36"/>
    <n v="57"/>
    <x v="6"/>
    <x v="1"/>
    <x v="0"/>
    <x v="29"/>
  </r>
  <r>
    <x v="1236"/>
    <s v="2013-10-21"/>
    <x v="0"/>
    <d v="1899-12-30T08:16:00"/>
    <x v="2"/>
    <d v="2013-10-21T07:40:47"/>
    <d v="2013-10-21T09:23:37"/>
    <n v="102"/>
    <x v="6"/>
    <x v="1"/>
    <x v="0"/>
    <x v="29"/>
  </r>
  <r>
    <x v="1237"/>
    <s v="2013-10-21"/>
    <x v="0"/>
    <d v="1899-12-30T10:25:00"/>
    <x v="2"/>
    <d v="2013-10-21T09:28:49"/>
    <d v="2013-10-21T11:03:11"/>
    <n v="94"/>
    <x v="6"/>
    <x v="1"/>
    <x v="0"/>
    <x v="29"/>
  </r>
  <r>
    <x v="1238"/>
    <s v="2013-10-21"/>
    <x v="0"/>
    <d v="1899-12-30T12:23:00"/>
    <x v="2"/>
    <d v="2013-10-21T11:45:54"/>
    <d v="2013-10-21T13:17:04"/>
    <n v="91"/>
    <x v="6"/>
    <x v="1"/>
    <x v="0"/>
    <x v="29"/>
  </r>
  <r>
    <x v="1239"/>
    <s v="2013-10-21"/>
    <x v="0"/>
    <d v="1899-12-30T12:58:00"/>
    <x v="0"/>
    <d v="2013-10-21T12:51:08"/>
    <d v="2013-10-21T13:38:58"/>
    <n v="47"/>
    <x v="6"/>
    <x v="1"/>
    <x v="0"/>
    <x v="29"/>
  </r>
  <r>
    <x v="1240"/>
    <s v="2013-10-21"/>
    <x v="0"/>
    <d v="1899-12-30T14:55:00"/>
    <x v="2"/>
    <d v="2013-10-21T15:14:39"/>
    <d v="2013-10-21T16:23:46"/>
    <n v="69"/>
    <x v="6"/>
    <x v="1"/>
    <x v="0"/>
    <x v="29"/>
  </r>
  <r>
    <x v="1241"/>
    <s v="2013-10-21"/>
    <x v="0"/>
    <d v="1899-12-30T15:59:00"/>
    <x v="1"/>
    <d v="2013-10-21T15:18:46"/>
    <d v="2013-10-21T16:29:24"/>
    <n v="70"/>
    <x v="6"/>
    <x v="1"/>
    <x v="0"/>
    <x v="29"/>
  </r>
  <r>
    <x v="1242"/>
    <s v="2013-10-21"/>
    <x v="0"/>
    <d v="1899-12-30T17:24:00"/>
    <x v="0"/>
    <d v="2013-10-21T16:17:57"/>
    <e v="#VALUE!"/>
    <e v="#VALUE!"/>
    <x v="6"/>
    <x v="1"/>
    <x v="0"/>
    <x v="29"/>
  </r>
  <r>
    <x v="1243"/>
    <s v="2013-10-22"/>
    <x v="1"/>
    <d v="1899-12-30T10:03:00"/>
    <x v="2"/>
    <d v="2013-10-22T09:10:07"/>
    <d v="2013-10-22T10:50:28"/>
    <n v="100"/>
    <x v="6"/>
    <x v="1"/>
    <x v="0"/>
    <x v="29"/>
  </r>
  <r>
    <x v="1244"/>
    <s v="2013-10-23"/>
    <x v="2"/>
    <d v="1899-12-30T03:04:00"/>
    <x v="0"/>
    <d v="2013-10-23T02:30:22"/>
    <d v="2013-10-23T04:04:23"/>
    <n v="94"/>
    <x v="6"/>
    <x v="0"/>
    <x v="0"/>
    <x v="29"/>
  </r>
  <r>
    <x v="1245"/>
    <s v="2013-10-23"/>
    <x v="2"/>
    <d v="1899-12-30T06:19:00"/>
    <x v="0"/>
    <d v="2013-10-23T05:35:34"/>
    <e v="#VALUE!"/>
    <e v="#VALUE!"/>
    <x v="6"/>
    <x v="1"/>
    <x v="0"/>
    <x v="29"/>
  </r>
  <r>
    <x v="1246"/>
    <s v="2013-10-23"/>
    <x v="2"/>
    <d v="1899-12-30T21:28:00"/>
    <x v="0"/>
    <d v="2013-10-23T20:30:41"/>
    <d v="2013-10-23T22:18:01"/>
    <n v="107"/>
    <x v="6"/>
    <x v="1"/>
    <x v="0"/>
    <x v="29"/>
  </r>
  <r>
    <x v="1247"/>
    <s v="2013-10-24"/>
    <x v="3"/>
    <d v="1899-12-30T02:40:00"/>
    <x v="1"/>
    <d v="2013-10-24T01:35:49"/>
    <d v="2013-10-24T03:56:20"/>
    <n v="140"/>
    <x v="6"/>
    <x v="0"/>
    <x v="0"/>
    <x v="29"/>
  </r>
  <r>
    <x v="1248"/>
    <s v="2013-10-24"/>
    <x v="3"/>
    <d v="1899-12-30T04:52:00"/>
    <x v="1"/>
    <d v="2013-10-24T04:08:28"/>
    <d v="2013-10-24T05:31:01"/>
    <n v="82"/>
    <x v="6"/>
    <x v="0"/>
    <x v="0"/>
    <x v="29"/>
  </r>
  <r>
    <x v="1249"/>
    <s v="2013-10-24"/>
    <x v="3"/>
    <d v="1899-12-30T06:47:00"/>
    <x v="0"/>
    <d v="2013-10-24T05:56:27"/>
    <e v="#VALUE!"/>
    <e v="#VALUE!"/>
    <x v="6"/>
    <x v="1"/>
    <x v="0"/>
    <x v="29"/>
  </r>
  <r>
    <x v="1250"/>
    <s v="2013-10-24"/>
    <x v="3"/>
    <d v="1899-12-30T07:13:00"/>
    <x v="0"/>
    <d v="2013-10-24T06:32:52"/>
    <d v="2013-10-24T08:46:00"/>
    <n v="133"/>
    <x v="6"/>
    <x v="1"/>
    <x v="0"/>
    <x v="29"/>
  </r>
  <r>
    <x v="1251"/>
    <s v="2013-10-24"/>
    <x v="3"/>
    <d v="1899-12-30T08:51:00"/>
    <x v="2"/>
    <d v="2013-10-24T07:58:17"/>
    <e v="#VALUE!"/>
    <e v="#VALUE!"/>
    <x v="6"/>
    <x v="1"/>
    <x v="0"/>
    <x v="29"/>
  </r>
  <r>
    <x v="1252"/>
    <s v="2013-10-24"/>
    <x v="3"/>
    <d v="1899-12-30T10:24:00"/>
    <x v="2"/>
    <d v="2013-10-24T09:39:57"/>
    <d v="2013-10-24T11:16:57"/>
    <n v="97"/>
    <x v="6"/>
    <x v="1"/>
    <x v="0"/>
    <x v="29"/>
  </r>
  <r>
    <x v="1253"/>
    <s v="2013-10-24"/>
    <x v="3"/>
    <d v="1899-12-30T11:28:00"/>
    <x v="2"/>
    <d v="2013-10-24T09:52:26"/>
    <e v="#VALUE!"/>
    <e v="#VALUE!"/>
    <x v="6"/>
    <x v="1"/>
    <x v="0"/>
    <x v="29"/>
  </r>
  <r>
    <x v="1254"/>
    <s v="2013-10-24"/>
    <x v="3"/>
    <d v="1899-12-30T14:34:00"/>
    <x v="1"/>
    <d v="2013-10-24T13:55:54"/>
    <d v="2013-10-24T15:44:41"/>
    <n v="108"/>
    <x v="6"/>
    <x v="1"/>
    <x v="0"/>
    <x v="29"/>
  </r>
  <r>
    <x v="1255"/>
    <s v="2013-10-24"/>
    <x v="3"/>
    <d v="1899-12-30T16:25:00"/>
    <x v="0"/>
    <d v="2013-10-24T15:21:49"/>
    <d v="2013-10-24T18:01:59"/>
    <n v="160"/>
    <x v="6"/>
    <x v="1"/>
    <x v="0"/>
    <x v="29"/>
  </r>
  <r>
    <x v="1256"/>
    <s v="2013-10-24"/>
    <x v="3"/>
    <d v="1899-12-30T21:16:00"/>
    <x v="1"/>
    <d v="2013-10-24T20:50:48"/>
    <d v="2013-10-24T22:23:07"/>
    <n v="92"/>
    <x v="6"/>
    <x v="1"/>
    <x v="0"/>
    <x v="29"/>
  </r>
  <r>
    <x v="1257"/>
    <s v="2013-10-25"/>
    <x v="4"/>
    <d v="1899-12-30T01:22:00"/>
    <x v="0"/>
    <d v="2013-10-25T00:39:28"/>
    <e v="#VALUE!"/>
    <e v="#VALUE!"/>
    <x v="6"/>
    <x v="0"/>
    <x v="0"/>
    <x v="29"/>
  </r>
  <r>
    <x v="1258"/>
    <s v="2013-10-25"/>
    <x v="4"/>
    <d v="1899-12-30T09:23:00"/>
    <x v="2"/>
    <d v="2013-10-25T08:40:38"/>
    <d v="2013-10-25T09:56:58"/>
    <n v="76"/>
    <x v="6"/>
    <x v="1"/>
    <x v="0"/>
    <x v="29"/>
  </r>
  <r>
    <x v="1259"/>
    <s v="2013-10-25"/>
    <x v="4"/>
    <d v="1899-12-30T11:21:00"/>
    <x v="2"/>
    <d v="2013-10-25T10:43:22"/>
    <d v="2013-10-25T12:50:06"/>
    <n v="126"/>
    <x v="6"/>
    <x v="1"/>
    <x v="0"/>
    <x v="29"/>
  </r>
  <r>
    <x v="1260"/>
    <s v="2013-10-25"/>
    <x v="4"/>
    <d v="1899-12-30T13:53:00"/>
    <x v="2"/>
    <d v="2013-10-25T13:07:41"/>
    <d v="2013-10-25T14:44:10"/>
    <n v="96"/>
    <x v="6"/>
    <x v="1"/>
    <x v="0"/>
    <x v="29"/>
  </r>
  <r>
    <x v="1261"/>
    <s v="2013-10-25"/>
    <x v="4"/>
    <d v="1899-12-30T14:16:00"/>
    <x v="0"/>
    <d v="2013-10-25T13:52:26"/>
    <d v="2013-10-25T15:39:29"/>
    <n v="107"/>
    <x v="6"/>
    <x v="1"/>
    <x v="0"/>
    <x v="29"/>
  </r>
  <r>
    <x v="1262"/>
    <s v="2013-10-25"/>
    <x v="4"/>
    <d v="1899-12-30T16:22:00"/>
    <x v="2"/>
    <d v="2013-10-25T15:30:16"/>
    <d v="2013-10-25T17:21:32"/>
    <n v="111"/>
    <x v="6"/>
    <x v="1"/>
    <x v="0"/>
    <x v="29"/>
  </r>
  <r>
    <x v="1263"/>
    <s v="2013-10-25"/>
    <x v="4"/>
    <d v="1899-12-30T16:48:00"/>
    <x v="0"/>
    <d v="2013-10-25T15:58:42"/>
    <d v="2013-10-25T17:53:50"/>
    <n v="115"/>
    <x v="6"/>
    <x v="1"/>
    <x v="0"/>
    <x v="29"/>
  </r>
  <r>
    <x v="1264"/>
    <s v="2013-10-25"/>
    <x v="4"/>
    <d v="1899-12-30T19:10:00"/>
    <x v="1"/>
    <d v="2013-10-25T17:45:42"/>
    <e v="#VALUE!"/>
    <e v="#VALUE!"/>
    <x v="6"/>
    <x v="1"/>
    <x v="0"/>
    <x v="29"/>
  </r>
  <r>
    <x v="1265"/>
    <s v="2013-10-25"/>
    <x v="4"/>
    <d v="1899-12-30T22:18:00"/>
    <x v="0"/>
    <d v="2013-10-25T21:03:15"/>
    <d v="2013-10-25T23:12:13"/>
    <n v="128"/>
    <x v="6"/>
    <x v="1"/>
    <x v="0"/>
    <x v="29"/>
  </r>
  <r>
    <x v="1266"/>
    <s v="2013-10-26"/>
    <x v="5"/>
    <d v="1899-12-30T13:48:00"/>
    <x v="0"/>
    <d v="2013-10-26T13:11:47"/>
    <d v="2013-10-26T14:48:43"/>
    <n v="96"/>
    <x v="6"/>
    <x v="1"/>
    <x v="1"/>
    <x v="29"/>
  </r>
  <r>
    <x v="1267"/>
    <s v="2013-10-26"/>
    <x v="5"/>
    <d v="1899-12-30T18:39:00"/>
    <x v="0"/>
    <d v="2013-10-26T18:33:24"/>
    <d v="2013-10-26T19:50:50"/>
    <n v="77"/>
    <x v="6"/>
    <x v="1"/>
    <x v="1"/>
    <x v="29"/>
  </r>
  <r>
    <x v="1268"/>
    <s v="2013-10-27"/>
    <x v="6"/>
    <d v="1899-12-30T00:09:00"/>
    <x v="0"/>
    <d v="2013-10-26T23:47:13"/>
    <e v="#VALUE!"/>
    <e v="#VALUE!"/>
    <x v="6"/>
    <x v="0"/>
    <x v="1"/>
    <x v="29"/>
  </r>
  <r>
    <x v="1269"/>
    <s v="2013-10-27"/>
    <x v="6"/>
    <d v="1899-12-30T03:57:00"/>
    <x v="0"/>
    <d v="2013-10-27T02:57:33"/>
    <d v="2013-10-27T04:55:52"/>
    <n v="118"/>
    <x v="6"/>
    <x v="0"/>
    <x v="1"/>
    <x v="29"/>
  </r>
  <r>
    <x v="1270"/>
    <s v="2013-10-27"/>
    <x v="6"/>
    <d v="1899-12-30T12:10:00"/>
    <x v="0"/>
    <d v="2013-10-27T11:25:52"/>
    <d v="2013-10-27T13:06:42"/>
    <n v="100"/>
    <x v="6"/>
    <x v="1"/>
    <x v="1"/>
    <x v="29"/>
  </r>
  <r>
    <x v="1271"/>
    <s v="2013-10-27"/>
    <x v="6"/>
    <d v="1899-12-30T21:44:00"/>
    <x v="0"/>
    <d v="2013-10-27T21:06:18"/>
    <d v="2013-10-27T22:29:08"/>
    <n v="82"/>
    <x v="6"/>
    <x v="1"/>
    <x v="1"/>
    <x v="29"/>
  </r>
  <r>
    <x v="1272"/>
    <s v="2013-10-28"/>
    <x v="0"/>
    <d v="1899-12-30T08:29:00"/>
    <x v="2"/>
    <d v="2013-10-28T07:26:23"/>
    <d v="2013-10-28T09:09:57"/>
    <n v="103"/>
    <x v="6"/>
    <x v="1"/>
    <x v="0"/>
    <x v="30"/>
  </r>
  <r>
    <x v="1273"/>
    <s v="2013-10-28"/>
    <x v="0"/>
    <d v="1899-12-30T10:18:00"/>
    <x v="2"/>
    <d v="2013-10-28T09:41:14"/>
    <d v="2013-10-28T10:50:42"/>
    <n v="69"/>
    <x v="6"/>
    <x v="1"/>
    <x v="0"/>
    <x v="30"/>
  </r>
  <r>
    <x v="1274"/>
    <s v="2013-10-28"/>
    <x v="0"/>
    <d v="1899-12-30T10:45:00"/>
    <x v="2"/>
    <d v="2013-10-28T10:01:01"/>
    <d v="2013-10-28T11:49:04"/>
    <n v="108"/>
    <x v="6"/>
    <x v="1"/>
    <x v="0"/>
    <x v="30"/>
  </r>
  <r>
    <x v="1275"/>
    <s v="2013-10-28"/>
    <x v="0"/>
    <d v="1899-12-30T14:20:00"/>
    <x v="2"/>
    <d v="2013-10-28T13:26:29"/>
    <d v="2013-10-28T14:54:55"/>
    <n v="88"/>
    <x v="6"/>
    <x v="1"/>
    <x v="0"/>
    <x v="30"/>
  </r>
  <r>
    <x v="1276"/>
    <s v="2013-10-28"/>
    <x v="0"/>
    <d v="1899-12-30T16:23:00"/>
    <x v="2"/>
    <d v="2013-10-28T15:44:23"/>
    <d v="2013-10-28T17:07:26"/>
    <n v="83"/>
    <x v="6"/>
    <x v="1"/>
    <x v="0"/>
    <x v="30"/>
  </r>
  <r>
    <x v="1277"/>
    <s v="2013-10-29"/>
    <x v="1"/>
    <d v="1899-12-30T08:35:00"/>
    <x v="2"/>
    <d v="2013-10-29T07:54:51"/>
    <d v="2013-10-29T09:17:58"/>
    <n v="83"/>
    <x v="6"/>
    <x v="1"/>
    <x v="0"/>
    <x v="30"/>
  </r>
  <r>
    <x v="1278"/>
    <s v="2013-10-29"/>
    <x v="1"/>
    <d v="1899-12-30T10:23:00"/>
    <x v="2"/>
    <d v="2013-10-29T09:58:00"/>
    <d v="2013-10-29T11:24:16"/>
    <n v="86"/>
    <x v="6"/>
    <x v="1"/>
    <x v="0"/>
    <x v="30"/>
  </r>
  <r>
    <x v="1279"/>
    <s v="2013-10-29"/>
    <x v="1"/>
    <d v="1899-12-30T11:34:00"/>
    <x v="2"/>
    <d v="2013-10-29T11:02:36"/>
    <d v="2013-10-29T12:47:55"/>
    <n v="105"/>
    <x v="6"/>
    <x v="1"/>
    <x v="0"/>
    <x v="30"/>
  </r>
  <r>
    <x v="1280"/>
    <s v="2013-10-29"/>
    <x v="1"/>
    <d v="1899-12-30T14:17:00"/>
    <x v="2"/>
    <d v="2013-10-29T13:25:15"/>
    <d v="2013-10-29T16:09:22"/>
    <n v="164"/>
    <x v="6"/>
    <x v="1"/>
    <x v="0"/>
    <x v="30"/>
  </r>
  <r>
    <x v="1281"/>
    <s v="2013-10-29"/>
    <x v="1"/>
    <d v="1899-12-30T14:12:00"/>
    <x v="2"/>
    <d v="2013-10-29T13:42:22"/>
    <d v="2013-10-29T14:49:23"/>
    <n v="67"/>
    <x v="6"/>
    <x v="1"/>
    <x v="0"/>
    <x v="30"/>
  </r>
  <r>
    <x v="1282"/>
    <s v="2013-10-29"/>
    <x v="1"/>
    <d v="1899-12-30T16:42:00"/>
    <x v="2"/>
    <d v="2013-10-29T15:57:55"/>
    <d v="2013-10-29T17:07:43"/>
    <n v="69"/>
    <x v="6"/>
    <x v="1"/>
    <x v="0"/>
    <x v="30"/>
  </r>
  <r>
    <x v="1283"/>
    <s v="2013-10-29"/>
    <x v="1"/>
    <d v="1899-12-30T23:05:00"/>
    <x v="0"/>
    <d v="2013-10-29T22:04:52"/>
    <e v="#VALUE!"/>
    <e v="#VALUE!"/>
    <x v="6"/>
    <x v="1"/>
    <x v="0"/>
    <x v="30"/>
  </r>
  <r>
    <x v="1284"/>
    <s v="2013-10-30"/>
    <x v="2"/>
    <d v="1899-12-30T08:24:00"/>
    <x v="2"/>
    <d v="2013-10-30T07:34:58"/>
    <d v="2013-10-30T09:14:07"/>
    <n v="99"/>
    <x v="6"/>
    <x v="1"/>
    <x v="0"/>
    <x v="30"/>
  </r>
  <r>
    <x v="1285"/>
    <s v="2013-10-30"/>
    <x v="2"/>
    <d v="1899-12-30T09:15:00"/>
    <x v="1"/>
    <d v="2013-10-30T08:21:59"/>
    <d v="2013-10-30T10:28:13"/>
    <n v="126"/>
    <x v="6"/>
    <x v="1"/>
    <x v="0"/>
    <x v="30"/>
  </r>
  <r>
    <x v="1286"/>
    <s v="2013-10-30"/>
    <x v="2"/>
    <d v="1899-12-30T10:40:00"/>
    <x v="2"/>
    <d v="2013-10-30T09:41:34"/>
    <d v="2013-10-30T11:54:43"/>
    <n v="133"/>
    <x v="6"/>
    <x v="1"/>
    <x v="0"/>
    <x v="30"/>
  </r>
  <r>
    <x v="1287"/>
    <s v="2013-10-30"/>
    <x v="2"/>
    <d v="1899-12-30T12:15:00"/>
    <x v="2"/>
    <d v="2013-10-30T11:42:03"/>
    <d v="2013-10-30T13:10:41"/>
    <n v="88"/>
    <x v="6"/>
    <x v="1"/>
    <x v="0"/>
    <x v="30"/>
  </r>
  <r>
    <x v="1288"/>
    <s v="2013-10-30"/>
    <x v="2"/>
    <d v="1899-12-30T12:29:00"/>
    <x v="2"/>
    <d v="2013-10-30T11:07:53"/>
    <e v="#VALUE!"/>
    <e v="#VALUE!"/>
    <x v="6"/>
    <x v="1"/>
    <x v="0"/>
    <x v="30"/>
  </r>
  <r>
    <x v="1289"/>
    <s v="2013-10-30"/>
    <x v="2"/>
    <d v="1899-12-30T13:49:00"/>
    <x v="0"/>
    <d v="2013-10-30T13:20:15"/>
    <d v="2013-10-30T14:15:03"/>
    <n v="54"/>
    <x v="6"/>
    <x v="1"/>
    <x v="0"/>
    <x v="30"/>
  </r>
  <r>
    <x v="1290"/>
    <s v="2013-10-30"/>
    <x v="2"/>
    <d v="1899-12-30T15:27:00"/>
    <x v="2"/>
    <d v="2013-10-30T14:35:45"/>
    <d v="2013-10-30T16:07:58"/>
    <n v="92"/>
    <x v="6"/>
    <x v="1"/>
    <x v="0"/>
    <x v="30"/>
  </r>
  <r>
    <x v="1291"/>
    <s v="2013-10-30"/>
    <x v="2"/>
    <d v="1899-12-30T16:57:00"/>
    <x v="1"/>
    <d v="2013-10-30T16:11:19"/>
    <d v="2013-10-30T17:13:59"/>
    <n v="62"/>
    <x v="6"/>
    <x v="1"/>
    <x v="0"/>
    <x v="30"/>
  </r>
  <r>
    <x v="1292"/>
    <s v="2013-10-30"/>
    <x v="2"/>
    <d v="1899-12-30T21:55:00"/>
    <x v="2"/>
    <d v="2013-10-30T21:11:54"/>
    <d v="2013-10-30T22:41:13"/>
    <n v="89"/>
    <x v="6"/>
    <x v="1"/>
    <x v="0"/>
    <x v="30"/>
  </r>
  <r>
    <x v="1293"/>
    <s v="2013-10-31"/>
    <x v="3"/>
    <d v="1899-12-30T03:22:00"/>
    <x v="0"/>
    <d v="2013-10-31T03:24:41"/>
    <d v="2013-10-31T04:52:40"/>
    <n v="87"/>
    <x v="6"/>
    <x v="0"/>
    <x v="0"/>
    <x v="30"/>
  </r>
  <r>
    <x v="1294"/>
    <s v="2013-10-31"/>
    <x v="3"/>
    <d v="1899-12-30T12:33:00"/>
    <x v="0"/>
    <d v="2013-10-31T12:02:45"/>
    <d v="2013-10-31T13:24:44"/>
    <n v="81"/>
    <x v="6"/>
    <x v="1"/>
    <x v="0"/>
    <x v="30"/>
  </r>
  <r>
    <x v="1295"/>
    <s v="2013-10-31"/>
    <x v="3"/>
    <d v="1899-12-30T15:04:00"/>
    <x v="2"/>
    <d v="2013-10-31T14:18:02"/>
    <d v="2013-10-31T15:35:35"/>
    <n v="77"/>
    <x v="6"/>
    <x v="1"/>
    <x v="0"/>
    <x v="30"/>
  </r>
  <r>
    <x v="1296"/>
    <s v="2013-10-31"/>
    <x v="3"/>
    <d v="1899-12-30T22:59:00"/>
    <x v="0"/>
    <d v="2013-10-31T22:35:46"/>
    <d v="2013-11-01T00:07:59"/>
    <n v="92"/>
    <x v="6"/>
    <x v="1"/>
    <x v="0"/>
    <x v="30"/>
  </r>
  <r>
    <x v="1297"/>
    <s v="2013-11-01"/>
    <x v="4"/>
    <d v="1899-12-30T07:54:00"/>
    <x v="0"/>
    <d v="2013-11-01T07:15:28"/>
    <d v="2013-11-01T09:06:02"/>
    <n v="110"/>
    <x v="7"/>
    <x v="1"/>
    <x v="0"/>
    <x v="30"/>
  </r>
  <r>
    <x v="1298"/>
    <s v="2013-11-01"/>
    <x v="4"/>
    <d v="1899-12-30T09:38:00"/>
    <x v="2"/>
    <d v="2013-11-01T08:54:39"/>
    <d v="2013-11-01T10:52:10"/>
    <n v="117"/>
    <x v="7"/>
    <x v="1"/>
    <x v="0"/>
    <x v="30"/>
  </r>
  <r>
    <x v="1299"/>
    <s v="2013-11-01"/>
    <x v="4"/>
    <d v="1899-12-30T11:21:00"/>
    <x v="0"/>
    <d v="2013-11-01T10:50:05"/>
    <d v="2013-11-01T11:56:42"/>
    <n v="66"/>
    <x v="7"/>
    <x v="1"/>
    <x v="0"/>
    <x v="30"/>
  </r>
  <r>
    <x v="1300"/>
    <s v="2013-11-01"/>
    <x v="4"/>
    <d v="1899-12-30T11:24:00"/>
    <x v="1"/>
    <d v="2013-11-01T11:03:28"/>
    <d v="2013-11-01T12:06:16"/>
    <n v="62"/>
    <x v="7"/>
    <x v="1"/>
    <x v="0"/>
    <x v="30"/>
  </r>
  <r>
    <x v="1301"/>
    <s v="2013-11-01"/>
    <x v="4"/>
    <d v="1899-12-30T13:28:00"/>
    <x v="0"/>
    <d v="2013-11-01T12:38:01"/>
    <d v="2013-11-01T13:54:28"/>
    <n v="76"/>
    <x v="7"/>
    <x v="1"/>
    <x v="0"/>
    <x v="30"/>
  </r>
  <r>
    <x v="1302"/>
    <s v="2013-11-01"/>
    <x v="4"/>
    <d v="1899-12-30T14:26:00"/>
    <x v="2"/>
    <d v="2013-11-01T13:39:09"/>
    <d v="2013-11-01T15:22:22"/>
    <n v="103"/>
    <x v="7"/>
    <x v="1"/>
    <x v="0"/>
    <x v="30"/>
  </r>
  <r>
    <x v="1303"/>
    <s v="2013-11-01"/>
    <x v="4"/>
    <d v="1899-12-30T16:05:00"/>
    <x v="2"/>
    <d v="2013-11-01T15:23:26"/>
    <d v="2013-11-01T16:49:31"/>
    <n v="86"/>
    <x v="7"/>
    <x v="1"/>
    <x v="0"/>
    <x v="30"/>
  </r>
  <r>
    <x v="1304"/>
    <s v="2013-11-01"/>
    <x v="4"/>
    <d v="1899-12-30T21:38:00"/>
    <x v="0"/>
    <d v="2013-11-01T21:10:21"/>
    <d v="2013-11-01T22:34:15"/>
    <n v="83"/>
    <x v="7"/>
    <x v="1"/>
    <x v="0"/>
    <x v="30"/>
  </r>
  <r>
    <x v="1305"/>
    <s v="2013-11-02"/>
    <x v="5"/>
    <d v="1899-12-30T08:06:00"/>
    <x v="1"/>
    <d v="2013-11-02T07:02:54"/>
    <d v="2013-11-02T08:43:17"/>
    <n v="100"/>
    <x v="7"/>
    <x v="1"/>
    <x v="1"/>
    <x v="30"/>
  </r>
  <r>
    <x v="1306"/>
    <s v="2013-11-02"/>
    <x v="5"/>
    <d v="1899-12-30T12:10:00"/>
    <x v="0"/>
    <d v="2013-11-02T11:39:34"/>
    <d v="2013-11-02T12:54:15"/>
    <n v="74"/>
    <x v="7"/>
    <x v="1"/>
    <x v="1"/>
    <x v="30"/>
  </r>
  <r>
    <x v="1307"/>
    <s v="2013-11-03"/>
    <x v="6"/>
    <d v="1899-12-30T01:07:00"/>
    <x v="0"/>
    <d v="2013-11-03T00:18:29"/>
    <d v="2013-11-03T01:52:31"/>
    <n v="94"/>
    <x v="7"/>
    <x v="0"/>
    <x v="1"/>
    <x v="30"/>
  </r>
  <r>
    <x v="1308"/>
    <s v="2013-11-03"/>
    <x v="6"/>
    <d v="1899-12-30T02:24:00"/>
    <x v="0"/>
    <d v="2013-11-03T02:53:07"/>
    <d v="2013-11-03T04:01:05"/>
    <n v="67"/>
    <x v="7"/>
    <x v="0"/>
    <x v="1"/>
    <x v="30"/>
  </r>
  <r>
    <x v="1309"/>
    <s v="2013-11-03"/>
    <x v="6"/>
    <d v="1899-12-30T11:34:00"/>
    <x v="0"/>
    <d v="2013-11-03T11:51:32"/>
    <d v="2013-11-03T13:55:01"/>
    <n v="123"/>
    <x v="7"/>
    <x v="1"/>
    <x v="1"/>
    <x v="30"/>
  </r>
  <r>
    <x v="1310"/>
    <s v="2013-11-04"/>
    <x v="0"/>
    <d v="1899-12-30T08:21:00"/>
    <x v="2"/>
    <d v="2013-11-04T07:46:46"/>
    <d v="2013-11-04T08:56:12"/>
    <n v="69"/>
    <x v="7"/>
    <x v="1"/>
    <x v="0"/>
    <x v="31"/>
  </r>
  <r>
    <x v="1311"/>
    <s v="2013-11-04"/>
    <x v="0"/>
    <d v="1899-12-30T09:44:00"/>
    <x v="2"/>
    <d v="2013-11-04T08:57:15"/>
    <d v="2013-11-04T10:55:10"/>
    <n v="117"/>
    <x v="7"/>
    <x v="1"/>
    <x v="0"/>
    <x v="31"/>
  </r>
  <r>
    <x v="1312"/>
    <s v="2013-11-04"/>
    <x v="0"/>
    <d v="1899-12-30T10:21:00"/>
    <x v="2"/>
    <d v="2013-11-04T09:38:08"/>
    <d v="2013-11-04T11:11:10"/>
    <n v="93"/>
    <x v="7"/>
    <x v="1"/>
    <x v="0"/>
    <x v="31"/>
  </r>
  <r>
    <x v="1313"/>
    <s v="2013-11-04"/>
    <x v="0"/>
    <d v="1899-12-30T12:11:00"/>
    <x v="2"/>
    <d v="2013-11-04T11:36:48"/>
    <d v="2013-11-04T13:06:53"/>
    <n v="90"/>
    <x v="7"/>
    <x v="1"/>
    <x v="0"/>
    <x v="31"/>
  </r>
  <r>
    <x v="1314"/>
    <s v="2013-11-04"/>
    <x v="0"/>
    <d v="1899-12-30T14:01:00"/>
    <x v="1"/>
    <d v="2013-11-04T13:22:42"/>
    <d v="2013-11-04T15:53:44"/>
    <n v="151"/>
    <x v="7"/>
    <x v="1"/>
    <x v="0"/>
    <x v="31"/>
  </r>
  <r>
    <x v="1315"/>
    <s v="2013-11-04"/>
    <x v="0"/>
    <d v="1899-12-30T16:16:00"/>
    <x v="2"/>
    <d v="2013-11-04T15:24:10"/>
    <d v="2013-11-04T16:41:09"/>
    <n v="76"/>
    <x v="7"/>
    <x v="1"/>
    <x v="0"/>
    <x v="31"/>
  </r>
  <r>
    <x v="1316"/>
    <s v="2013-11-04"/>
    <x v="0"/>
    <d v="1899-12-30T17:23:00"/>
    <x v="0"/>
    <d v="2013-11-04T16:42:41"/>
    <d v="2013-11-04T18:26:44"/>
    <n v="104"/>
    <x v="7"/>
    <x v="1"/>
    <x v="0"/>
    <x v="31"/>
  </r>
  <r>
    <x v="1317"/>
    <s v="2013-11-04"/>
    <x v="0"/>
    <d v="1899-12-30T21:03:00"/>
    <x v="1"/>
    <d v="2013-11-04T20:14:06"/>
    <d v="2013-11-04T21:43:10"/>
    <n v="89"/>
    <x v="7"/>
    <x v="1"/>
    <x v="0"/>
    <x v="31"/>
  </r>
  <r>
    <x v="1318"/>
    <s v="2013-11-05"/>
    <x v="1"/>
    <d v="1899-12-30T01:26:00"/>
    <x v="0"/>
    <d v="2013-11-05T00:48:55"/>
    <d v="2013-11-05T02:10:17"/>
    <n v="81"/>
    <x v="7"/>
    <x v="0"/>
    <x v="0"/>
    <x v="31"/>
  </r>
  <r>
    <x v="1319"/>
    <s v="2013-11-05"/>
    <x v="1"/>
    <d v="1899-12-30T03:35:00"/>
    <x v="0"/>
    <d v="2013-11-05T02:32:26"/>
    <d v="2013-11-05T04:03:01"/>
    <n v="90"/>
    <x v="7"/>
    <x v="0"/>
    <x v="0"/>
    <x v="31"/>
  </r>
  <r>
    <x v="1320"/>
    <s v="2013-11-05"/>
    <x v="1"/>
    <d v="1899-12-30T05:23:00"/>
    <x v="0"/>
    <d v="2013-11-05T04:52:31"/>
    <d v="2013-11-05T05:59:38"/>
    <n v="67"/>
    <x v="7"/>
    <x v="0"/>
    <x v="0"/>
    <x v="31"/>
  </r>
  <r>
    <x v="1321"/>
    <s v="2013-11-05"/>
    <x v="1"/>
    <d v="1899-12-30T10:20:00"/>
    <x v="2"/>
    <d v="2013-11-05T09:42:40"/>
    <d v="2013-11-05T11:12:35"/>
    <n v="89"/>
    <x v="7"/>
    <x v="1"/>
    <x v="0"/>
    <x v="31"/>
  </r>
  <r>
    <x v="1322"/>
    <s v="2013-11-05"/>
    <x v="1"/>
    <d v="1899-12-30T12:05:00"/>
    <x v="2"/>
    <d v="2013-11-05T11:22:00"/>
    <d v="2013-11-05T12:36:25"/>
    <n v="74"/>
    <x v="7"/>
    <x v="1"/>
    <x v="0"/>
    <x v="31"/>
  </r>
  <r>
    <x v="1323"/>
    <s v="2013-11-05"/>
    <x v="1"/>
    <d v="1899-12-30T14:06:00"/>
    <x v="0"/>
    <d v="2013-11-05T13:42:29"/>
    <e v="#VALUE!"/>
    <e v="#VALUE!"/>
    <x v="7"/>
    <x v="1"/>
    <x v="0"/>
    <x v="31"/>
  </r>
  <r>
    <x v="1324"/>
    <s v="2013-11-05"/>
    <x v="1"/>
    <d v="1899-12-30T14:02:00"/>
    <x v="2"/>
    <d v="2013-11-05T13:27:27"/>
    <d v="2013-11-05T15:05:28"/>
    <n v="98"/>
    <x v="7"/>
    <x v="1"/>
    <x v="0"/>
    <x v="31"/>
  </r>
  <r>
    <x v="1325"/>
    <s v="2013-11-05"/>
    <x v="1"/>
    <d v="1899-12-30T16:16:00"/>
    <x v="2"/>
    <d v="2013-11-05T15:23:40"/>
    <d v="2013-11-05T17:00:12"/>
    <n v="96"/>
    <x v="7"/>
    <x v="1"/>
    <x v="0"/>
    <x v="31"/>
  </r>
  <r>
    <x v="1326"/>
    <s v="2013-11-05"/>
    <x v="1"/>
    <d v="1899-12-30T19:47:00"/>
    <x v="0"/>
    <d v="2013-11-05T18:58:47"/>
    <d v="2013-11-05T20:21:58"/>
    <n v="83"/>
    <x v="7"/>
    <x v="1"/>
    <x v="0"/>
    <x v="31"/>
  </r>
  <r>
    <x v="1327"/>
    <s v="2013-11-06"/>
    <x v="2"/>
    <d v="1899-12-30T00:10:00"/>
    <x v="0"/>
    <d v="2013-11-05T23:31:01"/>
    <d v="2013-11-06T00:36:09"/>
    <n v="65"/>
    <x v="7"/>
    <x v="0"/>
    <x v="0"/>
    <x v="31"/>
  </r>
  <r>
    <x v="1328"/>
    <s v="2013-11-06"/>
    <x v="2"/>
    <d v="1899-12-30T08:26:00"/>
    <x v="2"/>
    <d v="2013-11-06T07:39:34"/>
    <d v="2013-11-06T08:52:56"/>
    <n v="73"/>
    <x v="7"/>
    <x v="1"/>
    <x v="0"/>
    <x v="31"/>
  </r>
  <r>
    <x v="1329"/>
    <s v="2013-11-06"/>
    <x v="2"/>
    <d v="1899-12-30T10:08:00"/>
    <x v="2"/>
    <d v="2013-11-06T09:21:39"/>
    <d v="2013-11-06T11:13:33"/>
    <n v="111"/>
    <x v="7"/>
    <x v="1"/>
    <x v="0"/>
    <x v="31"/>
  </r>
  <r>
    <x v="1330"/>
    <s v="2013-11-06"/>
    <x v="2"/>
    <d v="1899-12-30T11:53:00"/>
    <x v="0"/>
    <e v="#VALUE!"/>
    <d v="2013-11-06T13:06:32"/>
    <e v="#VALUE!"/>
    <x v="7"/>
    <x v="1"/>
    <x v="0"/>
    <x v="31"/>
  </r>
  <r>
    <x v="1331"/>
    <s v="2013-11-06"/>
    <x v="2"/>
    <d v="1899-12-30T12:17:00"/>
    <x v="2"/>
    <d v="2013-11-06T11:27:53"/>
    <d v="2013-11-06T12:41:22"/>
    <n v="73"/>
    <x v="7"/>
    <x v="1"/>
    <x v="0"/>
    <x v="31"/>
  </r>
  <r>
    <x v="1332"/>
    <s v="2013-11-06"/>
    <x v="2"/>
    <d v="1899-12-30T14:46:00"/>
    <x v="2"/>
    <d v="2013-11-06T14:55:38"/>
    <e v="#VALUE!"/>
    <e v="#VALUE!"/>
    <x v="7"/>
    <x v="1"/>
    <x v="0"/>
    <x v="31"/>
  </r>
  <r>
    <x v="1333"/>
    <s v="2013-11-06"/>
    <x v="2"/>
    <d v="1899-12-30T15:32:00"/>
    <x v="0"/>
    <d v="2013-11-06T14:49:33"/>
    <d v="2013-11-06T16:05:09"/>
    <n v="75"/>
    <x v="7"/>
    <x v="1"/>
    <x v="0"/>
    <x v="31"/>
  </r>
  <r>
    <x v="1334"/>
    <s v="2013-11-06"/>
    <x v="2"/>
    <d v="1899-12-30T16:18:00"/>
    <x v="1"/>
    <d v="2013-11-06T15:13:59"/>
    <e v="#VALUE!"/>
    <e v="#VALUE!"/>
    <x v="7"/>
    <x v="1"/>
    <x v="0"/>
    <x v="31"/>
  </r>
  <r>
    <x v="1335"/>
    <s v="2013-11-06"/>
    <x v="2"/>
    <d v="1899-12-30T21:27:00"/>
    <x v="0"/>
    <d v="2013-11-06T20:17:40"/>
    <d v="2013-11-06T22:17:05"/>
    <n v="119"/>
    <x v="7"/>
    <x v="1"/>
    <x v="0"/>
    <x v="31"/>
  </r>
  <r>
    <x v="1336"/>
    <s v="2013-11-06"/>
    <x v="2"/>
    <d v="1899-12-30T23:12:00"/>
    <x v="0"/>
    <d v="2013-11-06T22:23:19"/>
    <d v="2013-11-07T00:31:59"/>
    <n v="128"/>
    <x v="7"/>
    <x v="1"/>
    <x v="0"/>
    <x v="31"/>
  </r>
  <r>
    <x v="1337"/>
    <s v="2013-11-07"/>
    <x v="3"/>
    <d v="1899-12-30T10:06:00"/>
    <x v="2"/>
    <d v="2013-11-07T09:19:36"/>
    <d v="2013-11-07T11:40:13"/>
    <n v="140"/>
    <x v="7"/>
    <x v="1"/>
    <x v="0"/>
    <x v="31"/>
  </r>
  <r>
    <x v="1338"/>
    <s v="2013-11-07"/>
    <x v="3"/>
    <d v="1899-12-30T12:57:00"/>
    <x v="0"/>
    <d v="2013-11-07T12:09:27"/>
    <e v="#VALUE!"/>
    <e v="#VALUE!"/>
    <x v="7"/>
    <x v="1"/>
    <x v="0"/>
    <x v="31"/>
  </r>
  <r>
    <x v="1339"/>
    <s v="2013-11-07"/>
    <x v="3"/>
    <d v="1899-12-30T14:33:00"/>
    <x v="0"/>
    <d v="2013-11-07T13:56:27"/>
    <d v="2013-11-07T14:56:46"/>
    <n v="60"/>
    <x v="7"/>
    <x v="1"/>
    <x v="0"/>
    <x v="31"/>
  </r>
  <r>
    <x v="1340"/>
    <s v="2013-11-07"/>
    <x v="3"/>
    <d v="1899-12-30T16:47:00"/>
    <x v="1"/>
    <d v="2013-11-07T16:08:35"/>
    <d v="2013-11-07T17:43:45"/>
    <n v="95"/>
    <x v="7"/>
    <x v="1"/>
    <x v="0"/>
    <x v="31"/>
  </r>
  <r>
    <x v="1341"/>
    <s v="2013-11-08"/>
    <x v="4"/>
    <d v="1899-12-30T09:40:00"/>
    <x v="2"/>
    <d v="2013-11-08T08:50:08"/>
    <d v="2013-11-08T10:43:03"/>
    <n v="112"/>
    <x v="7"/>
    <x v="1"/>
    <x v="0"/>
    <x v="31"/>
  </r>
  <r>
    <x v="1342"/>
    <s v="2013-11-08"/>
    <x v="4"/>
    <d v="1899-12-30T12:01:00"/>
    <x v="2"/>
    <d v="2013-11-08T11:12:49"/>
    <d v="2013-11-08T12:26:03"/>
    <n v="73"/>
    <x v="7"/>
    <x v="1"/>
    <x v="0"/>
    <x v="31"/>
  </r>
  <r>
    <x v="1343"/>
    <s v="2013-11-08"/>
    <x v="4"/>
    <d v="1899-12-30T12:28:00"/>
    <x v="2"/>
    <d v="2013-11-08T11:43:20"/>
    <d v="2013-11-08T13:33:28"/>
    <n v="110"/>
    <x v="7"/>
    <x v="1"/>
    <x v="0"/>
    <x v="31"/>
  </r>
  <r>
    <x v="1344"/>
    <s v="2013-11-08"/>
    <x v="4"/>
    <d v="1899-12-30T14:11:00"/>
    <x v="2"/>
    <d v="2013-11-08T13:20:07"/>
    <d v="2013-11-08T14:51:05"/>
    <n v="90"/>
    <x v="7"/>
    <x v="1"/>
    <x v="0"/>
    <x v="31"/>
  </r>
  <r>
    <x v="1345"/>
    <s v="2013-11-08"/>
    <x v="4"/>
    <d v="1899-12-30T16:20:00"/>
    <x v="2"/>
    <d v="2013-11-08T15:16:11"/>
    <d v="2013-11-08T17:03:46"/>
    <n v="107"/>
    <x v="7"/>
    <x v="1"/>
    <x v="0"/>
    <x v="31"/>
  </r>
  <r>
    <x v="1346"/>
    <s v="2013-11-08"/>
    <x v="4"/>
    <d v="1899-12-30T23:07:00"/>
    <x v="0"/>
    <d v="2013-11-08T22:39:07"/>
    <d v="2013-11-08T23:48:30"/>
    <n v="69"/>
    <x v="7"/>
    <x v="1"/>
    <x v="0"/>
    <x v="31"/>
  </r>
  <r>
    <x v="1347"/>
    <s v="2013-11-09"/>
    <x v="5"/>
    <d v="1899-12-30T07:32:00"/>
    <x v="0"/>
    <d v="2013-11-09T07:30:01"/>
    <d v="2013-11-09T09:32:06"/>
    <n v="122"/>
    <x v="7"/>
    <x v="1"/>
    <x v="1"/>
    <x v="31"/>
  </r>
  <r>
    <x v="1348"/>
    <s v="2013-11-09"/>
    <x v="5"/>
    <d v="1899-12-30T14:42:00"/>
    <x v="1"/>
    <d v="2013-11-09T13:33:35"/>
    <d v="2013-11-09T15:29:35"/>
    <n v="116"/>
    <x v="7"/>
    <x v="1"/>
    <x v="1"/>
    <x v="31"/>
  </r>
  <r>
    <x v="1349"/>
    <s v="2013-11-10"/>
    <x v="6"/>
    <d v="1899-12-30T06:25:00"/>
    <x v="0"/>
    <d v="2013-11-10T06:23:14"/>
    <d v="2013-11-10T07:19:39"/>
    <n v="56"/>
    <x v="7"/>
    <x v="1"/>
    <x v="1"/>
    <x v="31"/>
  </r>
  <r>
    <x v="1350"/>
    <s v="2013-11-10"/>
    <x v="6"/>
    <d v="1899-12-30T09:04:00"/>
    <x v="0"/>
    <d v="2013-11-10T08:01:34"/>
    <d v="2013-11-10T09:52:32"/>
    <n v="110"/>
    <x v="7"/>
    <x v="1"/>
    <x v="1"/>
    <x v="31"/>
  </r>
  <r>
    <x v="1351"/>
    <s v="2013-11-10"/>
    <x v="6"/>
    <d v="1899-12-30T11:29:00"/>
    <x v="0"/>
    <d v="2013-11-10T11:17:55"/>
    <d v="2013-11-10T12:15:21"/>
    <n v="57"/>
    <x v="7"/>
    <x v="1"/>
    <x v="1"/>
    <x v="31"/>
  </r>
  <r>
    <x v="1352"/>
    <s v="2013-11-10"/>
    <x v="6"/>
    <d v="1899-12-30T15:00:00"/>
    <x v="0"/>
    <d v="2013-11-10T14:16:12"/>
    <d v="2013-11-10T16:10:54"/>
    <n v="114"/>
    <x v="7"/>
    <x v="1"/>
    <x v="1"/>
    <x v="31"/>
  </r>
  <r>
    <x v="1353"/>
    <s v="2013-11-11"/>
    <x v="0"/>
    <d v="1899-12-30T14:22:00"/>
    <x v="0"/>
    <d v="2013-11-11T13:33:28"/>
    <d v="2013-11-11T14:44:26"/>
    <n v="70"/>
    <x v="7"/>
    <x v="1"/>
    <x v="0"/>
    <x v="32"/>
  </r>
  <r>
    <x v="1354"/>
    <s v="2013-11-11"/>
    <x v="0"/>
    <d v="1899-12-30T16:21:00"/>
    <x v="0"/>
    <d v="2013-11-11T15:30:48"/>
    <e v="#VALUE!"/>
    <e v="#VALUE!"/>
    <x v="7"/>
    <x v="1"/>
    <x v="0"/>
    <x v="32"/>
  </r>
  <r>
    <x v="1355"/>
    <s v="2013-11-11"/>
    <x v="0"/>
    <d v="1899-12-30T19:18:00"/>
    <x v="0"/>
    <d v="2013-11-11T18:41:24"/>
    <d v="2013-11-11T20:04:29"/>
    <n v="83"/>
    <x v="7"/>
    <x v="1"/>
    <x v="0"/>
    <x v="32"/>
  </r>
  <r>
    <x v="1356"/>
    <s v="2013-11-11"/>
    <x v="0"/>
    <d v="1899-12-30T20:22:00"/>
    <x v="0"/>
    <d v="2013-11-11T20:04:58"/>
    <d v="2013-11-11T21:27:14"/>
    <n v="82"/>
    <x v="7"/>
    <x v="1"/>
    <x v="0"/>
    <x v="32"/>
  </r>
  <r>
    <x v="1357"/>
    <s v="2013-11-12"/>
    <x v="1"/>
    <d v="1899-12-30T00:43:00"/>
    <x v="0"/>
    <d v="2013-11-11T23:43:49"/>
    <d v="2013-11-12T01:57:08"/>
    <n v="133"/>
    <x v="7"/>
    <x v="0"/>
    <x v="0"/>
    <x v="32"/>
  </r>
  <r>
    <x v="1358"/>
    <s v="2013-11-12"/>
    <x v="1"/>
    <d v="1899-12-30T02:30:00"/>
    <x v="1"/>
    <d v="2013-11-12T01:51:49"/>
    <d v="2013-11-12T03:18:13"/>
    <n v="86"/>
    <x v="7"/>
    <x v="0"/>
    <x v="0"/>
    <x v="32"/>
  </r>
  <r>
    <x v="1359"/>
    <s v="2013-11-12"/>
    <x v="1"/>
    <d v="1899-12-30T08:28:00"/>
    <x v="2"/>
    <d v="2013-11-12T07:40:47"/>
    <d v="2013-11-12T09:18:00"/>
    <n v="97"/>
    <x v="7"/>
    <x v="1"/>
    <x v="0"/>
    <x v="32"/>
  </r>
  <r>
    <x v="1360"/>
    <s v="2013-11-12"/>
    <x v="1"/>
    <d v="1899-12-30T10:02:00"/>
    <x v="2"/>
    <d v="2013-11-12T09:18:18"/>
    <d v="2013-11-12T11:02:39"/>
    <n v="104"/>
    <x v="7"/>
    <x v="1"/>
    <x v="0"/>
    <x v="32"/>
  </r>
  <r>
    <x v="1361"/>
    <s v="2013-11-12"/>
    <x v="1"/>
    <d v="1899-12-30T12:12:00"/>
    <x v="2"/>
    <d v="2013-11-12T11:19:48"/>
    <d v="2013-11-12T13:05:06"/>
    <n v="105"/>
    <x v="7"/>
    <x v="1"/>
    <x v="0"/>
    <x v="32"/>
  </r>
  <r>
    <x v="1362"/>
    <s v="2013-11-12"/>
    <x v="1"/>
    <d v="1899-12-30T12:31:00"/>
    <x v="0"/>
    <d v="2013-11-12T11:05:44"/>
    <d v="2013-11-12T13:45:48"/>
    <n v="160"/>
    <x v="7"/>
    <x v="1"/>
    <x v="0"/>
    <x v="32"/>
  </r>
  <r>
    <x v="1363"/>
    <s v="2013-11-12"/>
    <x v="1"/>
    <d v="1899-12-30T14:12:00"/>
    <x v="0"/>
    <d v="2013-11-12T13:21:37"/>
    <e v="#VALUE!"/>
    <e v="#VALUE!"/>
    <x v="7"/>
    <x v="1"/>
    <x v="0"/>
    <x v="32"/>
  </r>
  <r>
    <x v="1364"/>
    <s v="2013-11-12"/>
    <x v="1"/>
    <d v="1899-12-30T14:15:00"/>
    <x v="2"/>
    <d v="2013-11-12T13:33:33"/>
    <d v="2013-11-12T15:06:31"/>
    <n v="92"/>
    <x v="7"/>
    <x v="1"/>
    <x v="0"/>
    <x v="32"/>
  </r>
  <r>
    <x v="1365"/>
    <s v="2013-11-12"/>
    <x v="1"/>
    <d v="1899-12-30T16:32:00"/>
    <x v="2"/>
    <d v="2013-11-12T15:49:51"/>
    <d v="2013-11-12T17:23:35"/>
    <n v="93"/>
    <x v="7"/>
    <x v="1"/>
    <x v="0"/>
    <x v="32"/>
  </r>
  <r>
    <x v="1366"/>
    <s v="2013-11-13"/>
    <x v="2"/>
    <d v="1899-12-30T00:31:00"/>
    <x v="0"/>
    <d v="2013-11-13T00:05:57"/>
    <d v="2013-11-13T01:30:34"/>
    <n v="84"/>
    <x v="7"/>
    <x v="0"/>
    <x v="0"/>
    <x v="32"/>
  </r>
  <r>
    <x v="1367"/>
    <s v="2013-11-13"/>
    <x v="2"/>
    <d v="1899-12-30T08:23:00"/>
    <x v="1"/>
    <d v="2013-11-13T07:34:35"/>
    <d v="2013-11-13T09:11:15"/>
    <n v="96"/>
    <x v="7"/>
    <x v="1"/>
    <x v="0"/>
    <x v="32"/>
  </r>
  <r>
    <x v="1368"/>
    <s v="2013-11-13"/>
    <x v="2"/>
    <d v="1899-12-30T10:29:00"/>
    <x v="2"/>
    <d v="2013-11-13T09:47:06"/>
    <d v="2013-11-13T10:57:25"/>
    <n v="70"/>
    <x v="7"/>
    <x v="1"/>
    <x v="0"/>
    <x v="32"/>
  </r>
  <r>
    <x v="1369"/>
    <s v="2013-11-13"/>
    <x v="2"/>
    <d v="1899-12-30T12:21:00"/>
    <x v="2"/>
    <d v="2013-11-13T11:16:08"/>
    <d v="2013-11-13T12:56:34"/>
    <n v="100"/>
    <x v="7"/>
    <x v="1"/>
    <x v="0"/>
    <x v="32"/>
  </r>
  <r>
    <x v="1370"/>
    <s v="2013-11-13"/>
    <x v="2"/>
    <d v="1899-12-30T14:30:00"/>
    <x v="2"/>
    <d v="2013-11-13T13:22:50"/>
    <d v="2013-11-13T14:58:25"/>
    <n v="95"/>
    <x v="7"/>
    <x v="1"/>
    <x v="0"/>
    <x v="32"/>
  </r>
  <r>
    <x v="1371"/>
    <s v="2013-11-13"/>
    <x v="2"/>
    <d v="1899-12-30T16:24:00"/>
    <x v="2"/>
    <d v="2013-11-13T15:33:48"/>
    <d v="2013-11-13T17:40:07"/>
    <n v="126"/>
    <x v="7"/>
    <x v="1"/>
    <x v="0"/>
    <x v="32"/>
  </r>
  <r>
    <x v="1372"/>
    <s v="2013-11-13"/>
    <x v="2"/>
    <d v="1899-12-30T19:08:00"/>
    <x v="0"/>
    <d v="2013-11-13T18:10:26"/>
    <d v="2013-11-13T20:20:03"/>
    <n v="129"/>
    <x v="7"/>
    <x v="1"/>
    <x v="0"/>
    <x v="32"/>
  </r>
  <r>
    <x v="1373"/>
    <s v="2013-11-13"/>
    <x v="2"/>
    <d v="1899-12-30T20:56:00"/>
    <x v="0"/>
    <d v="2013-11-13T20:15:20"/>
    <d v="2013-11-13T22:04:49"/>
    <n v="109"/>
    <x v="7"/>
    <x v="1"/>
    <x v="0"/>
    <x v="32"/>
  </r>
  <r>
    <x v="1374"/>
    <s v="2013-11-14"/>
    <x v="3"/>
    <d v="1899-12-30T00:15:00"/>
    <x v="0"/>
    <d v="2013-11-13T23:39:38"/>
    <d v="2013-11-14T01:40:35"/>
    <n v="120"/>
    <x v="7"/>
    <x v="0"/>
    <x v="0"/>
    <x v="32"/>
  </r>
  <r>
    <x v="1375"/>
    <s v="2013-11-14"/>
    <x v="3"/>
    <d v="1899-12-30T02:01:00"/>
    <x v="0"/>
    <d v="2013-11-14T01:06:11"/>
    <d v="2013-11-14T03:17:56"/>
    <n v="131"/>
    <x v="7"/>
    <x v="0"/>
    <x v="0"/>
    <x v="32"/>
  </r>
  <r>
    <x v="1376"/>
    <s v="2013-11-14"/>
    <x v="3"/>
    <d v="1899-12-30T03:18:00"/>
    <x v="0"/>
    <d v="2013-11-14T02:26:57"/>
    <d v="2013-11-14T04:14:03"/>
    <n v="107"/>
    <x v="7"/>
    <x v="0"/>
    <x v="0"/>
    <x v="32"/>
  </r>
  <r>
    <x v="1377"/>
    <s v="2013-11-14"/>
    <x v="3"/>
    <d v="1899-12-30T05:17:00"/>
    <x v="0"/>
    <d v="2013-11-14T05:11:15"/>
    <e v="#VALUE!"/>
    <e v="#VALUE!"/>
    <x v="7"/>
    <x v="0"/>
    <x v="0"/>
    <x v="32"/>
  </r>
  <r>
    <x v="1378"/>
    <s v="2013-11-14"/>
    <x v="3"/>
    <d v="1899-12-30T10:37:00"/>
    <x v="2"/>
    <d v="2013-11-14T09:57:57"/>
    <d v="2013-11-14T11:52:26"/>
    <n v="114"/>
    <x v="7"/>
    <x v="1"/>
    <x v="0"/>
    <x v="32"/>
  </r>
  <r>
    <x v="1379"/>
    <s v="2013-11-14"/>
    <x v="3"/>
    <d v="1899-12-30T12:57:00"/>
    <x v="2"/>
    <d v="2013-11-14T12:31:13"/>
    <d v="2013-11-14T13:55:08"/>
    <n v="83"/>
    <x v="7"/>
    <x v="1"/>
    <x v="0"/>
    <x v="32"/>
  </r>
  <r>
    <x v="1380"/>
    <s v="2013-11-14"/>
    <x v="3"/>
    <d v="1899-12-30T15:10:00"/>
    <x v="0"/>
    <d v="2013-11-14T14:50:57"/>
    <d v="2013-11-14T15:48:50"/>
    <n v="57"/>
    <x v="7"/>
    <x v="1"/>
    <x v="0"/>
    <x v="32"/>
  </r>
  <r>
    <x v="1381"/>
    <s v="2013-11-14"/>
    <x v="3"/>
    <d v="1899-12-30T21:00:00"/>
    <x v="0"/>
    <d v="2013-11-14T20:02:39"/>
    <d v="2013-11-14T23:07:40"/>
    <n v="185"/>
    <x v="7"/>
    <x v="1"/>
    <x v="0"/>
    <x v="32"/>
  </r>
  <r>
    <x v="1382"/>
    <s v="2013-11-15"/>
    <x v="4"/>
    <d v="1899-12-30T04:05:00"/>
    <x v="0"/>
    <d v="2013-11-15T03:55:18"/>
    <d v="2013-11-15T05:11:29"/>
    <n v="76"/>
    <x v="7"/>
    <x v="0"/>
    <x v="0"/>
    <x v="32"/>
  </r>
  <r>
    <x v="1383"/>
    <s v="2013-11-15"/>
    <x v="4"/>
    <d v="1899-12-30T07:06:00"/>
    <x v="0"/>
    <d v="2013-11-15T06:11:00"/>
    <d v="2013-11-15T07:48:26"/>
    <n v="97"/>
    <x v="7"/>
    <x v="1"/>
    <x v="0"/>
    <x v="32"/>
  </r>
  <r>
    <x v="1384"/>
    <s v="2013-11-15"/>
    <x v="4"/>
    <d v="1899-12-30T09:29:00"/>
    <x v="2"/>
    <d v="2013-11-15T08:44:29"/>
    <d v="2013-11-15T10:26:49"/>
    <n v="102"/>
    <x v="7"/>
    <x v="1"/>
    <x v="0"/>
    <x v="32"/>
  </r>
  <r>
    <x v="1385"/>
    <s v="2013-11-15"/>
    <x v="4"/>
    <d v="1899-12-30T11:31:00"/>
    <x v="2"/>
    <d v="2013-11-15T10:36:11"/>
    <d v="2013-11-15T12:10:27"/>
    <n v="94"/>
    <x v="7"/>
    <x v="1"/>
    <x v="0"/>
    <x v="32"/>
  </r>
  <r>
    <x v="1386"/>
    <s v="2013-11-15"/>
    <x v="4"/>
    <d v="1899-12-30T12:13:00"/>
    <x v="2"/>
    <d v="2013-11-15T11:33:23"/>
    <d v="2013-11-15T13:03:18"/>
    <n v="89"/>
    <x v="7"/>
    <x v="1"/>
    <x v="0"/>
    <x v="32"/>
  </r>
  <r>
    <x v="1387"/>
    <s v="2013-11-15"/>
    <x v="4"/>
    <d v="1899-12-30T13:36:00"/>
    <x v="2"/>
    <d v="2013-11-15T12:50:08"/>
    <d v="2013-11-15T14:12:13"/>
    <n v="82"/>
    <x v="7"/>
    <x v="1"/>
    <x v="0"/>
    <x v="32"/>
  </r>
  <r>
    <x v="1388"/>
    <s v="2013-11-15"/>
    <x v="4"/>
    <d v="1899-12-30T15:39:00"/>
    <x v="2"/>
    <d v="2013-11-15T14:48:35"/>
    <d v="2013-11-15T17:04:15"/>
    <n v="135"/>
    <x v="7"/>
    <x v="1"/>
    <x v="0"/>
    <x v="32"/>
  </r>
  <r>
    <x v="1389"/>
    <s v="2013-11-15"/>
    <x v="4"/>
    <d v="1899-12-30T16:52:00"/>
    <x v="0"/>
    <d v="2013-11-15T15:53:56"/>
    <d v="2013-11-15T17:42:52"/>
    <n v="108"/>
    <x v="7"/>
    <x v="1"/>
    <x v="0"/>
    <x v="32"/>
  </r>
  <r>
    <x v="1390"/>
    <s v="2013-11-15"/>
    <x v="4"/>
    <d v="1899-12-30T19:58:00"/>
    <x v="0"/>
    <d v="2013-11-15T18:15:35"/>
    <d v="2013-11-15T20:55:55"/>
    <n v="160"/>
    <x v="7"/>
    <x v="1"/>
    <x v="0"/>
    <x v="32"/>
  </r>
  <r>
    <x v="1391"/>
    <s v="2013-11-15"/>
    <x v="4"/>
    <d v="1899-12-30T22:40:00"/>
    <x v="0"/>
    <d v="2013-11-15T22:08:01"/>
    <d v="2013-11-15T23:38:50"/>
    <n v="90"/>
    <x v="7"/>
    <x v="1"/>
    <x v="0"/>
    <x v="32"/>
  </r>
  <r>
    <x v="1392"/>
    <s v="2013-11-16"/>
    <x v="5"/>
    <d v="1899-12-30T07:09:00"/>
    <x v="0"/>
    <d v="2013-11-16T06:21:13"/>
    <d v="2013-11-16T09:01:38"/>
    <n v="160"/>
    <x v="7"/>
    <x v="1"/>
    <x v="1"/>
    <x v="32"/>
  </r>
  <r>
    <x v="1393"/>
    <s v="2013-11-16"/>
    <x v="5"/>
    <d v="1899-12-30T17:28:00"/>
    <x v="2"/>
    <d v="2013-11-16T16:07:27"/>
    <d v="2013-11-16T18:21:36"/>
    <n v="134"/>
    <x v="7"/>
    <x v="1"/>
    <x v="1"/>
    <x v="32"/>
  </r>
  <r>
    <x v="1394"/>
    <s v="2013-11-17"/>
    <x v="6"/>
    <d v="1899-12-30T04:28:00"/>
    <x v="1"/>
    <d v="2013-11-17T03:43:55"/>
    <d v="2013-11-17T05:31:28"/>
    <n v="107"/>
    <x v="7"/>
    <x v="0"/>
    <x v="1"/>
    <x v="32"/>
  </r>
  <r>
    <x v="1395"/>
    <s v="2013-11-17"/>
    <x v="6"/>
    <d v="1899-12-30T06:52:00"/>
    <x v="0"/>
    <d v="2013-11-17T06:17:44"/>
    <d v="2013-11-17T08:30:58"/>
    <n v="133"/>
    <x v="7"/>
    <x v="1"/>
    <x v="1"/>
    <x v="32"/>
  </r>
  <r>
    <x v="1396"/>
    <s v="2013-11-17"/>
    <x v="6"/>
    <d v="1899-12-30T08:02:00"/>
    <x v="0"/>
    <d v="2013-11-17T07:24:18"/>
    <d v="2013-11-17T09:18:20"/>
    <n v="114"/>
    <x v="7"/>
    <x v="1"/>
    <x v="1"/>
    <x v="32"/>
  </r>
  <r>
    <x v="1397"/>
    <s v="2013-11-17"/>
    <x v="6"/>
    <d v="1899-12-30T13:07:00"/>
    <x v="0"/>
    <d v="2013-11-17T12:19:41"/>
    <d v="2013-11-17T13:42:36"/>
    <n v="82"/>
    <x v="7"/>
    <x v="1"/>
    <x v="1"/>
    <x v="32"/>
  </r>
  <r>
    <x v="1398"/>
    <s v="2013-11-17"/>
    <x v="6"/>
    <d v="1899-12-30T20:30:00"/>
    <x v="0"/>
    <d v="2013-11-17T19:45:25"/>
    <d v="2013-11-17T21:11:01"/>
    <n v="85"/>
    <x v="7"/>
    <x v="1"/>
    <x v="1"/>
    <x v="32"/>
  </r>
  <r>
    <x v="1399"/>
    <s v="2013-11-18"/>
    <x v="0"/>
    <d v="1899-12-30T00:44:00"/>
    <x v="0"/>
    <d v="2013-11-18T00:14:36"/>
    <d v="2013-11-18T01:25:08"/>
    <n v="70"/>
    <x v="7"/>
    <x v="0"/>
    <x v="0"/>
    <x v="33"/>
  </r>
  <r>
    <x v="1400"/>
    <s v="2013-11-18"/>
    <x v="0"/>
    <d v="1899-12-30T08:32:00"/>
    <x v="2"/>
    <d v="2013-11-18T07:32:27"/>
    <d v="2013-11-18T09:13:06"/>
    <n v="100"/>
    <x v="7"/>
    <x v="1"/>
    <x v="0"/>
    <x v="33"/>
  </r>
  <r>
    <x v="1401"/>
    <s v="2013-11-18"/>
    <x v="0"/>
    <d v="1899-12-30T10:46:00"/>
    <x v="2"/>
    <d v="2013-11-18T09:49:28"/>
    <d v="2013-11-18T11:30:05"/>
    <n v="100"/>
    <x v="7"/>
    <x v="1"/>
    <x v="0"/>
    <x v="33"/>
  </r>
  <r>
    <x v="1402"/>
    <s v="2013-11-18"/>
    <x v="0"/>
    <d v="1899-12-30T12:03:00"/>
    <x v="2"/>
    <d v="2013-11-18T11:01:43"/>
    <d v="2013-11-18T12:31:02"/>
    <n v="89"/>
    <x v="7"/>
    <x v="1"/>
    <x v="0"/>
    <x v="33"/>
  </r>
  <r>
    <x v="1403"/>
    <s v="2013-11-18"/>
    <x v="0"/>
    <d v="1899-12-30T13:17:00"/>
    <x v="0"/>
    <d v="2013-11-18T13:19:45"/>
    <e v="#VALUE!"/>
    <e v="#VALUE!"/>
    <x v="7"/>
    <x v="1"/>
    <x v="0"/>
    <x v="33"/>
  </r>
  <r>
    <x v="1404"/>
    <s v="2013-11-18"/>
    <x v="0"/>
    <d v="1899-12-30T14:36:00"/>
    <x v="2"/>
    <d v="2013-11-18T13:37:41"/>
    <d v="2013-11-18T14:59:10"/>
    <n v="81"/>
    <x v="7"/>
    <x v="1"/>
    <x v="0"/>
    <x v="33"/>
  </r>
  <r>
    <x v="1405"/>
    <s v="2013-11-18"/>
    <x v="0"/>
    <d v="1899-12-30T15:23:00"/>
    <x v="0"/>
    <d v="2013-11-18T15:11:24"/>
    <d v="2013-11-18T16:21:35"/>
    <n v="70"/>
    <x v="7"/>
    <x v="1"/>
    <x v="0"/>
    <x v="33"/>
  </r>
  <r>
    <x v="1406"/>
    <s v="2013-11-18"/>
    <x v="0"/>
    <d v="1899-12-30T16:45:00"/>
    <x v="2"/>
    <d v="2013-11-18T15:53:50"/>
    <d v="2013-11-18T17:20:35"/>
    <n v="86"/>
    <x v="7"/>
    <x v="1"/>
    <x v="0"/>
    <x v="33"/>
  </r>
  <r>
    <x v="1407"/>
    <s v="2013-11-18"/>
    <x v="0"/>
    <d v="1899-12-30T18:58:00"/>
    <x v="2"/>
    <d v="2013-11-18T18:10:42"/>
    <d v="2013-11-18T20:04:02"/>
    <n v="113"/>
    <x v="7"/>
    <x v="1"/>
    <x v="0"/>
    <x v="33"/>
  </r>
  <r>
    <x v="1408"/>
    <s v="2013-11-18"/>
    <x v="0"/>
    <d v="1899-12-30T23:13:00"/>
    <x v="0"/>
    <d v="2013-11-18T21:51:05"/>
    <d v="2013-11-18T23:50:00"/>
    <n v="118"/>
    <x v="7"/>
    <x v="1"/>
    <x v="0"/>
    <x v="33"/>
  </r>
  <r>
    <x v="1409"/>
    <s v="2013-11-19"/>
    <x v="1"/>
    <d v="1899-12-30T07:43:00"/>
    <x v="0"/>
    <d v="2013-11-19T07:37:21"/>
    <d v="2013-11-19T08:39:48"/>
    <n v="62"/>
    <x v="7"/>
    <x v="1"/>
    <x v="0"/>
    <x v="33"/>
  </r>
  <r>
    <x v="1410"/>
    <s v="2013-11-19"/>
    <x v="1"/>
    <d v="1899-12-30T10:38:00"/>
    <x v="2"/>
    <d v="2013-11-19T09:49:33"/>
    <d v="2013-11-19T11:13:20"/>
    <n v="83"/>
    <x v="7"/>
    <x v="1"/>
    <x v="0"/>
    <x v="33"/>
  </r>
  <r>
    <x v="1411"/>
    <s v="2013-11-19"/>
    <x v="1"/>
    <d v="1899-12-30T18:59:00"/>
    <x v="1"/>
    <d v="2013-11-19T18:29:03"/>
    <d v="2013-11-19T19:33:44"/>
    <n v="64"/>
    <x v="7"/>
    <x v="1"/>
    <x v="0"/>
    <x v="33"/>
  </r>
  <r>
    <x v="1412"/>
    <s v="2013-11-20"/>
    <x v="2"/>
    <d v="1899-12-30T03:36:00"/>
    <x v="1"/>
    <d v="2013-11-20T02:43:46"/>
    <d v="2013-11-20T04:48:54"/>
    <n v="125"/>
    <x v="7"/>
    <x v="0"/>
    <x v="0"/>
    <x v="33"/>
  </r>
  <r>
    <x v="1413"/>
    <s v="2013-11-20"/>
    <x v="2"/>
    <d v="1899-12-30T05:37:00"/>
    <x v="0"/>
    <d v="2013-11-20T05:02:12"/>
    <d v="2013-11-20T06:18:49"/>
    <n v="76"/>
    <x v="7"/>
    <x v="0"/>
    <x v="0"/>
    <x v="33"/>
  </r>
  <r>
    <x v="1414"/>
    <s v="2013-11-20"/>
    <x v="2"/>
    <d v="1899-12-30T08:26:00"/>
    <x v="2"/>
    <d v="2013-11-20T07:47:42"/>
    <d v="2013-11-20T09:26:27"/>
    <n v="98"/>
    <x v="7"/>
    <x v="1"/>
    <x v="0"/>
    <x v="33"/>
  </r>
  <r>
    <x v="1415"/>
    <s v="2013-11-20"/>
    <x v="2"/>
    <d v="1899-12-30T10:43:00"/>
    <x v="2"/>
    <d v="2013-11-20T09:32:16"/>
    <d v="2013-11-20T11:28:29"/>
    <n v="116"/>
    <x v="7"/>
    <x v="1"/>
    <x v="0"/>
    <x v="33"/>
  </r>
  <r>
    <x v="1416"/>
    <s v="2013-11-20"/>
    <x v="2"/>
    <d v="1899-12-30T12:56:00"/>
    <x v="2"/>
    <d v="2013-11-20T12:05:03"/>
    <d v="2013-11-20T13:41:56"/>
    <n v="96"/>
    <x v="7"/>
    <x v="1"/>
    <x v="0"/>
    <x v="33"/>
  </r>
  <r>
    <x v="1417"/>
    <s v="2013-11-20"/>
    <x v="2"/>
    <d v="1899-12-30T16:26:00"/>
    <x v="2"/>
    <d v="2013-11-20T15:44:03"/>
    <d v="2013-11-20T17:33:26"/>
    <n v="109"/>
    <x v="7"/>
    <x v="1"/>
    <x v="0"/>
    <x v="33"/>
  </r>
  <r>
    <x v="1418"/>
    <s v="2013-11-20"/>
    <x v="2"/>
    <d v="1899-12-30T18:51:00"/>
    <x v="0"/>
    <d v="2013-11-20T18:16:45"/>
    <e v="#VALUE!"/>
    <e v="#VALUE!"/>
    <x v="7"/>
    <x v="1"/>
    <x v="0"/>
    <x v="33"/>
  </r>
  <r>
    <x v="1419"/>
    <s v="2013-11-20"/>
    <x v="2"/>
    <d v="1899-12-30T22:18:00"/>
    <x v="0"/>
    <d v="2013-11-20T21:04:21"/>
    <d v="2013-11-20T23:23:15"/>
    <n v="138"/>
    <x v="7"/>
    <x v="1"/>
    <x v="0"/>
    <x v="33"/>
  </r>
  <r>
    <x v="1420"/>
    <s v="2013-11-21"/>
    <x v="3"/>
    <d v="1899-12-30T00:30:00"/>
    <x v="1"/>
    <e v="#VALUE!"/>
    <d v="2013-11-21T01:43:25"/>
    <e v="#VALUE!"/>
    <x v="7"/>
    <x v="0"/>
    <x v="0"/>
    <x v="33"/>
  </r>
  <r>
    <x v="1421"/>
    <s v="2013-11-21"/>
    <x v="3"/>
    <d v="1899-12-30T05:53:00"/>
    <x v="0"/>
    <d v="2013-11-21T05:17:33"/>
    <d v="2013-11-21T06:45:23"/>
    <n v="87"/>
    <x v="7"/>
    <x v="0"/>
    <x v="0"/>
    <x v="33"/>
  </r>
  <r>
    <x v="1422"/>
    <s v="2013-11-21"/>
    <x v="3"/>
    <d v="1899-12-30T11:20:00"/>
    <x v="2"/>
    <d v="2013-11-21T10:50:49"/>
    <d v="2013-11-21T12:04:07"/>
    <n v="73"/>
    <x v="7"/>
    <x v="1"/>
    <x v="0"/>
    <x v="33"/>
  </r>
  <r>
    <x v="1423"/>
    <s v="2013-11-21"/>
    <x v="3"/>
    <d v="1899-12-30T14:28:00"/>
    <x v="0"/>
    <d v="2013-11-21T13:57:33"/>
    <d v="2013-11-21T15:06:28"/>
    <n v="68"/>
    <x v="7"/>
    <x v="1"/>
    <x v="0"/>
    <x v="33"/>
  </r>
  <r>
    <x v="1424"/>
    <s v="2013-11-21"/>
    <x v="3"/>
    <d v="1899-12-30T19:33:00"/>
    <x v="0"/>
    <d v="2013-11-21T18:44:04"/>
    <d v="2013-11-21T20:09:02"/>
    <n v="84"/>
    <x v="7"/>
    <x v="1"/>
    <x v="0"/>
    <x v="33"/>
  </r>
  <r>
    <x v="1425"/>
    <s v="2013-11-22"/>
    <x v="4"/>
    <d v="1899-12-30T09:44:00"/>
    <x v="2"/>
    <d v="2013-11-22T08:43:02"/>
    <d v="2013-11-22T10:24:11"/>
    <n v="101"/>
    <x v="7"/>
    <x v="1"/>
    <x v="0"/>
    <x v="33"/>
  </r>
  <r>
    <x v="1426"/>
    <s v="2013-11-22"/>
    <x v="4"/>
    <d v="1899-12-30T10:24:00"/>
    <x v="2"/>
    <d v="2013-11-22T09:24:56"/>
    <d v="2013-11-22T11:53:54"/>
    <n v="148"/>
    <x v="7"/>
    <x v="1"/>
    <x v="0"/>
    <x v="33"/>
  </r>
  <r>
    <x v="1427"/>
    <s v="2013-11-22"/>
    <x v="4"/>
    <d v="1899-12-30T11:27:00"/>
    <x v="2"/>
    <d v="2013-11-22T10:55:07"/>
    <d v="2013-11-22T12:08:00"/>
    <n v="72"/>
    <x v="7"/>
    <x v="1"/>
    <x v="0"/>
    <x v="33"/>
  </r>
  <r>
    <x v="1428"/>
    <s v="2013-11-22"/>
    <x v="4"/>
    <d v="1899-12-30T13:22:00"/>
    <x v="0"/>
    <d v="2013-11-22T12:24:00"/>
    <d v="2013-11-22T14:03:59"/>
    <n v="99"/>
    <x v="7"/>
    <x v="1"/>
    <x v="0"/>
    <x v="33"/>
  </r>
  <r>
    <x v="1429"/>
    <s v="2013-11-22"/>
    <x v="4"/>
    <d v="1899-12-30T13:37:00"/>
    <x v="2"/>
    <d v="2013-11-22T12:55:24"/>
    <d v="2013-11-22T14:27:46"/>
    <n v="92"/>
    <x v="7"/>
    <x v="1"/>
    <x v="0"/>
    <x v="33"/>
  </r>
  <r>
    <x v="1430"/>
    <s v="2013-11-22"/>
    <x v="4"/>
    <d v="1899-12-30T15:27:00"/>
    <x v="2"/>
    <d v="2013-11-22T14:50:11"/>
    <d v="2013-11-22T16:24:31"/>
    <n v="94"/>
    <x v="7"/>
    <x v="1"/>
    <x v="0"/>
    <x v="33"/>
  </r>
  <r>
    <x v="1431"/>
    <s v="2013-11-22"/>
    <x v="4"/>
    <d v="1899-12-30T18:07:00"/>
    <x v="0"/>
    <d v="2013-11-22T17:23:31"/>
    <d v="2013-11-22T18:49:12"/>
    <n v="85"/>
    <x v="7"/>
    <x v="1"/>
    <x v="0"/>
    <x v="33"/>
  </r>
  <r>
    <x v="1432"/>
    <s v="2013-11-22"/>
    <x v="4"/>
    <d v="1899-12-30T20:59:00"/>
    <x v="0"/>
    <d v="2013-11-22T20:41:54"/>
    <d v="2013-11-22T21:42:28"/>
    <n v="60"/>
    <x v="7"/>
    <x v="1"/>
    <x v="0"/>
    <x v="33"/>
  </r>
  <r>
    <x v="1433"/>
    <s v="2013-11-23"/>
    <x v="5"/>
    <d v="1899-12-30T02:27:00"/>
    <x v="1"/>
    <d v="2013-11-23T01:53:18"/>
    <d v="2013-11-23T03:01:13"/>
    <n v="67"/>
    <x v="7"/>
    <x v="0"/>
    <x v="1"/>
    <x v="33"/>
  </r>
  <r>
    <x v="1434"/>
    <s v="2013-11-23"/>
    <x v="5"/>
    <d v="1899-12-30T04:00:00"/>
    <x v="1"/>
    <d v="2013-11-23T03:51:01"/>
    <d v="2013-11-23T05:11:30"/>
    <n v="80"/>
    <x v="7"/>
    <x v="0"/>
    <x v="1"/>
    <x v="33"/>
  </r>
  <r>
    <x v="1435"/>
    <s v="2013-11-24"/>
    <x v="6"/>
    <d v="1899-12-30T08:47:00"/>
    <x v="2"/>
    <d v="2013-11-24T08:04:34"/>
    <d v="2013-11-24T09:47:22"/>
    <n v="102"/>
    <x v="7"/>
    <x v="1"/>
    <x v="1"/>
    <x v="33"/>
  </r>
  <r>
    <x v="1436"/>
    <s v="2013-11-25"/>
    <x v="0"/>
    <d v="1899-12-30T08:25:00"/>
    <x v="2"/>
    <d v="2013-11-25T07:40:56"/>
    <d v="2013-11-25T09:09:17"/>
    <n v="88"/>
    <x v="7"/>
    <x v="1"/>
    <x v="0"/>
    <x v="34"/>
  </r>
  <r>
    <x v="1437"/>
    <s v="2013-11-25"/>
    <x v="0"/>
    <d v="1899-12-30T09:41:00"/>
    <x v="2"/>
    <d v="2013-11-25T08:59:58"/>
    <d v="2013-11-25T10:33:58"/>
    <n v="94"/>
    <x v="7"/>
    <x v="1"/>
    <x v="0"/>
    <x v="34"/>
  </r>
  <r>
    <x v="1438"/>
    <s v="2013-11-25"/>
    <x v="0"/>
    <d v="1899-12-30T10:37:00"/>
    <x v="2"/>
    <d v="2013-11-25T09:40:39"/>
    <d v="2013-11-25T11:25:52"/>
    <n v="105"/>
    <x v="7"/>
    <x v="1"/>
    <x v="0"/>
    <x v="34"/>
  </r>
  <r>
    <x v="1439"/>
    <s v="2013-11-25"/>
    <x v="0"/>
    <d v="1899-12-30T13:47:00"/>
    <x v="2"/>
    <d v="2013-11-25T12:38:28"/>
    <d v="2013-11-25T14:52:24"/>
    <n v="133"/>
    <x v="7"/>
    <x v="1"/>
    <x v="0"/>
    <x v="34"/>
  </r>
  <r>
    <x v="1440"/>
    <s v="2013-11-25"/>
    <x v="0"/>
    <d v="1899-12-30T15:31:00"/>
    <x v="1"/>
    <d v="2013-11-25T14:35:36"/>
    <d v="2013-11-25T16:17:19"/>
    <n v="101"/>
    <x v="7"/>
    <x v="1"/>
    <x v="0"/>
    <x v="34"/>
  </r>
  <r>
    <x v="1441"/>
    <s v="2013-11-25"/>
    <x v="0"/>
    <d v="1899-12-30T16:12:00"/>
    <x v="2"/>
    <d v="2013-11-25T15:26:12"/>
    <d v="2013-11-25T16:54:58"/>
    <n v="88"/>
    <x v="7"/>
    <x v="1"/>
    <x v="0"/>
    <x v="34"/>
  </r>
  <r>
    <x v="1442"/>
    <s v="2013-11-25"/>
    <x v="0"/>
    <d v="1899-12-30T22:03:00"/>
    <x v="0"/>
    <d v="2013-11-25T21:36:36"/>
    <d v="2013-11-25T22:36:26"/>
    <n v="59"/>
    <x v="7"/>
    <x v="1"/>
    <x v="0"/>
    <x v="34"/>
  </r>
  <r>
    <x v="1443"/>
    <s v="2013-11-26"/>
    <x v="1"/>
    <d v="1899-12-30T08:27:00"/>
    <x v="2"/>
    <d v="2013-11-26T07:30:20"/>
    <d v="2013-11-26T08:53:32"/>
    <n v="83"/>
    <x v="7"/>
    <x v="1"/>
    <x v="0"/>
    <x v="34"/>
  </r>
  <r>
    <x v="1444"/>
    <s v="2013-11-26"/>
    <x v="1"/>
    <d v="1899-12-30T10:04:00"/>
    <x v="2"/>
    <d v="2013-11-26T09:36:17"/>
    <d v="2013-11-26T10:50:44"/>
    <n v="74"/>
    <x v="7"/>
    <x v="1"/>
    <x v="0"/>
    <x v="34"/>
  </r>
  <r>
    <x v="1445"/>
    <s v="2013-11-26"/>
    <x v="1"/>
    <d v="1899-12-30T12:16:00"/>
    <x v="2"/>
    <d v="2013-11-26T11:17:53"/>
    <d v="2013-11-26T12:54:53"/>
    <n v="97"/>
    <x v="7"/>
    <x v="1"/>
    <x v="0"/>
    <x v="34"/>
  </r>
  <r>
    <x v="1446"/>
    <s v="2013-11-26"/>
    <x v="1"/>
    <d v="1899-12-30T14:15:00"/>
    <x v="2"/>
    <d v="2013-11-26T13:29:45"/>
    <d v="2013-11-26T15:37:53"/>
    <n v="128"/>
    <x v="7"/>
    <x v="1"/>
    <x v="0"/>
    <x v="34"/>
  </r>
  <r>
    <x v="1447"/>
    <s v="2013-11-26"/>
    <x v="1"/>
    <d v="1899-12-30T21:15:00"/>
    <x v="0"/>
    <d v="2013-11-26T20:36:19"/>
    <d v="2013-11-26T22:23:08"/>
    <n v="106"/>
    <x v="7"/>
    <x v="1"/>
    <x v="0"/>
    <x v="34"/>
  </r>
  <r>
    <x v="1448"/>
    <s v="2013-11-26"/>
    <x v="1"/>
    <d v="1899-12-30T22:28:00"/>
    <x v="0"/>
    <d v="2013-11-26T22:20:59"/>
    <d v="2013-11-26T23:28:04"/>
    <n v="67"/>
    <x v="7"/>
    <x v="1"/>
    <x v="0"/>
    <x v="34"/>
  </r>
  <r>
    <x v="1449"/>
    <s v="2013-11-27"/>
    <x v="2"/>
    <d v="1899-12-30T00:14:00"/>
    <x v="0"/>
    <d v="2013-11-26T23:38:49"/>
    <d v="2013-11-27T00:34:48"/>
    <n v="55"/>
    <x v="7"/>
    <x v="0"/>
    <x v="0"/>
    <x v="34"/>
  </r>
  <r>
    <x v="1450"/>
    <s v="2013-11-27"/>
    <x v="2"/>
    <d v="1899-12-30T05:19:00"/>
    <x v="0"/>
    <d v="2013-11-27T04:35:30"/>
    <d v="2013-11-27T06:24:08"/>
    <n v="108"/>
    <x v="7"/>
    <x v="0"/>
    <x v="0"/>
    <x v="34"/>
  </r>
  <r>
    <x v="1451"/>
    <s v="2013-11-27"/>
    <x v="2"/>
    <d v="1899-12-30T08:33:00"/>
    <x v="2"/>
    <d v="2013-11-27T07:45:09"/>
    <d v="2013-11-27T09:27:23"/>
    <n v="102"/>
    <x v="7"/>
    <x v="1"/>
    <x v="0"/>
    <x v="34"/>
  </r>
  <r>
    <x v="1452"/>
    <s v="2013-11-27"/>
    <x v="2"/>
    <d v="1899-12-30T10:29:00"/>
    <x v="2"/>
    <d v="2013-11-27T09:43:55"/>
    <d v="2013-11-27T10:55:02"/>
    <n v="71"/>
    <x v="7"/>
    <x v="1"/>
    <x v="0"/>
    <x v="34"/>
  </r>
  <r>
    <x v="1453"/>
    <s v="2013-11-27"/>
    <x v="2"/>
    <d v="1899-12-30T13:29:00"/>
    <x v="0"/>
    <d v="2013-11-27T12:17:05"/>
    <e v="#VALUE!"/>
    <e v="#VALUE!"/>
    <x v="7"/>
    <x v="1"/>
    <x v="0"/>
    <x v="34"/>
  </r>
  <r>
    <x v="1454"/>
    <s v="2013-11-27"/>
    <x v="2"/>
    <d v="1899-12-30T16:03:00"/>
    <x v="2"/>
    <d v="2013-11-27T15:29:55"/>
    <d v="2013-11-27T16:39:33"/>
    <n v="69"/>
    <x v="7"/>
    <x v="1"/>
    <x v="0"/>
    <x v="34"/>
  </r>
  <r>
    <x v="1455"/>
    <s v="2013-11-28"/>
    <x v="3"/>
    <d v="1899-12-30T01:11:00"/>
    <x v="1"/>
    <d v="2013-11-28T00:24:31"/>
    <d v="2013-11-28T02:32:17"/>
    <n v="127"/>
    <x v="7"/>
    <x v="0"/>
    <x v="0"/>
    <x v="34"/>
  </r>
  <r>
    <x v="1456"/>
    <s v="2013-11-28"/>
    <x v="3"/>
    <d v="1899-12-30T07:21:00"/>
    <x v="0"/>
    <d v="2013-11-28T06:49:44"/>
    <d v="2013-11-28T07:56:40"/>
    <n v="66"/>
    <x v="7"/>
    <x v="1"/>
    <x v="0"/>
    <x v="34"/>
  </r>
  <r>
    <x v="1457"/>
    <s v="2013-11-28"/>
    <x v="3"/>
    <d v="1899-12-30T09:28:00"/>
    <x v="1"/>
    <d v="2013-11-28T08:43:37"/>
    <d v="2013-11-28T10:37:09"/>
    <n v="113"/>
    <x v="7"/>
    <x v="1"/>
    <x v="0"/>
    <x v="34"/>
  </r>
  <r>
    <x v="1458"/>
    <s v="2013-11-28"/>
    <x v="3"/>
    <d v="1899-12-30T11:10:00"/>
    <x v="0"/>
    <d v="2013-11-28T10:23:20"/>
    <d v="2013-11-28T12:21:44"/>
    <n v="118"/>
    <x v="7"/>
    <x v="1"/>
    <x v="0"/>
    <x v="34"/>
  </r>
  <r>
    <x v="1459"/>
    <s v="2013-11-28"/>
    <x v="3"/>
    <d v="1899-12-30T13:52:00"/>
    <x v="0"/>
    <d v="2013-11-28T12:46:12"/>
    <d v="2013-11-28T14:33:03"/>
    <n v="106"/>
    <x v="7"/>
    <x v="1"/>
    <x v="0"/>
    <x v="34"/>
  </r>
  <r>
    <x v="1460"/>
    <s v="2013-11-28"/>
    <x v="3"/>
    <d v="1899-12-30T16:35:00"/>
    <x v="2"/>
    <d v="2013-11-28T15:22:59"/>
    <d v="2013-11-28T17:27:10"/>
    <n v="124"/>
    <x v="7"/>
    <x v="1"/>
    <x v="0"/>
    <x v="34"/>
  </r>
  <r>
    <x v="1461"/>
    <s v="2013-11-28"/>
    <x v="3"/>
    <d v="1899-12-30T18:49:00"/>
    <x v="1"/>
    <d v="2013-11-28T18:18:18"/>
    <d v="2013-11-28T19:58:09"/>
    <n v="99"/>
    <x v="7"/>
    <x v="1"/>
    <x v="0"/>
    <x v="34"/>
  </r>
  <r>
    <x v="1462"/>
    <s v="2013-11-29"/>
    <x v="4"/>
    <d v="1899-12-30T06:07:00"/>
    <x v="0"/>
    <d v="2013-11-29T05:42:14"/>
    <d v="2013-11-29T06:58:27"/>
    <n v="76"/>
    <x v="7"/>
    <x v="1"/>
    <x v="0"/>
    <x v="34"/>
  </r>
  <r>
    <x v="1463"/>
    <s v="2013-11-29"/>
    <x v="4"/>
    <d v="1899-12-30T17:02:00"/>
    <x v="0"/>
    <d v="2013-11-29T16:24:31"/>
    <d v="2013-11-29T17:48:36"/>
    <n v="84"/>
    <x v="7"/>
    <x v="1"/>
    <x v="0"/>
    <x v="34"/>
  </r>
  <r>
    <x v="1464"/>
    <s v="2013-11-29"/>
    <x v="4"/>
    <d v="1899-12-30T21:50:00"/>
    <x v="0"/>
    <d v="2013-11-29T21:04:42"/>
    <d v="2013-11-29T22:28:29"/>
    <n v="83"/>
    <x v="7"/>
    <x v="1"/>
    <x v="0"/>
    <x v="34"/>
  </r>
  <r>
    <x v="1465"/>
    <s v="2013-11-30"/>
    <x v="5"/>
    <d v="1899-12-30T15:04:00"/>
    <x v="0"/>
    <d v="2013-11-30T14:41:48"/>
    <d v="2013-11-30T16:01:18"/>
    <n v="79"/>
    <x v="7"/>
    <x v="1"/>
    <x v="1"/>
    <x v="34"/>
  </r>
  <r>
    <x v="1466"/>
    <s v="2013-11-30"/>
    <x v="5"/>
    <d v="1899-12-30T22:51:00"/>
    <x v="1"/>
    <d v="2013-11-30T22:09:49"/>
    <e v="#VALUE!"/>
    <e v="#VALUE!"/>
    <x v="7"/>
    <x v="1"/>
    <x v="1"/>
    <x v="34"/>
  </r>
  <r>
    <x v="1467"/>
    <s v="2013-12-01"/>
    <x v="6"/>
    <d v="1899-12-30T05:41:00"/>
    <x v="0"/>
    <d v="2013-12-01T05:14:10"/>
    <d v="2013-12-01T06:22:26"/>
    <n v="68"/>
    <x v="8"/>
    <x v="0"/>
    <x v="1"/>
    <x v="34"/>
  </r>
  <r>
    <x v="1468"/>
    <s v="2013-12-01"/>
    <x v="6"/>
    <d v="1899-12-30T07:09:00"/>
    <x v="0"/>
    <d v="2013-12-01T06:37:06"/>
    <d v="2013-12-01T07:48:49"/>
    <n v="71"/>
    <x v="8"/>
    <x v="1"/>
    <x v="1"/>
    <x v="34"/>
  </r>
  <r>
    <x v="1469"/>
    <s v="2013-12-01"/>
    <x v="6"/>
    <d v="1899-12-30T14:05:00"/>
    <x v="1"/>
    <d v="2013-12-01T13:15:52"/>
    <d v="2013-12-01T15:14:30"/>
    <n v="118"/>
    <x v="8"/>
    <x v="1"/>
    <x v="1"/>
    <x v="34"/>
  </r>
  <r>
    <x v="1470"/>
    <s v="2013-12-01"/>
    <x v="6"/>
    <d v="1899-12-30T22:29:00"/>
    <x v="0"/>
    <d v="2013-12-01T21:50:17"/>
    <d v="2013-12-01T23:12:54"/>
    <n v="82"/>
    <x v="8"/>
    <x v="1"/>
    <x v="1"/>
    <x v="34"/>
  </r>
  <r>
    <x v="1471"/>
    <s v="2013-12-02"/>
    <x v="0"/>
    <d v="1899-12-30T07:12:00"/>
    <x v="0"/>
    <d v="2013-12-02T06:38:37"/>
    <e v="#VALUE!"/>
    <e v="#VALUE!"/>
    <x v="8"/>
    <x v="1"/>
    <x v="0"/>
    <x v="35"/>
  </r>
  <r>
    <x v="1472"/>
    <s v="2013-12-02"/>
    <x v="0"/>
    <d v="1899-12-30T08:31:00"/>
    <x v="2"/>
    <d v="2013-12-02T07:47:32"/>
    <d v="2013-12-02T09:35:05"/>
    <n v="107"/>
    <x v="8"/>
    <x v="1"/>
    <x v="0"/>
    <x v="35"/>
  </r>
  <r>
    <x v="1473"/>
    <s v="2013-12-02"/>
    <x v="0"/>
    <d v="1899-12-30T10:41:00"/>
    <x v="2"/>
    <d v="2013-12-02T09:56:34"/>
    <d v="2013-12-02T11:37:24"/>
    <n v="100"/>
    <x v="8"/>
    <x v="1"/>
    <x v="0"/>
    <x v="35"/>
  </r>
  <r>
    <x v="1474"/>
    <s v="2013-12-02"/>
    <x v="0"/>
    <d v="1899-12-30T11:03:00"/>
    <x v="2"/>
    <d v="2013-12-02T10:15:25"/>
    <d v="2013-12-02T12:16:50"/>
    <n v="121"/>
    <x v="8"/>
    <x v="1"/>
    <x v="0"/>
    <x v="35"/>
  </r>
  <r>
    <x v="1475"/>
    <s v="2013-12-02"/>
    <x v="0"/>
    <d v="1899-12-30T16:23:00"/>
    <x v="2"/>
    <d v="2013-12-02T15:40:26"/>
    <d v="2013-12-02T17:27:50"/>
    <n v="107"/>
    <x v="8"/>
    <x v="1"/>
    <x v="0"/>
    <x v="35"/>
  </r>
  <r>
    <x v="1476"/>
    <s v="2013-12-02"/>
    <x v="0"/>
    <d v="1899-12-30T21:09:00"/>
    <x v="0"/>
    <d v="2013-12-02T20:22:15"/>
    <d v="2013-12-02T21:58:56"/>
    <n v="96"/>
    <x v="8"/>
    <x v="1"/>
    <x v="0"/>
    <x v="35"/>
  </r>
  <r>
    <x v="1477"/>
    <s v="2013-12-02"/>
    <x v="0"/>
    <d v="1899-12-30T22:46:00"/>
    <x v="0"/>
    <d v="2013-12-02T22:00:26"/>
    <d v="2013-12-03T00:02:51"/>
    <n v="122"/>
    <x v="8"/>
    <x v="1"/>
    <x v="0"/>
    <x v="35"/>
  </r>
  <r>
    <x v="1478"/>
    <s v="2013-12-03"/>
    <x v="1"/>
    <d v="1899-12-30T00:33:00"/>
    <x v="0"/>
    <d v="2013-12-02T23:41:29"/>
    <d v="2013-12-03T01:31:58"/>
    <n v="110"/>
    <x v="8"/>
    <x v="0"/>
    <x v="0"/>
    <x v="35"/>
  </r>
  <r>
    <x v="1479"/>
    <s v="2013-12-03"/>
    <x v="1"/>
    <d v="1899-12-30T02:29:00"/>
    <x v="0"/>
    <d v="2013-12-03T01:41:30"/>
    <d v="2013-12-03T03:03:49"/>
    <n v="82"/>
    <x v="8"/>
    <x v="0"/>
    <x v="0"/>
    <x v="35"/>
  </r>
  <r>
    <x v="1480"/>
    <s v="2013-12-03"/>
    <x v="1"/>
    <d v="1899-12-30T07:22:00"/>
    <x v="0"/>
    <d v="2013-12-03T06:37:26"/>
    <d v="2013-12-03T08:37:15"/>
    <n v="119"/>
    <x v="8"/>
    <x v="1"/>
    <x v="0"/>
    <x v="35"/>
  </r>
  <r>
    <x v="1481"/>
    <s v="2013-12-03"/>
    <x v="1"/>
    <d v="1899-12-30T10:22:00"/>
    <x v="2"/>
    <d v="2013-12-03T09:16:23"/>
    <d v="2013-12-03T11:15:26"/>
    <n v="119"/>
    <x v="8"/>
    <x v="1"/>
    <x v="0"/>
    <x v="35"/>
  </r>
  <r>
    <x v="1482"/>
    <s v="2013-12-03"/>
    <x v="1"/>
    <d v="1899-12-30T10:55:00"/>
    <x v="1"/>
    <d v="2013-12-03T09:35:56"/>
    <d v="2013-12-03T12:00:50"/>
    <n v="144"/>
    <x v="8"/>
    <x v="1"/>
    <x v="0"/>
    <x v="35"/>
  </r>
  <r>
    <x v="1483"/>
    <s v="2013-12-03"/>
    <x v="1"/>
    <d v="1899-12-30T12:40:00"/>
    <x v="2"/>
    <d v="2013-12-03T11:52:51"/>
    <d v="2013-12-03T13:41:04"/>
    <n v="108"/>
    <x v="8"/>
    <x v="1"/>
    <x v="0"/>
    <x v="35"/>
  </r>
  <r>
    <x v="1484"/>
    <s v="2013-12-03"/>
    <x v="1"/>
    <d v="1899-12-30T12:49:00"/>
    <x v="2"/>
    <d v="2013-12-03T11:30:06"/>
    <d v="2013-12-03T13:05:20"/>
    <n v="95"/>
    <x v="8"/>
    <x v="1"/>
    <x v="0"/>
    <x v="35"/>
  </r>
  <r>
    <x v="1485"/>
    <s v="2013-12-03"/>
    <x v="1"/>
    <d v="1899-12-30T15:35:00"/>
    <x v="2"/>
    <d v="2013-12-03T14:36:50"/>
    <d v="2013-12-03T16:05:55"/>
    <n v="89"/>
    <x v="8"/>
    <x v="1"/>
    <x v="0"/>
    <x v="35"/>
  </r>
  <r>
    <x v="1486"/>
    <s v="2013-12-03"/>
    <x v="1"/>
    <d v="1899-12-30T16:25:00"/>
    <x v="2"/>
    <d v="2013-12-03T14:58:29"/>
    <d v="2013-12-03T17:08:32"/>
    <n v="130"/>
    <x v="8"/>
    <x v="1"/>
    <x v="0"/>
    <x v="35"/>
  </r>
  <r>
    <x v="1487"/>
    <s v="2013-12-03"/>
    <x v="1"/>
    <d v="1899-12-30T23:47:00"/>
    <x v="0"/>
    <d v="2013-12-03T23:22:38"/>
    <d v="2013-12-04T00:39:58"/>
    <n v="77"/>
    <x v="8"/>
    <x v="1"/>
    <x v="0"/>
    <x v="35"/>
  </r>
  <r>
    <x v="1488"/>
    <s v="2013-12-04"/>
    <x v="2"/>
    <d v="1899-12-30T06:28:00"/>
    <x v="0"/>
    <d v="2013-12-04T05:56:58"/>
    <d v="2013-12-04T07:10:39"/>
    <n v="73"/>
    <x v="8"/>
    <x v="1"/>
    <x v="0"/>
    <x v="35"/>
  </r>
  <r>
    <x v="1489"/>
    <s v="2013-12-04"/>
    <x v="2"/>
    <d v="1899-12-30T08:28:00"/>
    <x v="2"/>
    <d v="2013-12-04T08:02:21"/>
    <d v="2013-12-04T08:54:50"/>
    <n v="52"/>
    <x v="8"/>
    <x v="1"/>
    <x v="0"/>
    <x v="35"/>
  </r>
  <r>
    <x v="1490"/>
    <s v="2013-12-04"/>
    <x v="2"/>
    <d v="1899-12-30T11:00:00"/>
    <x v="2"/>
    <d v="2013-12-04T10:21:54"/>
    <d v="2013-12-04T11:39:33"/>
    <n v="77"/>
    <x v="8"/>
    <x v="1"/>
    <x v="0"/>
    <x v="35"/>
  </r>
  <r>
    <x v="1491"/>
    <s v="2013-12-04"/>
    <x v="2"/>
    <d v="1899-12-30T11:17:00"/>
    <x v="0"/>
    <d v="2013-12-04T10:58:51"/>
    <d v="2013-12-04T12:02:20"/>
    <n v="63"/>
    <x v="8"/>
    <x v="1"/>
    <x v="0"/>
    <x v="35"/>
  </r>
  <r>
    <x v="1492"/>
    <s v="2013-12-04"/>
    <x v="2"/>
    <d v="1899-12-30T14:25:00"/>
    <x v="2"/>
    <d v="2013-12-04T13:41:26"/>
    <d v="2013-12-04T15:24:17"/>
    <n v="102"/>
    <x v="8"/>
    <x v="1"/>
    <x v="0"/>
    <x v="35"/>
  </r>
  <r>
    <x v="1493"/>
    <s v="2013-12-04"/>
    <x v="2"/>
    <d v="1899-12-30T16:14:00"/>
    <x v="2"/>
    <d v="2013-12-04T15:45:03"/>
    <d v="2013-12-04T17:21:09"/>
    <n v="96"/>
    <x v="8"/>
    <x v="1"/>
    <x v="0"/>
    <x v="35"/>
  </r>
  <r>
    <x v="1494"/>
    <s v="2013-12-04"/>
    <x v="2"/>
    <d v="1899-12-30T17:07:00"/>
    <x v="0"/>
    <d v="2013-12-04T17:28:34"/>
    <d v="2013-12-04T17:49:20"/>
    <n v="20"/>
    <x v="8"/>
    <x v="1"/>
    <x v="0"/>
    <x v="35"/>
  </r>
  <r>
    <x v="1495"/>
    <s v="2013-12-05"/>
    <x v="3"/>
    <d v="1899-12-30T00:34:00"/>
    <x v="0"/>
    <d v="2013-12-04T23:49:37"/>
    <e v="#VALUE!"/>
    <e v="#VALUE!"/>
    <x v="8"/>
    <x v="0"/>
    <x v="0"/>
    <x v="35"/>
  </r>
  <r>
    <x v="1496"/>
    <s v="2013-12-05"/>
    <x v="3"/>
    <d v="1899-12-30T05:34:00"/>
    <x v="0"/>
    <d v="2013-12-05T05:19:43"/>
    <d v="2013-12-05T06:12:31"/>
    <n v="52"/>
    <x v="8"/>
    <x v="0"/>
    <x v="0"/>
    <x v="35"/>
  </r>
  <r>
    <x v="1497"/>
    <s v="2013-12-05"/>
    <x v="3"/>
    <d v="1899-12-30T07:27:00"/>
    <x v="1"/>
    <d v="2013-12-05T06:32:51"/>
    <d v="2013-12-05T08:25:28"/>
    <n v="112"/>
    <x v="8"/>
    <x v="1"/>
    <x v="0"/>
    <x v="35"/>
  </r>
  <r>
    <x v="1498"/>
    <s v="2013-12-05"/>
    <x v="3"/>
    <d v="1899-12-30T11:22:00"/>
    <x v="2"/>
    <d v="2013-12-05T10:11:41"/>
    <d v="2013-12-05T12:24:45"/>
    <n v="133"/>
    <x v="8"/>
    <x v="1"/>
    <x v="0"/>
    <x v="35"/>
  </r>
  <r>
    <x v="1499"/>
    <s v="2013-12-05"/>
    <x v="3"/>
    <d v="1899-12-30T13:05:00"/>
    <x v="0"/>
    <d v="2013-12-05T12:20:29"/>
    <d v="2013-12-05T14:00:07"/>
    <n v="99"/>
    <x v="8"/>
    <x v="1"/>
    <x v="0"/>
    <x v="35"/>
  </r>
  <r>
    <x v="1500"/>
    <s v="2013-12-05"/>
    <x v="3"/>
    <d v="1899-12-30T14:50:00"/>
    <x v="2"/>
    <d v="2013-12-05T14:24:44"/>
    <d v="2013-12-05T15:42:19"/>
    <n v="77"/>
    <x v="8"/>
    <x v="1"/>
    <x v="0"/>
    <x v="35"/>
  </r>
  <r>
    <x v="1501"/>
    <s v="2013-12-05"/>
    <x v="3"/>
    <d v="1899-12-30T16:12:00"/>
    <x v="0"/>
    <d v="2013-12-05T15:32:21"/>
    <d v="2013-12-05T16:58:00"/>
    <n v="85"/>
    <x v="8"/>
    <x v="1"/>
    <x v="0"/>
    <x v="35"/>
  </r>
  <r>
    <x v="1502"/>
    <s v="2013-12-05"/>
    <x v="3"/>
    <d v="1899-12-30T20:49:00"/>
    <x v="0"/>
    <d v="2013-12-05T19:59:01"/>
    <d v="2013-12-05T21:39:26"/>
    <n v="100"/>
    <x v="8"/>
    <x v="1"/>
    <x v="0"/>
    <x v="35"/>
  </r>
  <r>
    <x v="1503"/>
    <s v="2013-12-05"/>
    <x v="3"/>
    <d v="1899-12-30T22:54:00"/>
    <x v="1"/>
    <d v="2013-12-05T22:23:56"/>
    <d v="2013-12-06T00:21:36"/>
    <n v="117"/>
    <x v="8"/>
    <x v="1"/>
    <x v="0"/>
    <x v="35"/>
  </r>
  <r>
    <x v="1504"/>
    <s v="2013-12-06"/>
    <x v="4"/>
    <d v="1899-12-30T06:03:00"/>
    <x v="0"/>
    <d v="2013-12-06T05:26:59"/>
    <d v="2013-12-06T07:02:26"/>
    <n v="95"/>
    <x v="8"/>
    <x v="1"/>
    <x v="0"/>
    <x v="35"/>
  </r>
  <r>
    <x v="1505"/>
    <s v="2013-12-06"/>
    <x v="4"/>
    <d v="1899-12-30T11:10:00"/>
    <x v="2"/>
    <d v="2013-12-06T10:10:18"/>
    <e v="#VALUE!"/>
    <e v="#VALUE!"/>
    <x v="8"/>
    <x v="1"/>
    <x v="0"/>
    <x v="35"/>
  </r>
  <r>
    <x v="1506"/>
    <s v="2013-12-06"/>
    <x v="4"/>
    <d v="1899-12-30T11:04:00"/>
    <x v="2"/>
    <d v="2013-12-06T10:42:39"/>
    <d v="2013-12-06T11:54:01"/>
    <n v="71"/>
    <x v="8"/>
    <x v="1"/>
    <x v="0"/>
    <x v="35"/>
  </r>
  <r>
    <x v="1507"/>
    <s v="2013-12-06"/>
    <x v="4"/>
    <d v="1899-12-30T13:56:00"/>
    <x v="2"/>
    <d v="2013-12-06T13:06:59"/>
    <d v="2013-12-06T14:39:12"/>
    <n v="92"/>
    <x v="8"/>
    <x v="1"/>
    <x v="0"/>
    <x v="35"/>
  </r>
  <r>
    <x v="1508"/>
    <s v="2013-12-06"/>
    <x v="4"/>
    <d v="1899-12-30T15:49:00"/>
    <x v="2"/>
    <d v="2013-12-06T15:04:09"/>
    <d v="2013-12-06T16:33:15"/>
    <n v="89"/>
    <x v="8"/>
    <x v="1"/>
    <x v="0"/>
    <x v="35"/>
  </r>
  <r>
    <x v="1509"/>
    <s v="2013-12-06"/>
    <x v="4"/>
    <d v="1899-12-30T16:03:00"/>
    <x v="0"/>
    <d v="2013-12-06T15:04:02"/>
    <d v="2013-12-06T17:19:05"/>
    <n v="135"/>
    <x v="8"/>
    <x v="1"/>
    <x v="0"/>
    <x v="35"/>
  </r>
  <r>
    <x v="1510"/>
    <s v="2013-12-06"/>
    <x v="4"/>
    <d v="1899-12-30T17:10:00"/>
    <x v="0"/>
    <d v="2013-12-06T17:02:08"/>
    <e v="#VALUE!"/>
    <e v="#VALUE!"/>
    <x v="8"/>
    <x v="1"/>
    <x v="0"/>
    <x v="35"/>
  </r>
  <r>
    <x v="1511"/>
    <s v="2013-12-06"/>
    <x v="4"/>
    <d v="1899-12-30T19:32:00"/>
    <x v="0"/>
    <d v="2013-12-06T19:10:01"/>
    <d v="2013-12-06T20:07:28"/>
    <n v="57"/>
    <x v="8"/>
    <x v="1"/>
    <x v="0"/>
    <x v="35"/>
  </r>
  <r>
    <x v="1512"/>
    <s v="2013-12-06"/>
    <x v="4"/>
    <d v="1899-12-30T22:09:00"/>
    <x v="0"/>
    <d v="2013-12-06T21:38:07"/>
    <d v="2013-12-07T00:28:34"/>
    <n v="170"/>
    <x v="8"/>
    <x v="1"/>
    <x v="0"/>
    <x v="35"/>
  </r>
  <r>
    <x v="1513"/>
    <s v="2013-12-07"/>
    <x v="5"/>
    <d v="1899-12-30T20:11:00"/>
    <x v="0"/>
    <d v="2013-12-07T19:37:36"/>
    <d v="2013-12-07T20:47:08"/>
    <n v="69"/>
    <x v="8"/>
    <x v="1"/>
    <x v="1"/>
    <x v="35"/>
  </r>
  <r>
    <x v="1514"/>
    <s v="2013-12-08"/>
    <x v="6"/>
    <d v="1899-12-30T01:54:00"/>
    <x v="0"/>
    <d v="2013-12-08T01:12:19"/>
    <d v="2013-12-08T02:56:05"/>
    <n v="103"/>
    <x v="8"/>
    <x v="0"/>
    <x v="1"/>
    <x v="35"/>
  </r>
  <r>
    <x v="1515"/>
    <s v="2013-12-08"/>
    <x v="6"/>
    <d v="1899-12-30T05:39:00"/>
    <x v="0"/>
    <d v="2013-12-08T04:46:10"/>
    <d v="2013-12-08T06:47:06"/>
    <n v="120"/>
    <x v="8"/>
    <x v="0"/>
    <x v="1"/>
    <x v="35"/>
  </r>
  <r>
    <x v="1516"/>
    <s v="2013-12-08"/>
    <x v="6"/>
    <d v="1899-12-30T11:59:00"/>
    <x v="1"/>
    <d v="2013-12-08T11:27:00"/>
    <e v="#VALUE!"/>
    <e v="#VALUE!"/>
    <x v="8"/>
    <x v="1"/>
    <x v="1"/>
    <x v="35"/>
  </r>
  <r>
    <x v="1517"/>
    <s v="2013-12-08"/>
    <x v="6"/>
    <d v="1899-12-30T22:55:00"/>
    <x v="0"/>
    <d v="2013-12-08T22:30:38"/>
    <d v="2013-12-08T23:34:08"/>
    <n v="63"/>
    <x v="8"/>
    <x v="1"/>
    <x v="1"/>
    <x v="35"/>
  </r>
  <r>
    <x v="1518"/>
    <s v="2013-12-09"/>
    <x v="0"/>
    <d v="1899-12-30T10:09:00"/>
    <x v="2"/>
    <d v="2013-12-09T08:59:56"/>
    <d v="2013-12-09T11:09:28"/>
    <n v="129"/>
    <x v="8"/>
    <x v="1"/>
    <x v="0"/>
    <x v="36"/>
  </r>
  <r>
    <x v="1519"/>
    <s v="2013-12-09"/>
    <x v="0"/>
    <d v="1899-12-30T11:06:00"/>
    <x v="2"/>
    <d v="2013-12-09T08:05:49"/>
    <e v="#VALUE!"/>
    <e v="#VALUE!"/>
    <x v="8"/>
    <x v="1"/>
    <x v="0"/>
    <x v="36"/>
  </r>
  <r>
    <x v="1520"/>
    <s v="2013-12-09"/>
    <x v="0"/>
    <d v="1899-12-30T12:10:00"/>
    <x v="0"/>
    <d v="2013-12-09T11:29:46"/>
    <d v="2013-12-09T12:58:11"/>
    <n v="88"/>
    <x v="8"/>
    <x v="1"/>
    <x v="0"/>
    <x v="36"/>
  </r>
  <r>
    <x v="1521"/>
    <s v="2013-12-09"/>
    <x v="0"/>
    <d v="1899-12-30T14:16:00"/>
    <x v="2"/>
    <d v="2013-12-09T13:17:25"/>
    <d v="2013-12-09T14:46:41"/>
    <n v="89"/>
    <x v="8"/>
    <x v="1"/>
    <x v="0"/>
    <x v="36"/>
  </r>
  <r>
    <x v="1522"/>
    <s v="2013-12-09"/>
    <x v="0"/>
    <d v="1899-12-30T16:14:00"/>
    <x v="2"/>
    <d v="2013-12-09T15:32:12"/>
    <d v="2013-12-09T16:52:36"/>
    <n v="80"/>
    <x v="8"/>
    <x v="1"/>
    <x v="0"/>
    <x v="36"/>
  </r>
  <r>
    <x v="1523"/>
    <s v="2013-12-09"/>
    <x v="0"/>
    <d v="1899-12-30T21:00:00"/>
    <x v="1"/>
    <d v="2013-12-09T20:13:44"/>
    <d v="2013-12-09T22:34:50"/>
    <n v="141"/>
    <x v="8"/>
    <x v="1"/>
    <x v="0"/>
    <x v="36"/>
  </r>
  <r>
    <x v="1524"/>
    <s v="2013-12-10"/>
    <x v="1"/>
    <d v="1899-12-30T02:33:00"/>
    <x v="1"/>
    <d v="2013-12-10T01:31:15"/>
    <d v="2013-12-10T04:02:03"/>
    <n v="150"/>
    <x v="8"/>
    <x v="0"/>
    <x v="0"/>
    <x v="36"/>
  </r>
  <r>
    <x v="1525"/>
    <s v="2013-12-10"/>
    <x v="1"/>
    <d v="1899-12-30T10:58:00"/>
    <x v="2"/>
    <d v="2013-12-10T08:32:33"/>
    <e v="#VALUE!"/>
    <e v="#VALUE!"/>
    <x v="8"/>
    <x v="1"/>
    <x v="0"/>
    <x v="36"/>
  </r>
  <r>
    <x v="1526"/>
    <s v="2013-12-10"/>
    <x v="1"/>
    <d v="1899-12-30T16:31:00"/>
    <x v="2"/>
    <d v="2013-12-10T15:05:23"/>
    <d v="2013-12-10T17:19:42"/>
    <n v="134"/>
    <x v="8"/>
    <x v="1"/>
    <x v="0"/>
    <x v="36"/>
  </r>
  <r>
    <x v="1527"/>
    <s v="2013-12-10"/>
    <x v="1"/>
    <d v="1899-12-30T19:14:00"/>
    <x v="0"/>
    <d v="2013-12-10T18:48:53"/>
    <d v="2013-12-10T20:05:31"/>
    <n v="76"/>
    <x v="8"/>
    <x v="1"/>
    <x v="0"/>
    <x v="36"/>
  </r>
  <r>
    <x v="1528"/>
    <s v="2013-12-11"/>
    <x v="2"/>
    <d v="1899-12-30T04:59:00"/>
    <x v="0"/>
    <d v="2013-12-11T04:29:23"/>
    <d v="2013-12-11T05:41:51"/>
    <n v="72"/>
    <x v="8"/>
    <x v="0"/>
    <x v="0"/>
    <x v="36"/>
  </r>
  <r>
    <x v="1529"/>
    <s v="2013-12-11"/>
    <x v="2"/>
    <d v="1899-12-30T08:50:00"/>
    <x v="2"/>
    <d v="2013-12-11T07:53:17"/>
    <d v="2013-12-11T09:32:25"/>
    <n v="99"/>
    <x v="8"/>
    <x v="1"/>
    <x v="0"/>
    <x v="36"/>
  </r>
  <r>
    <x v="1530"/>
    <s v="2013-12-11"/>
    <x v="2"/>
    <d v="1899-12-30T10:11:00"/>
    <x v="0"/>
    <d v="2013-12-11T09:33:24"/>
    <d v="2013-12-11T11:25:14"/>
    <n v="111"/>
    <x v="8"/>
    <x v="1"/>
    <x v="0"/>
    <x v="36"/>
  </r>
  <r>
    <x v="1531"/>
    <s v="2013-12-11"/>
    <x v="2"/>
    <d v="1899-12-30T10:53:00"/>
    <x v="2"/>
    <d v="2013-12-11T10:13:08"/>
    <d v="2013-12-11T11:34:51"/>
    <n v="81"/>
    <x v="8"/>
    <x v="1"/>
    <x v="0"/>
    <x v="36"/>
  </r>
  <r>
    <x v="1532"/>
    <s v="2013-12-11"/>
    <x v="2"/>
    <d v="1899-12-30T12:58:00"/>
    <x v="2"/>
    <d v="2013-12-11T12:10:57"/>
    <d v="2013-12-11T14:17:59"/>
    <n v="127"/>
    <x v="8"/>
    <x v="1"/>
    <x v="0"/>
    <x v="36"/>
  </r>
  <r>
    <x v="1533"/>
    <s v="2013-12-11"/>
    <x v="2"/>
    <d v="1899-12-30T13:55:00"/>
    <x v="2"/>
    <d v="2013-12-11T13:17:53"/>
    <d v="2013-12-11T15:03:27"/>
    <n v="105"/>
    <x v="8"/>
    <x v="1"/>
    <x v="0"/>
    <x v="36"/>
  </r>
  <r>
    <x v="1534"/>
    <s v="2013-12-11"/>
    <x v="2"/>
    <d v="1899-12-30T22:06:00"/>
    <x v="1"/>
    <e v="#VALUE!"/>
    <d v="2013-12-11T23:15:01"/>
    <e v="#VALUE!"/>
    <x v="8"/>
    <x v="1"/>
    <x v="0"/>
    <x v="36"/>
  </r>
  <r>
    <x v="1535"/>
    <s v="2013-12-12"/>
    <x v="3"/>
    <d v="1899-12-30T01:48:00"/>
    <x v="0"/>
    <d v="2013-12-12T01:32:04"/>
    <d v="2013-12-12T02:58:40"/>
    <n v="86"/>
    <x v="8"/>
    <x v="0"/>
    <x v="0"/>
    <x v="36"/>
  </r>
  <r>
    <x v="1536"/>
    <s v="2013-12-12"/>
    <x v="3"/>
    <d v="1899-12-30T02:20:00"/>
    <x v="0"/>
    <d v="2013-12-12T01:10:56"/>
    <d v="2013-12-12T03:11:27"/>
    <n v="120"/>
    <x v="8"/>
    <x v="0"/>
    <x v="0"/>
    <x v="36"/>
  </r>
  <r>
    <x v="1537"/>
    <s v="2013-12-12"/>
    <x v="3"/>
    <d v="1899-12-30T07:27:00"/>
    <x v="0"/>
    <d v="2013-12-12T06:54:11"/>
    <d v="2013-12-12T09:10:50"/>
    <n v="136"/>
    <x v="8"/>
    <x v="1"/>
    <x v="0"/>
    <x v="36"/>
  </r>
  <r>
    <x v="1538"/>
    <s v="2013-12-12"/>
    <x v="3"/>
    <d v="1899-12-30T07:58:00"/>
    <x v="0"/>
    <d v="2013-12-12T07:28:45"/>
    <d v="2013-12-12T08:52:25"/>
    <n v="83"/>
    <x v="8"/>
    <x v="1"/>
    <x v="0"/>
    <x v="36"/>
  </r>
  <r>
    <x v="1539"/>
    <s v="2013-12-12"/>
    <x v="3"/>
    <d v="1899-12-30T10:25:00"/>
    <x v="0"/>
    <d v="2013-12-12T09:42:12"/>
    <d v="2013-12-12T11:16:27"/>
    <n v="94"/>
    <x v="8"/>
    <x v="1"/>
    <x v="0"/>
    <x v="36"/>
  </r>
  <r>
    <x v="1540"/>
    <s v="2013-12-12"/>
    <x v="3"/>
    <d v="1899-12-30T18:57:00"/>
    <x v="1"/>
    <d v="2013-12-12T18:18:45"/>
    <d v="2013-12-12T20:44:52"/>
    <n v="146"/>
    <x v="8"/>
    <x v="1"/>
    <x v="0"/>
    <x v="36"/>
  </r>
  <r>
    <x v="1541"/>
    <s v="2013-12-12"/>
    <x v="3"/>
    <d v="1899-12-30T23:16:00"/>
    <x v="1"/>
    <d v="2013-12-12T22:06:18"/>
    <d v="2013-12-13T01:01:01"/>
    <n v="174"/>
    <x v="8"/>
    <x v="1"/>
    <x v="0"/>
    <x v="36"/>
  </r>
  <r>
    <x v="1542"/>
    <s v="2013-12-13"/>
    <x v="4"/>
    <d v="1899-12-30T04:33:00"/>
    <x v="0"/>
    <d v="2013-12-13T03:45:30"/>
    <d v="2013-12-13T05:25:55"/>
    <n v="100"/>
    <x v="8"/>
    <x v="0"/>
    <x v="0"/>
    <x v="36"/>
  </r>
  <r>
    <x v="1543"/>
    <s v="2013-12-13"/>
    <x v="4"/>
    <d v="1899-12-30T05:44:00"/>
    <x v="0"/>
    <d v="2013-12-13T05:13:23"/>
    <d v="2013-12-13T06:42:32"/>
    <n v="89"/>
    <x v="8"/>
    <x v="0"/>
    <x v="0"/>
    <x v="36"/>
  </r>
  <r>
    <x v="1544"/>
    <s v="2013-12-13"/>
    <x v="4"/>
    <d v="1899-12-30T09:16:00"/>
    <x v="0"/>
    <d v="2013-12-13T08:16:38"/>
    <d v="2013-12-13T10:01:53"/>
    <n v="105"/>
    <x v="8"/>
    <x v="1"/>
    <x v="0"/>
    <x v="36"/>
  </r>
  <r>
    <x v="1545"/>
    <s v="2013-12-13"/>
    <x v="4"/>
    <d v="1899-12-30T11:12:00"/>
    <x v="2"/>
    <d v="2013-12-13T10:37:14"/>
    <d v="2013-12-13T12:15:02"/>
    <n v="97"/>
    <x v="8"/>
    <x v="1"/>
    <x v="0"/>
    <x v="36"/>
  </r>
  <r>
    <x v="1546"/>
    <s v="2013-12-13"/>
    <x v="4"/>
    <d v="1899-12-30T11:58:00"/>
    <x v="2"/>
    <d v="2013-12-13T10:59:31"/>
    <d v="2013-12-13T12:33:30"/>
    <n v="93"/>
    <x v="8"/>
    <x v="1"/>
    <x v="0"/>
    <x v="36"/>
  </r>
  <r>
    <x v="1547"/>
    <s v="2013-12-13"/>
    <x v="4"/>
    <d v="1899-12-30T12:42:00"/>
    <x v="0"/>
    <d v="2013-12-13T12:13:03"/>
    <e v="#VALUE!"/>
    <e v="#VALUE!"/>
    <x v="8"/>
    <x v="1"/>
    <x v="0"/>
    <x v="36"/>
  </r>
  <r>
    <x v="1548"/>
    <s v="2013-12-13"/>
    <x v="4"/>
    <d v="1899-12-30T14:27:00"/>
    <x v="2"/>
    <d v="2013-12-13T13:45:16"/>
    <d v="2013-12-13T15:34:19"/>
    <n v="109"/>
    <x v="8"/>
    <x v="1"/>
    <x v="0"/>
    <x v="36"/>
  </r>
  <r>
    <x v="1549"/>
    <s v="2013-12-14"/>
    <x v="5"/>
    <d v="1899-12-30T15:24:00"/>
    <x v="2"/>
    <d v="2013-12-14T14:12:55"/>
    <d v="2013-12-14T16:30:29"/>
    <n v="137"/>
    <x v="8"/>
    <x v="1"/>
    <x v="1"/>
    <x v="36"/>
  </r>
  <r>
    <x v="1550"/>
    <s v="2013-12-14"/>
    <x v="5"/>
    <d v="1899-12-30T17:32:00"/>
    <x v="0"/>
    <d v="2013-12-14T17:09:16"/>
    <d v="2013-12-14T19:20:32"/>
    <n v="131"/>
    <x v="8"/>
    <x v="1"/>
    <x v="1"/>
    <x v="36"/>
  </r>
  <r>
    <x v="1551"/>
    <s v="2013-12-14"/>
    <x v="5"/>
    <d v="1899-12-30T21:02:00"/>
    <x v="0"/>
    <d v="2013-12-14T19:45:54"/>
    <d v="2013-12-14T21:41:22"/>
    <n v="115"/>
    <x v="8"/>
    <x v="1"/>
    <x v="1"/>
    <x v="36"/>
  </r>
  <r>
    <x v="1552"/>
    <s v="2013-12-15"/>
    <x v="6"/>
    <d v="1899-12-30T12:09:00"/>
    <x v="0"/>
    <d v="2013-12-15T11:27:24"/>
    <d v="2013-12-15T12:31:27"/>
    <n v="64"/>
    <x v="8"/>
    <x v="1"/>
    <x v="1"/>
    <x v="36"/>
  </r>
  <r>
    <x v="1553"/>
    <s v="2013-12-16"/>
    <x v="0"/>
    <d v="1899-12-30T08:25:00"/>
    <x v="2"/>
    <d v="2013-12-16T07:39:49"/>
    <d v="2013-12-16T08:56:17"/>
    <n v="76"/>
    <x v="8"/>
    <x v="1"/>
    <x v="0"/>
    <x v="37"/>
  </r>
  <r>
    <x v="1554"/>
    <s v="2013-12-16"/>
    <x v="0"/>
    <d v="1899-12-30T10:27:00"/>
    <x v="2"/>
    <d v="2013-12-16T09:40:23"/>
    <d v="2013-12-16T10:36:44"/>
    <n v="56"/>
    <x v="8"/>
    <x v="1"/>
    <x v="0"/>
    <x v="37"/>
  </r>
  <r>
    <x v="1555"/>
    <s v="2013-12-16"/>
    <x v="0"/>
    <d v="1899-12-30T13:31:00"/>
    <x v="2"/>
    <d v="2013-12-16T12:47:05"/>
    <d v="2013-12-16T14:17:25"/>
    <n v="90"/>
    <x v="8"/>
    <x v="1"/>
    <x v="0"/>
    <x v="37"/>
  </r>
  <r>
    <x v="1556"/>
    <s v="2013-12-16"/>
    <x v="0"/>
    <d v="1899-12-30T17:48:00"/>
    <x v="0"/>
    <d v="2013-12-16T16:42:47"/>
    <d v="2013-12-16T18:33:20"/>
    <n v="110"/>
    <x v="8"/>
    <x v="1"/>
    <x v="0"/>
    <x v="37"/>
  </r>
  <r>
    <x v="1557"/>
    <s v="2013-12-16"/>
    <x v="0"/>
    <d v="1899-12-30T21:52:00"/>
    <x v="0"/>
    <d v="2013-12-16T21:08:02"/>
    <d v="2013-12-16T22:12:19"/>
    <n v="64"/>
    <x v="8"/>
    <x v="1"/>
    <x v="0"/>
    <x v="37"/>
  </r>
  <r>
    <x v="1558"/>
    <s v="2013-12-16"/>
    <x v="0"/>
    <d v="1899-12-30T22:14:00"/>
    <x v="0"/>
    <d v="2013-12-16T21:53:49"/>
    <d v="2013-12-17T00:21:36"/>
    <n v="147"/>
    <x v="8"/>
    <x v="1"/>
    <x v="0"/>
    <x v="37"/>
  </r>
  <r>
    <x v="1559"/>
    <s v="2013-12-17"/>
    <x v="1"/>
    <d v="1899-12-30T08:31:00"/>
    <x v="2"/>
    <d v="2013-12-17T07:31:08"/>
    <d v="2013-12-17T09:25:37"/>
    <n v="114"/>
    <x v="8"/>
    <x v="1"/>
    <x v="0"/>
    <x v="37"/>
  </r>
  <r>
    <x v="1560"/>
    <s v="2013-12-17"/>
    <x v="1"/>
    <d v="1899-12-30T10:16:00"/>
    <x v="2"/>
    <d v="2013-12-17T09:33:10"/>
    <d v="2013-12-17T10:58:08"/>
    <n v="84"/>
    <x v="8"/>
    <x v="1"/>
    <x v="0"/>
    <x v="37"/>
  </r>
  <r>
    <x v="1561"/>
    <s v="2013-12-17"/>
    <x v="1"/>
    <d v="1899-12-30T11:05:00"/>
    <x v="2"/>
    <d v="2013-12-17T10:21:55"/>
    <d v="2013-12-17T11:32:35"/>
    <n v="70"/>
    <x v="8"/>
    <x v="1"/>
    <x v="0"/>
    <x v="37"/>
  </r>
  <r>
    <x v="1562"/>
    <s v="2013-12-17"/>
    <x v="1"/>
    <d v="1899-12-30T12:15:00"/>
    <x v="2"/>
    <d v="2013-12-17T11:48:35"/>
    <d v="2013-12-17T12:48:56"/>
    <n v="60"/>
    <x v="8"/>
    <x v="1"/>
    <x v="0"/>
    <x v="37"/>
  </r>
  <r>
    <x v="1563"/>
    <s v="2013-12-18"/>
    <x v="2"/>
    <d v="1899-12-30T08:21:00"/>
    <x v="2"/>
    <d v="2013-12-18T07:49:04"/>
    <d v="2013-12-18T09:08:29"/>
    <n v="79"/>
    <x v="8"/>
    <x v="1"/>
    <x v="0"/>
    <x v="37"/>
  </r>
  <r>
    <x v="1564"/>
    <s v="2013-12-18"/>
    <x v="2"/>
    <d v="1899-12-30T09:46:00"/>
    <x v="2"/>
    <d v="2013-12-18T09:20:48"/>
    <e v="#VALUE!"/>
    <e v="#VALUE!"/>
    <x v="8"/>
    <x v="1"/>
    <x v="0"/>
    <x v="37"/>
  </r>
  <r>
    <x v="1565"/>
    <s v="2013-12-18"/>
    <x v="2"/>
    <d v="1899-12-30T11:39:00"/>
    <x v="2"/>
    <d v="2013-12-18T10:52:11"/>
    <d v="2013-12-18T12:46:06"/>
    <n v="113"/>
    <x v="8"/>
    <x v="1"/>
    <x v="0"/>
    <x v="37"/>
  </r>
  <r>
    <x v="1566"/>
    <s v="2013-12-18"/>
    <x v="2"/>
    <d v="1899-12-30T12:01:00"/>
    <x v="0"/>
    <d v="2013-12-18T11:47:03"/>
    <d v="2013-12-18T13:17:40"/>
    <n v="90"/>
    <x v="8"/>
    <x v="1"/>
    <x v="0"/>
    <x v="37"/>
  </r>
  <r>
    <x v="1567"/>
    <s v="2013-12-18"/>
    <x v="2"/>
    <d v="1899-12-30T15:15:00"/>
    <x v="0"/>
    <d v="2013-12-18T15:07:49"/>
    <e v="#VALUE!"/>
    <e v="#VALUE!"/>
    <x v="8"/>
    <x v="1"/>
    <x v="0"/>
    <x v="37"/>
  </r>
  <r>
    <x v="1568"/>
    <s v="2013-12-18"/>
    <x v="2"/>
    <d v="1899-12-30T18:48:00"/>
    <x v="1"/>
    <d v="2013-12-18T16:22:09"/>
    <d v="2013-12-18T20:25:50"/>
    <n v="243"/>
    <x v="8"/>
    <x v="1"/>
    <x v="0"/>
    <x v="37"/>
  </r>
  <r>
    <x v="1569"/>
    <s v="2013-12-18"/>
    <x v="2"/>
    <d v="1899-12-30T21:38:00"/>
    <x v="0"/>
    <d v="2013-12-18T20:51:23"/>
    <d v="2013-12-18T22:20:10"/>
    <n v="88"/>
    <x v="8"/>
    <x v="1"/>
    <x v="0"/>
    <x v="37"/>
  </r>
  <r>
    <x v="1570"/>
    <s v="2013-12-19"/>
    <x v="3"/>
    <d v="1899-12-30T01:45:00"/>
    <x v="0"/>
    <d v="2013-12-19T00:43:23"/>
    <e v="#VALUE!"/>
    <e v="#VALUE!"/>
    <x v="8"/>
    <x v="0"/>
    <x v="0"/>
    <x v="37"/>
  </r>
  <r>
    <x v="1571"/>
    <s v="2013-12-19"/>
    <x v="3"/>
    <d v="1899-12-30T06:13:00"/>
    <x v="0"/>
    <d v="2013-12-19T05:56:13"/>
    <d v="2013-12-19T07:06:30"/>
    <n v="70"/>
    <x v="8"/>
    <x v="1"/>
    <x v="0"/>
    <x v="37"/>
  </r>
  <r>
    <x v="1572"/>
    <s v="2013-12-19"/>
    <x v="3"/>
    <d v="1899-12-30T14:44:00"/>
    <x v="0"/>
    <d v="2013-12-19T13:59:54"/>
    <d v="2013-12-19T16:05:41"/>
    <n v="125"/>
    <x v="8"/>
    <x v="1"/>
    <x v="0"/>
    <x v="37"/>
  </r>
  <r>
    <x v="1573"/>
    <s v="2013-12-19"/>
    <x v="3"/>
    <d v="1899-12-30T17:18:00"/>
    <x v="2"/>
    <d v="2013-12-19T16:39:35"/>
    <d v="2013-12-19T17:50:55"/>
    <n v="71"/>
    <x v="8"/>
    <x v="1"/>
    <x v="0"/>
    <x v="37"/>
  </r>
  <r>
    <x v="1574"/>
    <s v="2013-12-20"/>
    <x v="4"/>
    <d v="1899-12-30T00:27:00"/>
    <x v="0"/>
    <d v="2013-12-20T00:12:39"/>
    <d v="2013-12-20T01:16:59"/>
    <n v="64"/>
    <x v="8"/>
    <x v="0"/>
    <x v="0"/>
    <x v="37"/>
  </r>
  <r>
    <x v="1575"/>
    <s v="2013-12-20"/>
    <x v="4"/>
    <d v="1899-12-30T09:49:00"/>
    <x v="2"/>
    <d v="2013-12-20T08:29:23"/>
    <d v="2013-12-20T10:48:05"/>
    <n v="138"/>
    <x v="8"/>
    <x v="1"/>
    <x v="0"/>
    <x v="37"/>
  </r>
  <r>
    <x v="1576"/>
    <s v="2013-12-20"/>
    <x v="4"/>
    <d v="1899-12-30T11:51:00"/>
    <x v="2"/>
    <d v="2013-12-20T10:59:21"/>
    <d v="2013-12-20T13:05:33"/>
    <n v="126"/>
    <x v="8"/>
    <x v="1"/>
    <x v="0"/>
    <x v="37"/>
  </r>
  <r>
    <x v="1577"/>
    <s v="2013-12-20"/>
    <x v="4"/>
    <d v="1899-12-30T12:43:00"/>
    <x v="0"/>
    <d v="2013-12-20T12:00:54"/>
    <d v="2013-12-20T13:54:49"/>
    <n v="113"/>
    <x v="8"/>
    <x v="1"/>
    <x v="0"/>
    <x v="37"/>
  </r>
  <r>
    <x v="1578"/>
    <s v="2013-12-20"/>
    <x v="4"/>
    <d v="1899-12-30T14:04:00"/>
    <x v="2"/>
    <d v="2013-12-20T13:22:10"/>
    <d v="2013-12-20T14:38:24"/>
    <n v="76"/>
    <x v="8"/>
    <x v="1"/>
    <x v="0"/>
    <x v="37"/>
  </r>
  <r>
    <x v="1579"/>
    <s v="2013-12-20"/>
    <x v="4"/>
    <d v="1899-12-30T14:24:00"/>
    <x v="0"/>
    <d v="2013-12-20T13:24:15"/>
    <d v="2013-12-20T14:56:45"/>
    <n v="92"/>
    <x v="8"/>
    <x v="1"/>
    <x v="0"/>
    <x v="37"/>
  </r>
  <r>
    <x v="1580"/>
    <s v="2013-12-20"/>
    <x v="4"/>
    <d v="1899-12-30T15:46:00"/>
    <x v="2"/>
    <d v="2013-12-20T14:52:14"/>
    <d v="2013-12-20T17:01:13"/>
    <n v="128"/>
    <x v="8"/>
    <x v="1"/>
    <x v="0"/>
    <x v="37"/>
  </r>
  <r>
    <x v="1581"/>
    <s v="2013-12-20"/>
    <x v="4"/>
    <d v="1899-12-30T18:49:00"/>
    <x v="1"/>
    <d v="2013-12-20T18:01:47"/>
    <d v="2013-12-20T19:35:01"/>
    <n v="93"/>
    <x v="8"/>
    <x v="1"/>
    <x v="0"/>
    <x v="37"/>
  </r>
  <r>
    <x v="1582"/>
    <s v="2013-12-20"/>
    <x v="4"/>
    <d v="1899-12-30T20:43:00"/>
    <x v="0"/>
    <d v="2013-12-20T20:21:35"/>
    <d v="2013-12-20T21:11:18"/>
    <n v="49"/>
    <x v="8"/>
    <x v="1"/>
    <x v="0"/>
    <x v="37"/>
  </r>
  <r>
    <x v="1583"/>
    <s v="2013-12-21"/>
    <x v="5"/>
    <d v="1899-12-30T03:37:00"/>
    <x v="0"/>
    <d v="2013-12-21T03:30:37"/>
    <d v="2013-12-21T05:00:17"/>
    <n v="89"/>
    <x v="8"/>
    <x v="0"/>
    <x v="1"/>
    <x v="37"/>
  </r>
  <r>
    <x v="1584"/>
    <s v="2013-12-21"/>
    <x v="5"/>
    <d v="1899-12-30T20:47:00"/>
    <x v="0"/>
    <d v="2013-12-21T20:11:40"/>
    <d v="2013-12-21T21:24:02"/>
    <n v="72"/>
    <x v="8"/>
    <x v="1"/>
    <x v="1"/>
    <x v="37"/>
  </r>
  <r>
    <x v="1585"/>
    <s v="2013-12-22"/>
    <x v="6"/>
    <d v="1899-12-30T03:25:00"/>
    <x v="0"/>
    <d v="2013-12-22T02:38:05"/>
    <d v="2013-12-22T04:20:10"/>
    <n v="102"/>
    <x v="8"/>
    <x v="0"/>
    <x v="1"/>
    <x v="37"/>
  </r>
  <r>
    <x v="1586"/>
    <s v="2013-12-22"/>
    <x v="6"/>
    <d v="1899-12-30T10:18:00"/>
    <x v="0"/>
    <d v="2013-12-22T09:35:35"/>
    <d v="2013-12-22T11:36:08"/>
    <n v="120"/>
    <x v="8"/>
    <x v="1"/>
    <x v="1"/>
    <x v="37"/>
  </r>
  <r>
    <x v="1587"/>
    <s v="2013-12-22"/>
    <x v="6"/>
    <d v="1899-12-30T17:02:00"/>
    <x v="0"/>
    <d v="2013-12-22T16:37:43"/>
    <d v="2013-12-22T18:41:10"/>
    <n v="123"/>
    <x v="8"/>
    <x v="1"/>
    <x v="1"/>
    <x v="37"/>
  </r>
  <r>
    <x v="1588"/>
    <s v="2013-12-22"/>
    <x v="6"/>
    <d v="1899-12-30T19:11:00"/>
    <x v="0"/>
    <d v="2013-12-22T18:35:12"/>
    <d v="2013-12-22T19:46:47"/>
    <n v="71"/>
    <x v="8"/>
    <x v="1"/>
    <x v="1"/>
    <x v="37"/>
  </r>
  <r>
    <x v="1589"/>
    <s v="2013-12-23"/>
    <x v="0"/>
    <d v="1899-12-30T08:29:00"/>
    <x v="2"/>
    <d v="2013-12-23T07:32:32"/>
    <d v="2013-12-23T08:56:04"/>
    <n v="83"/>
    <x v="8"/>
    <x v="1"/>
    <x v="0"/>
    <x v="38"/>
  </r>
  <r>
    <x v="1590"/>
    <s v="2013-12-23"/>
    <x v="0"/>
    <d v="1899-12-30T09:12:00"/>
    <x v="0"/>
    <d v="2013-12-23T08:37:50"/>
    <d v="2013-12-23T10:18:28"/>
    <n v="100"/>
    <x v="8"/>
    <x v="1"/>
    <x v="0"/>
    <x v="38"/>
  </r>
  <r>
    <x v="1591"/>
    <s v="2013-12-23"/>
    <x v="0"/>
    <d v="1899-12-30T10:05:00"/>
    <x v="2"/>
    <d v="2013-12-23T09:27:10"/>
    <d v="2013-12-23T11:21:24"/>
    <n v="114"/>
    <x v="8"/>
    <x v="1"/>
    <x v="0"/>
    <x v="38"/>
  </r>
  <r>
    <x v="1592"/>
    <s v="2013-12-23"/>
    <x v="0"/>
    <d v="1899-12-30T12:25:00"/>
    <x v="2"/>
    <d v="2013-12-23T11:46:47"/>
    <d v="2013-12-23T13:04:56"/>
    <n v="78"/>
    <x v="8"/>
    <x v="1"/>
    <x v="0"/>
    <x v="38"/>
  </r>
  <r>
    <x v="1593"/>
    <s v="2013-12-23"/>
    <x v="0"/>
    <d v="1899-12-30T13:29:00"/>
    <x v="0"/>
    <d v="2013-12-23T13:09:57"/>
    <d v="2013-12-23T14:29:11"/>
    <n v="79"/>
    <x v="8"/>
    <x v="1"/>
    <x v="0"/>
    <x v="38"/>
  </r>
  <r>
    <x v="1594"/>
    <s v="2013-12-23"/>
    <x v="0"/>
    <d v="1899-12-30T14:14:00"/>
    <x v="2"/>
    <d v="2013-12-23T13:27:32"/>
    <d v="2013-12-23T15:30:15"/>
    <n v="122"/>
    <x v="8"/>
    <x v="1"/>
    <x v="0"/>
    <x v="38"/>
  </r>
  <r>
    <x v="1595"/>
    <s v="2013-12-23"/>
    <x v="0"/>
    <d v="1899-12-30T16:20:00"/>
    <x v="2"/>
    <d v="2013-12-23T14:54:24"/>
    <e v="#VALUE!"/>
    <e v="#VALUE!"/>
    <x v="8"/>
    <x v="1"/>
    <x v="0"/>
    <x v="38"/>
  </r>
  <r>
    <x v="1596"/>
    <s v="2013-12-23"/>
    <x v="0"/>
    <d v="1899-12-30T16:39:00"/>
    <x v="2"/>
    <d v="2013-12-23T16:02:39"/>
    <d v="2013-12-23T17:24:07"/>
    <n v="81"/>
    <x v="8"/>
    <x v="1"/>
    <x v="0"/>
    <x v="38"/>
  </r>
  <r>
    <x v="1597"/>
    <s v="2013-12-23"/>
    <x v="0"/>
    <d v="1899-12-30T20:41:00"/>
    <x v="0"/>
    <d v="2013-12-23T19:56:28"/>
    <d v="2013-12-23T21:35:36"/>
    <n v="99"/>
    <x v="8"/>
    <x v="1"/>
    <x v="0"/>
    <x v="38"/>
  </r>
  <r>
    <x v="1598"/>
    <s v="2013-12-24"/>
    <x v="1"/>
    <d v="1899-12-30T05:50:00"/>
    <x v="0"/>
    <d v="2013-12-24T05:32:45"/>
    <d v="2013-12-24T06:27:04"/>
    <n v="54"/>
    <x v="8"/>
    <x v="0"/>
    <x v="0"/>
    <x v="38"/>
  </r>
  <r>
    <x v="1599"/>
    <s v="2013-12-24"/>
    <x v="1"/>
    <d v="1899-12-30T08:35:00"/>
    <x v="2"/>
    <d v="2013-12-24T07:44:38"/>
    <d v="2013-12-24T09:15:32"/>
    <n v="90"/>
    <x v="8"/>
    <x v="1"/>
    <x v="0"/>
    <x v="38"/>
  </r>
  <r>
    <x v="1600"/>
    <s v="2013-12-24"/>
    <x v="1"/>
    <d v="1899-12-30T09:11:00"/>
    <x v="0"/>
    <d v="2013-12-24T08:42:11"/>
    <d v="2013-12-24T09:53:05"/>
    <n v="70"/>
    <x v="8"/>
    <x v="1"/>
    <x v="0"/>
    <x v="38"/>
  </r>
  <r>
    <x v="1601"/>
    <s v="2013-12-24"/>
    <x v="1"/>
    <d v="1899-12-30T10:45:00"/>
    <x v="2"/>
    <d v="2013-12-24T09:43:48"/>
    <d v="2013-12-24T11:46:46"/>
    <n v="122"/>
    <x v="8"/>
    <x v="1"/>
    <x v="0"/>
    <x v="38"/>
  </r>
  <r>
    <x v="1602"/>
    <s v="2013-12-24"/>
    <x v="1"/>
    <d v="1899-12-30T11:17:00"/>
    <x v="0"/>
    <d v="2013-12-24T10:44:59"/>
    <d v="2013-12-24T12:18:27"/>
    <n v="93"/>
    <x v="8"/>
    <x v="1"/>
    <x v="0"/>
    <x v="38"/>
  </r>
  <r>
    <x v="1603"/>
    <s v="2013-12-24"/>
    <x v="1"/>
    <d v="1899-12-30T18:46:00"/>
    <x v="1"/>
    <d v="2013-12-24T17:51:46"/>
    <d v="2013-12-24T19:19:30"/>
    <n v="87"/>
    <x v="8"/>
    <x v="1"/>
    <x v="0"/>
    <x v="38"/>
  </r>
  <r>
    <x v="1604"/>
    <s v="2013-12-25"/>
    <x v="2"/>
    <d v="1899-12-30T04:34:00"/>
    <x v="0"/>
    <d v="2013-12-25T03:15:26"/>
    <d v="2013-12-25T05:49:18"/>
    <n v="153"/>
    <x v="8"/>
    <x v="0"/>
    <x v="0"/>
    <x v="38"/>
  </r>
  <r>
    <x v="1605"/>
    <s v="2013-12-25"/>
    <x v="2"/>
    <d v="1899-12-30T03:47:00"/>
    <x v="0"/>
    <e v="#VALUE!"/>
    <d v="2013-12-25T05:01:29"/>
    <e v="#VALUE!"/>
    <x v="8"/>
    <x v="0"/>
    <x v="0"/>
    <x v="38"/>
  </r>
  <r>
    <x v="1606"/>
    <s v="2013-12-25"/>
    <x v="2"/>
    <d v="1899-12-30T10:45:00"/>
    <x v="0"/>
    <d v="2013-12-25T10:16:15"/>
    <d v="2013-12-25T11:23:49"/>
    <n v="67"/>
    <x v="8"/>
    <x v="1"/>
    <x v="0"/>
    <x v="38"/>
  </r>
  <r>
    <x v="1607"/>
    <s v="2013-12-25"/>
    <x v="2"/>
    <d v="1899-12-30T12:21:00"/>
    <x v="0"/>
    <d v="2013-12-25T11:56:51"/>
    <d v="2013-12-25T12:53:54"/>
    <n v="57"/>
    <x v="8"/>
    <x v="1"/>
    <x v="0"/>
    <x v="38"/>
  </r>
  <r>
    <x v="1608"/>
    <s v="2013-12-25"/>
    <x v="2"/>
    <d v="1899-12-30T14:13:00"/>
    <x v="0"/>
    <d v="2013-12-25T13:31:21"/>
    <d v="2013-12-25T15:00:56"/>
    <n v="89"/>
    <x v="8"/>
    <x v="1"/>
    <x v="0"/>
    <x v="38"/>
  </r>
  <r>
    <x v="1609"/>
    <s v="2013-12-26"/>
    <x v="3"/>
    <d v="1899-12-30T18:31:00"/>
    <x v="0"/>
    <d v="2013-12-26T17:54:08"/>
    <d v="2013-12-26T20:12:19"/>
    <n v="138"/>
    <x v="8"/>
    <x v="1"/>
    <x v="0"/>
    <x v="38"/>
  </r>
  <r>
    <x v="1610"/>
    <s v="2013-12-27"/>
    <x v="4"/>
    <d v="1899-12-30T02:20:00"/>
    <x v="0"/>
    <d v="2013-12-27T01:44:03"/>
    <d v="2013-12-27T03:05:50"/>
    <n v="81"/>
    <x v="8"/>
    <x v="0"/>
    <x v="0"/>
    <x v="38"/>
  </r>
  <r>
    <x v="1611"/>
    <s v="2013-12-27"/>
    <x v="4"/>
    <d v="1899-12-30T04:13:00"/>
    <x v="0"/>
    <d v="2013-12-27T03:45:12"/>
    <d v="2013-12-27T05:45:29"/>
    <n v="120"/>
    <x v="8"/>
    <x v="0"/>
    <x v="0"/>
    <x v="38"/>
  </r>
  <r>
    <x v="1612"/>
    <s v="2013-12-27"/>
    <x v="4"/>
    <d v="1899-12-30T09:56:00"/>
    <x v="2"/>
    <d v="2013-12-27T08:19:01"/>
    <d v="2013-12-27T11:19:22"/>
    <n v="180"/>
    <x v="8"/>
    <x v="1"/>
    <x v="0"/>
    <x v="38"/>
  </r>
  <r>
    <x v="1613"/>
    <s v="2013-12-27"/>
    <x v="4"/>
    <d v="1899-12-30T12:34:00"/>
    <x v="2"/>
    <d v="2013-12-27T11:57:41"/>
    <d v="2013-12-27T13:52:56"/>
    <n v="115"/>
    <x v="8"/>
    <x v="1"/>
    <x v="0"/>
    <x v="38"/>
  </r>
  <r>
    <x v="1614"/>
    <s v="2013-12-27"/>
    <x v="4"/>
    <d v="1899-12-30T13:43:00"/>
    <x v="2"/>
    <d v="2013-12-27T13:17:50"/>
    <d v="2013-12-27T14:09:44"/>
    <n v="51"/>
    <x v="8"/>
    <x v="1"/>
    <x v="0"/>
    <x v="38"/>
  </r>
  <r>
    <x v="1615"/>
    <s v="2013-12-27"/>
    <x v="4"/>
    <d v="1899-12-30T15:34:00"/>
    <x v="2"/>
    <d v="2013-12-27T15:24:05"/>
    <d v="2013-12-27T16:24:02"/>
    <n v="59"/>
    <x v="8"/>
    <x v="1"/>
    <x v="0"/>
    <x v="38"/>
  </r>
  <r>
    <x v="1616"/>
    <s v="2013-12-27"/>
    <x v="4"/>
    <d v="1899-12-30T18:57:00"/>
    <x v="0"/>
    <d v="2013-12-27T17:58:43"/>
    <d v="2013-12-27T20:05:33"/>
    <n v="126"/>
    <x v="8"/>
    <x v="1"/>
    <x v="0"/>
    <x v="38"/>
  </r>
  <r>
    <x v="1617"/>
    <s v="2013-12-27"/>
    <x v="4"/>
    <d v="1899-12-30T21:51:00"/>
    <x v="0"/>
    <d v="2013-12-27T21:36:47"/>
    <d v="2013-12-27T22:54:36"/>
    <n v="77"/>
    <x v="8"/>
    <x v="1"/>
    <x v="0"/>
    <x v="38"/>
  </r>
  <r>
    <x v="1618"/>
    <s v="2013-12-28"/>
    <x v="5"/>
    <d v="1899-12-30T00:28:00"/>
    <x v="0"/>
    <d v="2013-12-27T23:55:12"/>
    <d v="2013-12-28T01:32:46"/>
    <n v="97"/>
    <x v="8"/>
    <x v="0"/>
    <x v="1"/>
    <x v="38"/>
  </r>
  <r>
    <x v="1619"/>
    <s v="2013-12-28"/>
    <x v="5"/>
    <d v="1899-12-30T02:36:00"/>
    <x v="2"/>
    <d v="2013-12-28T01:51:08"/>
    <d v="2013-12-28T03:40:21"/>
    <n v="109"/>
    <x v="8"/>
    <x v="0"/>
    <x v="1"/>
    <x v="38"/>
  </r>
  <r>
    <x v="1620"/>
    <s v="2013-12-28"/>
    <x v="5"/>
    <d v="1899-12-30T05:55:00"/>
    <x v="0"/>
    <d v="2013-12-28T05:36:13"/>
    <d v="2013-12-28T06:28:17"/>
    <n v="52"/>
    <x v="8"/>
    <x v="0"/>
    <x v="1"/>
    <x v="38"/>
  </r>
  <r>
    <x v="1621"/>
    <s v="2013-12-28"/>
    <x v="5"/>
    <d v="1899-12-30T06:39:00"/>
    <x v="0"/>
    <d v="2013-12-28T06:13:18"/>
    <d v="2013-12-28T07:50:06"/>
    <n v="96"/>
    <x v="8"/>
    <x v="1"/>
    <x v="1"/>
    <x v="38"/>
  </r>
  <r>
    <x v="1622"/>
    <s v="2013-12-28"/>
    <x v="5"/>
    <d v="1899-12-30T10:18:00"/>
    <x v="1"/>
    <d v="2013-12-28T09:44:07"/>
    <e v="#VALUE!"/>
    <e v="#VALUE!"/>
    <x v="8"/>
    <x v="1"/>
    <x v="1"/>
    <x v="38"/>
  </r>
  <r>
    <x v="1623"/>
    <s v="2013-12-28"/>
    <x v="5"/>
    <d v="1899-12-30T12:17:00"/>
    <x v="0"/>
    <d v="2013-12-28T11:09:23"/>
    <d v="2013-12-28T12:56:29"/>
    <n v="107"/>
    <x v="8"/>
    <x v="1"/>
    <x v="1"/>
    <x v="38"/>
  </r>
  <r>
    <x v="1624"/>
    <s v="2013-12-28"/>
    <x v="5"/>
    <d v="1899-12-30T21:27:00"/>
    <x v="0"/>
    <d v="2013-12-28T20:59:57"/>
    <d v="2013-12-28T22:40:22"/>
    <n v="100"/>
    <x v="8"/>
    <x v="1"/>
    <x v="1"/>
    <x v="38"/>
  </r>
  <r>
    <x v="1625"/>
    <s v="2013-12-29"/>
    <x v="6"/>
    <d v="1899-12-30T00:46:00"/>
    <x v="0"/>
    <d v="2013-12-29T00:26:24"/>
    <d v="2013-12-29T01:16:51"/>
    <n v="50"/>
    <x v="8"/>
    <x v="0"/>
    <x v="1"/>
    <x v="38"/>
  </r>
  <r>
    <x v="1626"/>
    <s v="2013-12-29"/>
    <x v="6"/>
    <d v="1899-12-30T02:22:00"/>
    <x v="0"/>
    <d v="2013-12-29T01:41:57"/>
    <d v="2013-12-29T03:29:56"/>
    <n v="107"/>
    <x v="8"/>
    <x v="0"/>
    <x v="1"/>
    <x v="38"/>
  </r>
  <r>
    <x v="1627"/>
    <s v="2013-12-29"/>
    <x v="6"/>
    <d v="1899-12-30T12:12:00"/>
    <x v="1"/>
    <d v="2013-12-29T11:38:55"/>
    <d v="2013-12-29T13:16:11"/>
    <n v="97"/>
    <x v="8"/>
    <x v="1"/>
    <x v="1"/>
    <x v="38"/>
  </r>
  <r>
    <x v="1628"/>
    <s v="2013-12-29"/>
    <x v="6"/>
    <d v="1899-12-30T15:48:00"/>
    <x v="0"/>
    <d v="2013-12-29T15:04:43"/>
    <d v="2013-12-29T17:04:25"/>
    <n v="119"/>
    <x v="8"/>
    <x v="1"/>
    <x v="1"/>
    <x v="38"/>
  </r>
  <r>
    <x v="1629"/>
    <s v="2013-12-30"/>
    <x v="0"/>
    <d v="1899-12-30T10:37:00"/>
    <x v="2"/>
    <d v="2013-12-30T09:45:34"/>
    <d v="2013-12-30T11:23:12"/>
    <n v="97"/>
    <x v="8"/>
    <x v="1"/>
    <x v="0"/>
    <x v="39"/>
  </r>
  <r>
    <x v="1630"/>
    <s v="2013-12-30"/>
    <x v="0"/>
    <d v="1899-12-30T11:28:00"/>
    <x v="2"/>
    <d v="2013-12-30T09:42:05"/>
    <d v="2013-12-30T12:46:50"/>
    <n v="184"/>
    <x v="8"/>
    <x v="1"/>
    <x v="0"/>
    <x v="39"/>
  </r>
  <r>
    <x v="1631"/>
    <s v="2013-12-30"/>
    <x v="0"/>
    <d v="1899-12-30T12:34:00"/>
    <x v="2"/>
    <d v="2013-12-30T11:59:46"/>
    <d v="2013-12-30T13:52:49"/>
    <n v="113"/>
    <x v="8"/>
    <x v="1"/>
    <x v="0"/>
    <x v="39"/>
  </r>
  <r>
    <x v="1632"/>
    <s v="2013-12-30"/>
    <x v="0"/>
    <d v="1899-12-30T14:45:00"/>
    <x v="2"/>
    <d v="2013-12-30T13:32:12"/>
    <d v="2013-12-30T16:26:25"/>
    <n v="174"/>
    <x v="8"/>
    <x v="1"/>
    <x v="0"/>
    <x v="39"/>
  </r>
  <r>
    <x v="1633"/>
    <s v="2013-12-30"/>
    <x v="0"/>
    <d v="1899-12-30T14:49:00"/>
    <x v="2"/>
    <d v="2013-12-30T13:53:02"/>
    <d v="2013-12-30T15:30:15"/>
    <n v="97"/>
    <x v="8"/>
    <x v="1"/>
    <x v="0"/>
    <x v="39"/>
  </r>
  <r>
    <x v="1634"/>
    <s v="2013-12-30"/>
    <x v="0"/>
    <d v="1899-12-30T17:13:00"/>
    <x v="2"/>
    <d v="2013-12-30T16:47:52"/>
    <d v="2013-12-30T18:14:36"/>
    <n v="86"/>
    <x v="8"/>
    <x v="1"/>
    <x v="0"/>
    <x v="39"/>
  </r>
  <r>
    <x v="1635"/>
    <s v="2013-12-31"/>
    <x v="1"/>
    <d v="1899-12-30T01:44:00"/>
    <x v="0"/>
    <d v="2013-12-31T01:40:47"/>
    <d v="2013-12-31T02:27:48"/>
    <n v="47"/>
    <x v="8"/>
    <x v="0"/>
    <x v="0"/>
    <x v="39"/>
  </r>
  <r>
    <x v="1636"/>
    <s v="2013-12-31"/>
    <x v="1"/>
    <d v="1899-12-30T04:57:00"/>
    <x v="0"/>
    <d v="2013-12-31T04:35:51"/>
    <d v="2013-12-31T05:50:53"/>
    <n v="75"/>
    <x v="8"/>
    <x v="0"/>
    <x v="0"/>
    <x v="39"/>
  </r>
  <r>
    <x v="1637"/>
    <s v="2013-12-31"/>
    <x v="1"/>
    <d v="1899-12-30T05:40:00"/>
    <x v="0"/>
    <d v="2013-12-31T05:29:22"/>
    <d v="2013-12-31T06:29:39"/>
    <n v="60"/>
    <x v="8"/>
    <x v="0"/>
    <x v="0"/>
    <x v="39"/>
  </r>
  <r>
    <x v="1638"/>
    <s v="2013-12-31"/>
    <x v="1"/>
    <d v="1899-12-30T06:59:00"/>
    <x v="0"/>
    <d v="2013-12-31T06:31:59"/>
    <d v="2013-12-31T07:41:58"/>
    <n v="69"/>
    <x v="8"/>
    <x v="1"/>
    <x v="0"/>
    <x v="39"/>
  </r>
  <r>
    <x v="1639"/>
    <s v="2013-12-31"/>
    <x v="1"/>
    <d v="1899-12-30T11:45:00"/>
    <x v="1"/>
    <d v="2013-12-31T11:05:47"/>
    <d v="2013-12-31T12:24:30"/>
    <n v="78"/>
    <x v="8"/>
    <x v="1"/>
    <x v="0"/>
    <x v="39"/>
  </r>
  <r>
    <x v="1640"/>
    <s v="2013-12-31"/>
    <x v="1"/>
    <d v="1899-12-30T16:51:00"/>
    <x v="1"/>
    <d v="2013-12-31T16:15:29"/>
    <d v="2013-12-31T17:42:57"/>
    <n v="87"/>
    <x v="8"/>
    <x v="1"/>
    <x v="0"/>
    <x v="39"/>
  </r>
  <r>
    <x v="1641"/>
    <s v="2013-12-31"/>
    <x v="1"/>
    <d v="1899-12-30T20:25:00"/>
    <x v="1"/>
    <d v="2013-12-31T19:38:13"/>
    <e v="#VALUE!"/>
    <e v="#VALUE!"/>
    <x v="8"/>
    <x v="1"/>
    <x v="0"/>
    <x v="39"/>
  </r>
  <r>
    <x v="1642"/>
    <s v="2013-12-31"/>
    <x v="1"/>
    <d v="1899-12-30T21:34:00"/>
    <x v="0"/>
    <d v="2013-12-31T21:01:24"/>
    <d v="2013-12-31T22:27:31"/>
    <n v="86"/>
    <x v="8"/>
    <x v="1"/>
    <x v="0"/>
    <x v="39"/>
  </r>
  <r>
    <x v="1643"/>
    <s v="2014-01-01"/>
    <x v="2"/>
    <d v="1899-12-30T10:58:00"/>
    <x v="0"/>
    <d v="2014-01-01T10:38:20"/>
    <d v="2014-01-01T11:42:47"/>
    <n v="64"/>
    <x v="9"/>
    <x v="1"/>
    <x v="0"/>
    <x v="39"/>
  </r>
  <r>
    <x v="1644"/>
    <s v="2014-01-01"/>
    <x v="2"/>
    <d v="1899-12-30T12:39:00"/>
    <x v="2"/>
    <d v="2014-01-01T11:48:26"/>
    <d v="2014-01-01T13:56:02"/>
    <n v="127"/>
    <x v="9"/>
    <x v="1"/>
    <x v="0"/>
    <x v="39"/>
  </r>
  <r>
    <x v="1645"/>
    <s v="2014-01-01"/>
    <x v="2"/>
    <d v="1899-12-30T17:16:00"/>
    <x v="0"/>
    <d v="2014-01-01T16:48:52"/>
    <d v="2014-01-01T18:44:36"/>
    <n v="115"/>
    <x v="9"/>
    <x v="1"/>
    <x v="0"/>
    <x v="39"/>
  </r>
  <r>
    <x v="1646"/>
    <s v="2014-01-01"/>
    <x v="2"/>
    <d v="1899-12-30T19:20:00"/>
    <x v="0"/>
    <d v="2014-01-01T18:22:16"/>
    <d v="2014-01-01T20:13:31"/>
    <n v="111"/>
    <x v="9"/>
    <x v="1"/>
    <x v="0"/>
    <x v="39"/>
  </r>
  <r>
    <x v="1647"/>
    <s v="2014-01-02"/>
    <x v="3"/>
    <d v="1899-12-30T07:45:00"/>
    <x v="0"/>
    <d v="2014-01-02T07:18:44"/>
    <d v="2014-01-02T08:34:50"/>
    <n v="76"/>
    <x v="9"/>
    <x v="1"/>
    <x v="0"/>
    <x v="39"/>
  </r>
  <r>
    <x v="1648"/>
    <s v="2014-01-02"/>
    <x v="3"/>
    <d v="1899-12-30T09:50:00"/>
    <x v="2"/>
    <d v="2014-01-02T08:40:16"/>
    <d v="2014-01-02T11:22:20"/>
    <n v="162"/>
    <x v="9"/>
    <x v="1"/>
    <x v="0"/>
    <x v="39"/>
  </r>
  <r>
    <x v="1649"/>
    <s v="2014-01-02"/>
    <x v="3"/>
    <d v="1899-12-30T12:50:00"/>
    <x v="2"/>
    <d v="2014-01-02T10:56:24"/>
    <d v="2014-01-02T13:52:41"/>
    <n v="176"/>
    <x v="9"/>
    <x v="1"/>
    <x v="0"/>
    <x v="39"/>
  </r>
  <r>
    <x v="1650"/>
    <s v="2014-01-02"/>
    <x v="3"/>
    <d v="1899-12-30T15:58:00"/>
    <x v="2"/>
    <d v="2014-01-02T15:06:52"/>
    <d v="2014-01-02T16:25:32"/>
    <n v="78"/>
    <x v="9"/>
    <x v="1"/>
    <x v="0"/>
    <x v="39"/>
  </r>
  <r>
    <x v="1651"/>
    <s v="2014-01-03"/>
    <x v="4"/>
    <d v="1899-12-30T09:41:00"/>
    <x v="2"/>
    <d v="2014-01-03T08:42:25"/>
    <d v="2014-01-03T10:06:34"/>
    <n v="84"/>
    <x v="9"/>
    <x v="1"/>
    <x v="0"/>
    <x v="39"/>
  </r>
  <r>
    <x v="1652"/>
    <s v="2014-01-03"/>
    <x v="4"/>
    <d v="1899-12-30T11:16:00"/>
    <x v="2"/>
    <d v="2014-01-03T09:20:14"/>
    <e v="#VALUE!"/>
    <e v="#VALUE!"/>
    <x v="9"/>
    <x v="1"/>
    <x v="0"/>
    <x v="39"/>
  </r>
  <r>
    <x v="1653"/>
    <s v="2014-01-03"/>
    <x v="4"/>
    <d v="1899-12-30T11:25:00"/>
    <x v="2"/>
    <d v="2014-01-03T10:33:48"/>
    <d v="2014-01-03T11:58:06"/>
    <n v="84"/>
    <x v="9"/>
    <x v="1"/>
    <x v="0"/>
    <x v="39"/>
  </r>
  <r>
    <x v="1654"/>
    <s v="2014-01-03"/>
    <x v="4"/>
    <d v="1899-12-30T13:28:00"/>
    <x v="2"/>
    <d v="2014-01-03T12:36:11"/>
    <d v="2014-01-03T13:55:51"/>
    <n v="79"/>
    <x v="9"/>
    <x v="1"/>
    <x v="0"/>
    <x v="39"/>
  </r>
  <r>
    <x v="1655"/>
    <s v="2014-01-03"/>
    <x v="4"/>
    <d v="1899-12-30T15:11:00"/>
    <x v="2"/>
    <d v="2014-01-03T14:16:34"/>
    <d v="2014-01-03T16:11:32"/>
    <n v="114"/>
    <x v="9"/>
    <x v="1"/>
    <x v="0"/>
    <x v="39"/>
  </r>
  <r>
    <x v="1656"/>
    <s v="2014-01-04"/>
    <x v="5"/>
    <d v="1899-12-30T07:44:00"/>
    <x v="0"/>
    <d v="2014-01-04T06:35:38"/>
    <d v="2014-01-04T08:56:59"/>
    <n v="141"/>
    <x v="9"/>
    <x v="1"/>
    <x v="1"/>
    <x v="39"/>
  </r>
  <r>
    <x v="1657"/>
    <s v="2014-01-05"/>
    <x v="6"/>
    <d v="1899-12-30T13:38:00"/>
    <x v="1"/>
    <d v="2014-01-05T12:50:25"/>
    <d v="2014-01-05T14:38:41"/>
    <n v="108"/>
    <x v="9"/>
    <x v="1"/>
    <x v="1"/>
    <x v="39"/>
  </r>
  <r>
    <x v="1658"/>
    <s v="2014-01-06"/>
    <x v="0"/>
    <d v="1899-12-30T04:47:00"/>
    <x v="0"/>
    <d v="2014-01-06T04:18:37"/>
    <d v="2014-01-06T05:25:52"/>
    <n v="67"/>
    <x v="9"/>
    <x v="0"/>
    <x v="0"/>
    <x v="40"/>
  </r>
  <r>
    <x v="1659"/>
    <s v="2014-01-06"/>
    <x v="0"/>
    <d v="1899-12-30T06:29:00"/>
    <x v="0"/>
    <d v="2014-01-06T06:02:50"/>
    <d v="2014-01-06T06:56:19"/>
    <n v="53"/>
    <x v="9"/>
    <x v="1"/>
    <x v="0"/>
    <x v="40"/>
  </r>
  <r>
    <x v="1660"/>
    <s v="2014-01-06"/>
    <x v="0"/>
    <d v="1899-12-30T08:22:00"/>
    <x v="2"/>
    <d v="2014-01-06T07:41:37"/>
    <d v="2014-01-06T09:06:32"/>
    <n v="84"/>
    <x v="9"/>
    <x v="1"/>
    <x v="0"/>
    <x v="40"/>
  </r>
  <r>
    <x v="1661"/>
    <s v="2014-01-06"/>
    <x v="0"/>
    <d v="1899-12-30T10:16:00"/>
    <x v="2"/>
    <d v="2014-01-06T09:33:01"/>
    <d v="2014-01-06T10:57:50"/>
    <n v="84"/>
    <x v="9"/>
    <x v="1"/>
    <x v="0"/>
    <x v="40"/>
  </r>
  <r>
    <x v="1662"/>
    <s v="2014-01-06"/>
    <x v="0"/>
    <d v="1899-12-30T12:27:00"/>
    <x v="2"/>
    <d v="2014-01-06T11:31:49"/>
    <d v="2014-01-06T12:56:18"/>
    <n v="84"/>
    <x v="9"/>
    <x v="1"/>
    <x v="0"/>
    <x v="40"/>
  </r>
  <r>
    <x v="1663"/>
    <s v="2014-01-06"/>
    <x v="0"/>
    <d v="1899-12-30T12:44:00"/>
    <x v="2"/>
    <d v="2014-01-06T11:43:52"/>
    <d v="2014-01-06T14:01:12"/>
    <n v="137"/>
    <x v="9"/>
    <x v="1"/>
    <x v="0"/>
    <x v="40"/>
  </r>
  <r>
    <x v="1664"/>
    <s v="2014-01-06"/>
    <x v="0"/>
    <d v="1899-12-30T14:41:00"/>
    <x v="2"/>
    <d v="2014-01-06T13:43:28"/>
    <d v="2014-01-06T15:23:44"/>
    <n v="100"/>
    <x v="9"/>
    <x v="1"/>
    <x v="0"/>
    <x v="40"/>
  </r>
  <r>
    <x v="1665"/>
    <s v="2014-01-06"/>
    <x v="0"/>
    <d v="1899-12-30T15:37:00"/>
    <x v="0"/>
    <d v="2014-01-06T15:29:21"/>
    <d v="2014-01-06T16:16:38"/>
    <n v="47"/>
    <x v="9"/>
    <x v="1"/>
    <x v="0"/>
    <x v="40"/>
  </r>
  <r>
    <x v="1666"/>
    <s v="2014-01-06"/>
    <x v="0"/>
    <d v="1899-12-30T15:59:00"/>
    <x v="0"/>
    <d v="2014-01-06T15:56:08"/>
    <d v="2014-01-06T17:00:44"/>
    <n v="64"/>
    <x v="9"/>
    <x v="1"/>
    <x v="0"/>
    <x v="40"/>
  </r>
  <r>
    <x v="1667"/>
    <s v="2014-01-06"/>
    <x v="0"/>
    <d v="1899-12-30T17:00:00"/>
    <x v="2"/>
    <d v="2014-01-06T15:48:23"/>
    <d v="2014-01-06T18:09:01"/>
    <n v="140"/>
    <x v="9"/>
    <x v="1"/>
    <x v="0"/>
    <x v="40"/>
  </r>
  <r>
    <x v="1668"/>
    <s v="2014-01-06"/>
    <x v="0"/>
    <d v="1899-12-30T19:52:00"/>
    <x v="1"/>
    <d v="2014-01-06T17:58:46"/>
    <d v="2014-01-06T21:18:26"/>
    <n v="199"/>
    <x v="9"/>
    <x v="1"/>
    <x v="0"/>
    <x v="40"/>
  </r>
  <r>
    <x v="1669"/>
    <s v="2014-01-06"/>
    <x v="0"/>
    <d v="1899-12-30T22:02:00"/>
    <x v="1"/>
    <d v="2014-01-06T21:11:12"/>
    <d v="2014-01-06T23:13:41"/>
    <n v="122"/>
    <x v="9"/>
    <x v="1"/>
    <x v="0"/>
    <x v="40"/>
  </r>
  <r>
    <x v="1670"/>
    <s v="2014-01-07"/>
    <x v="1"/>
    <d v="1899-12-30T02:40:00"/>
    <x v="0"/>
    <d v="2014-01-07T02:33:03"/>
    <d v="2014-01-07T03:37:06"/>
    <n v="64"/>
    <x v="9"/>
    <x v="0"/>
    <x v="0"/>
    <x v="40"/>
  </r>
  <r>
    <x v="1671"/>
    <s v="2014-01-07"/>
    <x v="1"/>
    <d v="1899-12-30T04:02:00"/>
    <x v="0"/>
    <d v="2014-01-07T03:30:00"/>
    <d v="2014-01-07T04:44:30"/>
    <n v="74"/>
    <x v="9"/>
    <x v="0"/>
    <x v="0"/>
    <x v="40"/>
  </r>
  <r>
    <x v="1672"/>
    <s v="2014-01-07"/>
    <x v="1"/>
    <d v="1899-12-30T08:25:00"/>
    <x v="2"/>
    <d v="2014-01-07T07:46:49"/>
    <d v="2014-01-07T09:21:35"/>
    <n v="94"/>
    <x v="9"/>
    <x v="1"/>
    <x v="0"/>
    <x v="40"/>
  </r>
  <r>
    <x v="1673"/>
    <s v="2014-01-07"/>
    <x v="1"/>
    <d v="1899-12-30T10:44:00"/>
    <x v="2"/>
    <d v="2014-01-07T09:30:53"/>
    <e v="#VALUE!"/>
    <e v="#VALUE!"/>
    <x v="9"/>
    <x v="1"/>
    <x v="0"/>
    <x v="40"/>
  </r>
  <r>
    <x v="1674"/>
    <s v="2014-01-07"/>
    <x v="1"/>
    <d v="1899-12-30T12:53:00"/>
    <x v="2"/>
    <d v="2014-01-07T11:57:49"/>
    <d v="2014-01-07T13:42:29"/>
    <n v="104"/>
    <x v="9"/>
    <x v="1"/>
    <x v="0"/>
    <x v="40"/>
  </r>
  <r>
    <x v="1675"/>
    <s v="2014-01-07"/>
    <x v="1"/>
    <d v="1899-12-30T14:20:00"/>
    <x v="0"/>
    <d v="2014-01-07T13:45:35"/>
    <d v="2014-01-07T15:18:20"/>
    <n v="92"/>
    <x v="9"/>
    <x v="1"/>
    <x v="0"/>
    <x v="40"/>
  </r>
  <r>
    <x v="1676"/>
    <s v="2014-01-07"/>
    <x v="1"/>
    <d v="1899-12-30T16:20:00"/>
    <x v="2"/>
    <d v="2014-01-07T15:34:55"/>
    <d v="2014-01-07T16:45:25"/>
    <n v="70"/>
    <x v="9"/>
    <x v="1"/>
    <x v="0"/>
    <x v="40"/>
  </r>
  <r>
    <x v="1677"/>
    <s v="2014-01-07"/>
    <x v="1"/>
    <d v="1899-12-30T19:30:00"/>
    <x v="0"/>
    <d v="2014-01-07T18:32:39"/>
    <e v="#VALUE!"/>
    <e v="#VALUE!"/>
    <x v="9"/>
    <x v="1"/>
    <x v="0"/>
    <x v="40"/>
  </r>
  <r>
    <x v="1678"/>
    <s v="2014-01-07"/>
    <x v="1"/>
    <d v="1899-12-30T23:08:00"/>
    <x v="0"/>
    <d v="2014-01-07T21:49:08"/>
    <d v="2014-01-08T00:32:49"/>
    <n v="163"/>
    <x v="9"/>
    <x v="1"/>
    <x v="0"/>
    <x v="40"/>
  </r>
  <r>
    <x v="1679"/>
    <s v="2014-01-08"/>
    <x v="2"/>
    <d v="1899-12-30T01:35:00"/>
    <x v="0"/>
    <d v="2014-01-08T00:43:12"/>
    <d v="2014-01-08T02:56:32"/>
    <n v="133"/>
    <x v="9"/>
    <x v="0"/>
    <x v="0"/>
    <x v="40"/>
  </r>
  <r>
    <x v="1680"/>
    <s v="2014-01-08"/>
    <x v="2"/>
    <d v="1899-12-30T08:26:00"/>
    <x v="2"/>
    <d v="2014-01-08T07:46:01"/>
    <d v="2014-01-08T09:18:33"/>
    <n v="92"/>
    <x v="9"/>
    <x v="1"/>
    <x v="0"/>
    <x v="40"/>
  </r>
  <r>
    <x v="1681"/>
    <s v="2014-01-08"/>
    <x v="2"/>
    <d v="1899-12-30T10:27:00"/>
    <x v="2"/>
    <d v="2014-01-08T09:29:10"/>
    <d v="2014-01-08T11:04:39"/>
    <n v="95"/>
    <x v="9"/>
    <x v="1"/>
    <x v="0"/>
    <x v="40"/>
  </r>
  <r>
    <x v="1682"/>
    <s v="2014-01-08"/>
    <x v="2"/>
    <d v="1899-12-30T12:25:00"/>
    <x v="2"/>
    <d v="2014-01-08T11:36:18"/>
    <d v="2014-01-08T13:05:05"/>
    <n v="88"/>
    <x v="9"/>
    <x v="1"/>
    <x v="0"/>
    <x v="40"/>
  </r>
  <r>
    <x v="1683"/>
    <s v="2014-01-08"/>
    <x v="2"/>
    <d v="1899-12-30T13:32:00"/>
    <x v="0"/>
    <d v="2014-01-08T13:28:29"/>
    <d v="2014-01-08T14:28:06"/>
    <n v="59"/>
    <x v="9"/>
    <x v="1"/>
    <x v="0"/>
    <x v="40"/>
  </r>
  <r>
    <x v="1684"/>
    <s v="2014-01-08"/>
    <x v="2"/>
    <d v="1899-12-30T14:30:00"/>
    <x v="2"/>
    <d v="2014-01-08T13:43:24"/>
    <d v="2014-01-08T15:52:46"/>
    <n v="129"/>
    <x v="9"/>
    <x v="1"/>
    <x v="0"/>
    <x v="40"/>
  </r>
  <r>
    <x v="1685"/>
    <s v="2014-01-08"/>
    <x v="2"/>
    <d v="1899-12-30T15:36:00"/>
    <x v="0"/>
    <d v="2014-01-08T14:50:27"/>
    <d v="2014-01-08T16:15:25"/>
    <n v="84"/>
    <x v="9"/>
    <x v="1"/>
    <x v="0"/>
    <x v="40"/>
  </r>
  <r>
    <x v="1686"/>
    <s v="2014-01-08"/>
    <x v="2"/>
    <d v="1899-12-30T17:53:00"/>
    <x v="2"/>
    <d v="2014-01-08T16:49:37"/>
    <d v="2014-01-08T18:57:37"/>
    <n v="128"/>
    <x v="9"/>
    <x v="1"/>
    <x v="0"/>
    <x v="40"/>
  </r>
  <r>
    <x v="1687"/>
    <s v="2014-01-08"/>
    <x v="2"/>
    <d v="1899-12-30T21:04:00"/>
    <x v="1"/>
    <d v="2014-01-08T20:02:09"/>
    <d v="2014-01-08T22:47:22"/>
    <n v="165"/>
    <x v="9"/>
    <x v="1"/>
    <x v="0"/>
    <x v="40"/>
  </r>
  <r>
    <x v="1688"/>
    <s v="2014-01-08"/>
    <x v="2"/>
    <d v="1899-12-30T22:42:00"/>
    <x v="0"/>
    <d v="2014-01-08T22:33:41"/>
    <d v="2014-01-09T00:04:39"/>
    <n v="90"/>
    <x v="9"/>
    <x v="1"/>
    <x v="0"/>
    <x v="40"/>
  </r>
  <r>
    <x v="1689"/>
    <s v="2014-01-09"/>
    <x v="3"/>
    <d v="1899-12-30T05:07:00"/>
    <x v="0"/>
    <d v="2014-01-09T04:17:30"/>
    <d v="2014-01-09T06:03:55"/>
    <n v="106"/>
    <x v="9"/>
    <x v="0"/>
    <x v="0"/>
    <x v="40"/>
  </r>
  <r>
    <x v="1690"/>
    <s v="2014-01-09"/>
    <x v="3"/>
    <d v="1899-12-30T10:07:00"/>
    <x v="2"/>
    <d v="2014-01-09T09:13:17"/>
    <d v="2014-01-09T10:53:35"/>
    <n v="100"/>
    <x v="9"/>
    <x v="1"/>
    <x v="0"/>
    <x v="40"/>
  </r>
  <r>
    <x v="1691"/>
    <s v="2014-01-09"/>
    <x v="3"/>
    <d v="1899-12-30T12:50:00"/>
    <x v="2"/>
    <d v="2014-01-09T11:54:23"/>
    <d v="2014-01-09T13:29:29"/>
    <n v="95"/>
    <x v="9"/>
    <x v="1"/>
    <x v="0"/>
    <x v="40"/>
  </r>
  <r>
    <x v="1692"/>
    <s v="2014-01-10"/>
    <x v="4"/>
    <d v="1899-12-30T09:49:00"/>
    <x v="2"/>
    <d v="2014-01-10T08:35:29"/>
    <d v="2014-01-10T10:51:47"/>
    <n v="136"/>
    <x v="9"/>
    <x v="1"/>
    <x v="0"/>
    <x v="40"/>
  </r>
  <r>
    <x v="1693"/>
    <s v="2014-01-10"/>
    <x v="4"/>
    <d v="1899-12-30T11:45:00"/>
    <x v="2"/>
    <d v="2014-01-10T10:49:25"/>
    <d v="2014-01-10T13:01:52"/>
    <n v="132"/>
    <x v="9"/>
    <x v="1"/>
    <x v="0"/>
    <x v="40"/>
  </r>
  <r>
    <x v="1694"/>
    <s v="2014-01-10"/>
    <x v="4"/>
    <d v="1899-12-30T13:33:00"/>
    <x v="2"/>
    <d v="2014-01-10T13:32:25"/>
    <d v="2014-01-10T14:12:02"/>
    <n v="39"/>
    <x v="9"/>
    <x v="1"/>
    <x v="0"/>
    <x v="40"/>
  </r>
  <r>
    <x v="1695"/>
    <s v="2014-01-11"/>
    <x v="5"/>
    <d v="1899-12-30T00:50:00"/>
    <x v="0"/>
    <d v="2014-01-11T00:26:41"/>
    <d v="2014-01-11T02:54:32"/>
    <n v="147"/>
    <x v="9"/>
    <x v="0"/>
    <x v="1"/>
    <x v="40"/>
  </r>
  <r>
    <x v="1696"/>
    <s v="2014-01-11"/>
    <x v="5"/>
    <d v="1899-12-30T15:05:00"/>
    <x v="0"/>
    <d v="2014-01-11T14:49:36"/>
    <d v="2014-01-11T15:52:41"/>
    <n v="63"/>
    <x v="9"/>
    <x v="1"/>
    <x v="1"/>
    <x v="40"/>
  </r>
  <r>
    <x v="1697"/>
    <s v="2014-01-12"/>
    <x v="6"/>
    <d v="1899-12-30T02:15:00"/>
    <x v="0"/>
    <d v="2014-01-12T01:28:21"/>
    <d v="2014-01-12T03:12:36"/>
    <n v="104"/>
    <x v="9"/>
    <x v="0"/>
    <x v="1"/>
    <x v="40"/>
  </r>
  <r>
    <x v="1698"/>
    <s v="2014-01-12"/>
    <x v="6"/>
    <d v="1899-12-30T21:27:00"/>
    <x v="0"/>
    <d v="2014-01-12T20:31:13"/>
    <d v="2014-01-12T22:42:12"/>
    <n v="130"/>
    <x v="9"/>
    <x v="1"/>
    <x v="1"/>
    <x v="40"/>
  </r>
  <r>
    <x v="1699"/>
    <s v="2014-01-13"/>
    <x v="0"/>
    <d v="1899-12-30T02:50:00"/>
    <x v="0"/>
    <d v="2014-01-13T02:02:53"/>
    <d v="2014-01-13T03:51:02"/>
    <n v="108"/>
    <x v="9"/>
    <x v="0"/>
    <x v="0"/>
    <x v="41"/>
  </r>
  <r>
    <x v="1700"/>
    <s v="2014-01-13"/>
    <x v="0"/>
    <d v="1899-12-30T07:35:00"/>
    <x v="0"/>
    <d v="2014-01-13T07:00:55"/>
    <d v="2014-01-13T09:41:03"/>
    <n v="160"/>
    <x v="9"/>
    <x v="1"/>
    <x v="0"/>
    <x v="41"/>
  </r>
  <r>
    <x v="1701"/>
    <s v="2014-01-13"/>
    <x v="0"/>
    <d v="1899-12-30T12:34:00"/>
    <x v="2"/>
    <d v="2014-01-13T11:33:10"/>
    <d v="2014-01-13T13:42:39"/>
    <n v="129"/>
    <x v="9"/>
    <x v="1"/>
    <x v="0"/>
    <x v="41"/>
  </r>
  <r>
    <x v="1702"/>
    <s v="2014-01-14"/>
    <x v="1"/>
    <d v="1899-12-30T08:26:00"/>
    <x v="2"/>
    <d v="2014-01-14T07:36:32"/>
    <d v="2014-01-14T09:20:42"/>
    <n v="104"/>
    <x v="9"/>
    <x v="1"/>
    <x v="0"/>
    <x v="41"/>
  </r>
  <r>
    <x v="1703"/>
    <s v="2014-01-14"/>
    <x v="1"/>
    <d v="1899-12-30T09:19:00"/>
    <x v="1"/>
    <d v="2014-01-14T08:21:02"/>
    <d v="2014-01-14T09:45:49"/>
    <n v="84"/>
    <x v="9"/>
    <x v="1"/>
    <x v="0"/>
    <x v="41"/>
  </r>
  <r>
    <x v="1704"/>
    <s v="2014-01-14"/>
    <x v="1"/>
    <d v="1899-12-30T11:00:00"/>
    <x v="0"/>
    <d v="2014-01-14T10:28:32"/>
    <d v="2014-01-14T12:17:43"/>
    <n v="109"/>
    <x v="9"/>
    <x v="1"/>
    <x v="0"/>
    <x v="41"/>
  </r>
  <r>
    <x v="1705"/>
    <s v="2014-01-14"/>
    <x v="1"/>
    <d v="1899-12-30T13:26:00"/>
    <x v="2"/>
    <d v="2014-01-14T12:17:29"/>
    <d v="2014-01-14T14:47:46"/>
    <n v="150"/>
    <x v="9"/>
    <x v="1"/>
    <x v="0"/>
    <x v="41"/>
  </r>
  <r>
    <x v="1706"/>
    <s v="2014-01-14"/>
    <x v="1"/>
    <d v="1899-12-30T14:34:00"/>
    <x v="2"/>
    <d v="2014-01-14T13:44:16"/>
    <d v="2014-01-14T15:30:35"/>
    <n v="106"/>
    <x v="9"/>
    <x v="1"/>
    <x v="0"/>
    <x v="41"/>
  </r>
  <r>
    <x v="1707"/>
    <s v="2014-01-14"/>
    <x v="1"/>
    <d v="1899-12-30T14:44:00"/>
    <x v="0"/>
    <d v="2014-01-14T13:33:34"/>
    <d v="2014-01-14T15:33:24"/>
    <n v="119"/>
    <x v="9"/>
    <x v="1"/>
    <x v="0"/>
    <x v="41"/>
  </r>
  <r>
    <x v="1708"/>
    <s v="2014-01-14"/>
    <x v="1"/>
    <d v="1899-12-30T18:34:00"/>
    <x v="0"/>
    <d v="2014-01-14T18:06:02"/>
    <e v="#VALUE!"/>
    <e v="#VALUE!"/>
    <x v="9"/>
    <x v="1"/>
    <x v="0"/>
    <x v="41"/>
  </r>
  <r>
    <x v="1709"/>
    <s v="2014-01-15"/>
    <x v="2"/>
    <d v="1899-12-30T01:04:00"/>
    <x v="0"/>
    <d v="2014-01-15T00:06:33"/>
    <d v="2014-01-15T01:35:35"/>
    <n v="89"/>
    <x v="9"/>
    <x v="0"/>
    <x v="0"/>
    <x v="41"/>
  </r>
  <r>
    <x v="1710"/>
    <s v="2014-01-15"/>
    <x v="2"/>
    <d v="1899-12-30T08:35:00"/>
    <x v="2"/>
    <d v="2014-01-15T07:33:05"/>
    <d v="2014-01-15T09:19:07"/>
    <n v="106"/>
    <x v="9"/>
    <x v="1"/>
    <x v="0"/>
    <x v="41"/>
  </r>
  <r>
    <x v="1711"/>
    <s v="2014-01-15"/>
    <x v="2"/>
    <d v="1899-12-30T09:21:00"/>
    <x v="1"/>
    <d v="2014-01-15T08:30:40"/>
    <d v="2014-01-15T09:47:04"/>
    <n v="76"/>
    <x v="9"/>
    <x v="1"/>
    <x v="0"/>
    <x v="41"/>
  </r>
  <r>
    <x v="1712"/>
    <s v="2014-01-15"/>
    <x v="2"/>
    <d v="1899-12-30T10:29:00"/>
    <x v="2"/>
    <d v="2014-01-15T09:50:39"/>
    <d v="2014-01-15T11:29:05"/>
    <n v="98"/>
    <x v="9"/>
    <x v="1"/>
    <x v="0"/>
    <x v="41"/>
  </r>
  <r>
    <x v="1713"/>
    <s v="2014-01-15"/>
    <x v="2"/>
    <d v="1899-12-30T12:11:00"/>
    <x v="0"/>
    <d v="2014-01-15T11:35:44"/>
    <d v="2014-01-15T13:21:06"/>
    <n v="105"/>
    <x v="9"/>
    <x v="1"/>
    <x v="0"/>
    <x v="41"/>
  </r>
  <r>
    <x v="1714"/>
    <s v="2014-01-15"/>
    <x v="2"/>
    <d v="1899-12-30T12:36:00"/>
    <x v="2"/>
    <d v="2014-01-15T12:01:06"/>
    <d v="2014-01-15T13:08:05"/>
    <n v="66"/>
    <x v="9"/>
    <x v="1"/>
    <x v="0"/>
    <x v="41"/>
  </r>
  <r>
    <x v="1715"/>
    <s v="2014-01-15"/>
    <x v="2"/>
    <d v="1899-12-30T13:34:00"/>
    <x v="2"/>
    <d v="2014-01-15T13:00:27"/>
    <d v="2014-01-15T14:48:08"/>
    <n v="107"/>
    <x v="9"/>
    <x v="1"/>
    <x v="0"/>
    <x v="41"/>
  </r>
  <r>
    <x v="1716"/>
    <s v="2014-01-15"/>
    <x v="2"/>
    <d v="1899-12-30T16:39:00"/>
    <x v="2"/>
    <d v="2014-01-15T15:45:17"/>
    <d v="2014-01-15T17:30:44"/>
    <n v="105"/>
    <x v="9"/>
    <x v="1"/>
    <x v="0"/>
    <x v="41"/>
  </r>
  <r>
    <x v="1717"/>
    <s v="2014-01-15"/>
    <x v="2"/>
    <d v="1899-12-30T22:01:00"/>
    <x v="0"/>
    <d v="2014-01-15T21:12:38"/>
    <d v="2014-01-15T22:22:56"/>
    <n v="70"/>
    <x v="9"/>
    <x v="1"/>
    <x v="0"/>
    <x v="41"/>
  </r>
  <r>
    <x v="1718"/>
    <s v="2014-01-16"/>
    <x v="3"/>
    <d v="1899-12-30T05:59:00"/>
    <x v="0"/>
    <d v="2014-01-16T05:24:20"/>
    <d v="2014-01-16T06:47:06"/>
    <n v="82"/>
    <x v="9"/>
    <x v="0"/>
    <x v="0"/>
    <x v="41"/>
  </r>
  <r>
    <x v="1719"/>
    <s v="2014-01-16"/>
    <x v="3"/>
    <d v="1899-12-30T09:29:00"/>
    <x v="2"/>
    <d v="2014-01-16T09:09:01"/>
    <d v="2014-01-16T11:18:13"/>
    <n v="129"/>
    <x v="9"/>
    <x v="1"/>
    <x v="0"/>
    <x v="41"/>
  </r>
  <r>
    <x v="1720"/>
    <s v="2014-01-16"/>
    <x v="3"/>
    <d v="1899-12-30T12:18:00"/>
    <x v="1"/>
    <d v="2014-01-16T11:30:10"/>
    <d v="2014-01-16T12:53:25"/>
    <n v="83"/>
    <x v="9"/>
    <x v="1"/>
    <x v="0"/>
    <x v="41"/>
  </r>
  <r>
    <x v="1721"/>
    <s v="2014-01-17"/>
    <x v="4"/>
    <d v="1899-12-30T00:48:00"/>
    <x v="0"/>
    <d v="2014-01-17T00:09:16"/>
    <d v="2014-01-17T01:50:26"/>
    <n v="101"/>
    <x v="9"/>
    <x v="0"/>
    <x v="0"/>
    <x v="41"/>
  </r>
  <r>
    <x v="1722"/>
    <s v="2014-01-17"/>
    <x v="4"/>
    <d v="1899-12-30T02:43:00"/>
    <x v="0"/>
    <d v="2014-01-17T02:03:06"/>
    <d v="2014-01-17T03:30:58"/>
    <n v="87"/>
    <x v="9"/>
    <x v="0"/>
    <x v="0"/>
    <x v="41"/>
  </r>
  <r>
    <x v="1723"/>
    <s v="2014-01-17"/>
    <x v="4"/>
    <d v="1899-12-30T05:35:00"/>
    <x v="0"/>
    <d v="2014-01-17T04:56:37"/>
    <d v="2014-01-17T06:35:50"/>
    <n v="99"/>
    <x v="9"/>
    <x v="0"/>
    <x v="0"/>
    <x v="41"/>
  </r>
  <r>
    <x v="1724"/>
    <s v="2014-01-17"/>
    <x v="4"/>
    <d v="1899-12-30T09:41:00"/>
    <x v="2"/>
    <d v="2014-01-17T08:50:23"/>
    <e v="#VALUE!"/>
    <e v="#VALUE!"/>
    <x v="9"/>
    <x v="1"/>
    <x v="0"/>
    <x v="41"/>
  </r>
  <r>
    <x v="1725"/>
    <s v="2014-01-17"/>
    <x v="4"/>
    <d v="1899-12-30T11:25:00"/>
    <x v="2"/>
    <d v="2014-01-17T10:49:59"/>
    <d v="2014-01-17T12:59:33"/>
    <n v="129"/>
    <x v="9"/>
    <x v="1"/>
    <x v="0"/>
    <x v="41"/>
  </r>
  <r>
    <x v="1726"/>
    <s v="2014-01-17"/>
    <x v="4"/>
    <d v="1899-12-30T12:22:00"/>
    <x v="0"/>
    <d v="2014-01-17T11:53:30"/>
    <d v="2014-01-17T13:15:55"/>
    <n v="82"/>
    <x v="9"/>
    <x v="1"/>
    <x v="0"/>
    <x v="41"/>
  </r>
  <r>
    <x v="1727"/>
    <s v="2014-01-17"/>
    <x v="4"/>
    <d v="1899-12-30T15:13:00"/>
    <x v="2"/>
    <d v="2014-01-17T14:23:45"/>
    <d v="2014-01-17T16:11:26"/>
    <n v="107"/>
    <x v="9"/>
    <x v="1"/>
    <x v="0"/>
    <x v="41"/>
  </r>
  <r>
    <x v="1728"/>
    <s v="2014-01-17"/>
    <x v="4"/>
    <d v="1899-12-30T17:29:00"/>
    <x v="0"/>
    <d v="2014-01-17T16:50:49"/>
    <d v="2014-01-17T18:06:42"/>
    <n v="75"/>
    <x v="9"/>
    <x v="1"/>
    <x v="0"/>
    <x v="41"/>
  </r>
  <r>
    <x v="1729"/>
    <s v="2014-01-18"/>
    <x v="5"/>
    <d v="1899-12-30T00:25:00"/>
    <x v="0"/>
    <d v="2014-01-17T23:58:14"/>
    <d v="2014-01-18T01:09:51"/>
    <n v="71"/>
    <x v="9"/>
    <x v="0"/>
    <x v="1"/>
    <x v="41"/>
  </r>
  <r>
    <x v="1730"/>
    <s v="2014-01-18"/>
    <x v="5"/>
    <d v="1899-12-30T02:03:00"/>
    <x v="0"/>
    <d v="2014-01-18T01:30:42"/>
    <d v="2014-01-18T02:56:08"/>
    <n v="85"/>
    <x v="9"/>
    <x v="0"/>
    <x v="1"/>
    <x v="41"/>
  </r>
  <r>
    <x v="1731"/>
    <s v="2014-01-18"/>
    <x v="5"/>
    <d v="1899-12-30T09:14:00"/>
    <x v="1"/>
    <d v="2014-01-18T08:34:15"/>
    <e v="#VALUE!"/>
    <e v="#VALUE!"/>
    <x v="9"/>
    <x v="1"/>
    <x v="1"/>
    <x v="41"/>
  </r>
  <r>
    <x v="1732"/>
    <s v="2014-01-18"/>
    <x v="5"/>
    <d v="1899-12-30T20:02:00"/>
    <x v="0"/>
    <d v="2014-01-18T19:17:44"/>
    <d v="2014-01-18T20:47:22"/>
    <n v="89"/>
    <x v="9"/>
    <x v="1"/>
    <x v="1"/>
    <x v="41"/>
  </r>
  <r>
    <x v="1733"/>
    <s v="2014-01-19"/>
    <x v="6"/>
    <d v="1899-12-30T12:42:00"/>
    <x v="1"/>
    <d v="2014-01-19T12:07:48"/>
    <d v="2014-01-19T13:22:31"/>
    <n v="74"/>
    <x v="9"/>
    <x v="1"/>
    <x v="1"/>
    <x v="41"/>
  </r>
  <r>
    <x v="1734"/>
    <s v="2014-01-19"/>
    <x v="6"/>
    <d v="1899-12-30T20:37:00"/>
    <x v="0"/>
    <d v="2014-01-19T19:58:51"/>
    <d v="2014-01-19T21:41:22"/>
    <n v="102"/>
    <x v="9"/>
    <x v="1"/>
    <x v="1"/>
    <x v="41"/>
  </r>
  <r>
    <x v="1735"/>
    <s v="2014-01-19"/>
    <x v="6"/>
    <d v="1899-12-30T23:06:00"/>
    <x v="0"/>
    <d v="2014-01-19T21:58:36"/>
    <d v="2014-01-19T23:38:49"/>
    <n v="100"/>
    <x v="9"/>
    <x v="1"/>
    <x v="1"/>
    <x v="41"/>
  </r>
  <r>
    <x v="1736"/>
    <s v="2014-01-20"/>
    <x v="0"/>
    <d v="1899-12-30T07:33:00"/>
    <x v="0"/>
    <d v="2014-01-20T07:12:52"/>
    <d v="2014-01-20T08:54:05"/>
    <n v="101"/>
    <x v="9"/>
    <x v="1"/>
    <x v="0"/>
    <x v="42"/>
  </r>
  <r>
    <x v="1737"/>
    <s v="2014-01-20"/>
    <x v="0"/>
    <d v="1899-12-30T10:19:00"/>
    <x v="2"/>
    <d v="2014-01-20T09:16:31"/>
    <d v="2014-01-20T10:45:40"/>
    <n v="89"/>
    <x v="9"/>
    <x v="1"/>
    <x v="0"/>
    <x v="42"/>
  </r>
  <r>
    <x v="1738"/>
    <s v="2014-01-20"/>
    <x v="0"/>
    <d v="1899-12-30T10:25:00"/>
    <x v="2"/>
    <d v="2014-01-20T09:17:42"/>
    <d v="2014-01-20T11:18:47"/>
    <n v="121"/>
    <x v="9"/>
    <x v="1"/>
    <x v="0"/>
    <x v="42"/>
  </r>
  <r>
    <x v="1739"/>
    <s v="2014-01-20"/>
    <x v="0"/>
    <d v="1899-12-30T11:58:00"/>
    <x v="2"/>
    <d v="2014-01-20T11:15:56"/>
    <d v="2014-01-20T12:48:17"/>
    <n v="92"/>
    <x v="9"/>
    <x v="1"/>
    <x v="0"/>
    <x v="42"/>
  </r>
  <r>
    <x v="1740"/>
    <s v="2014-01-20"/>
    <x v="0"/>
    <d v="1899-12-30T12:51:00"/>
    <x v="1"/>
    <d v="2014-01-20T12:14:42"/>
    <d v="2014-01-20T14:13:37"/>
    <n v="118"/>
    <x v="9"/>
    <x v="1"/>
    <x v="0"/>
    <x v="42"/>
  </r>
  <r>
    <x v="1741"/>
    <s v="2014-01-20"/>
    <x v="0"/>
    <d v="1899-12-30T14:23:00"/>
    <x v="2"/>
    <d v="2014-01-20T13:49:33"/>
    <d v="2014-01-20T15:18:03"/>
    <n v="88"/>
    <x v="9"/>
    <x v="1"/>
    <x v="0"/>
    <x v="42"/>
  </r>
  <r>
    <x v="1742"/>
    <s v="2014-01-21"/>
    <x v="1"/>
    <d v="1899-12-30T10:31:00"/>
    <x v="2"/>
    <d v="2014-01-21T09:31:17"/>
    <d v="2014-01-21T11:10:44"/>
    <n v="99"/>
    <x v="9"/>
    <x v="1"/>
    <x v="0"/>
    <x v="42"/>
  </r>
  <r>
    <x v="1743"/>
    <s v="2014-01-21"/>
    <x v="1"/>
    <d v="1899-12-30T14:39:00"/>
    <x v="1"/>
    <d v="2014-01-21T14:03:29"/>
    <d v="2014-01-21T15:18:01"/>
    <n v="74"/>
    <x v="9"/>
    <x v="1"/>
    <x v="0"/>
    <x v="42"/>
  </r>
  <r>
    <x v="1744"/>
    <s v="2014-01-21"/>
    <x v="1"/>
    <d v="1899-12-30T15:44:00"/>
    <x v="0"/>
    <d v="2014-01-21T15:10:51"/>
    <d v="2014-01-21T17:05:38"/>
    <n v="114"/>
    <x v="9"/>
    <x v="1"/>
    <x v="0"/>
    <x v="42"/>
  </r>
  <r>
    <x v="1745"/>
    <s v="2014-01-21"/>
    <x v="1"/>
    <d v="1899-12-30T18:56:00"/>
    <x v="0"/>
    <d v="2014-01-21T18:39:40"/>
    <d v="2014-01-21T19:39:51"/>
    <n v="60"/>
    <x v="9"/>
    <x v="1"/>
    <x v="0"/>
    <x v="42"/>
  </r>
  <r>
    <x v="1746"/>
    <s v="2014-01-21"/>
    <x v="1"/>
    <d v="1899-12-30T21:46:00"/>
    <x v="0"/>
    <d v="2014-01-21T21:13:59"/>
    <d v="2014-01-21T22:48:43"/>
    <n v="94"/>
    <x v="9"/>
    <x v="1"/>
    <x v="0"/>
    <x v="42"/>
  </r>
  <r>
    <x v="1747"/>
    <s v="2014-01-21"/>
    <x v="1"/>
    <d v="1899-12-30T23:07:00"/>
    <x v="0"/>
    <d v="2014-01-21T22:41:04"/>
    <e v="#VALUE!"/>
    <e v="#VALUE!"/>
    <x v="9"/>
    <x v="1"/>
    <x v="0"/>
    <x v="42"/>
  </r>
  <r>
    <x v="1748"/>
    <s v="2014-01-22"/>
    <x v="2"/>
    <d v="1899-12-30T01:57:00"/>
    <x v="0"/>
    <d v="2014-01-22T00:33:39"/>
    <e v="#VALUE!"/>
    <e v="#VALUE!"/>
    <x v="9"/>
    <x v="0"/>
    <x v="0"/>
    <x v="42"/>
  </r>
  <r>
    <x v="1749"/>
    <s v="2014-01-22"/>
    <x v="2"/>
    <d v="1899-12-30T03:07:00"/>
    <x v="0"/>
    <d v="2014-01-22T02:37:25"/>
    <d v="2014-01-22T03:51:16"/>
    <n v="73"/>
    <x v="9"/>
    <x v="0"/>
    <x v="0"/>
    <x v="42"/>
  </r>
  <r>
    <x v="1750"/>
    <s v="2014-01-22"/>
    <x v="2"/>
    <d v="1899-12-30T05:05:00"/>
    <x v="0"/>
    <d v="2014-01-22T04:23:29"/>
    <d v="2014-01-22T06:17:30"/>
    <n v="114"/>
    <x v="9"/>
    <x v="0"/>
    <x v="0"/>
    <x v="42"/>
  </r>
  <r>
    <x v="1751"/>
    <s v="2014-01-22"/>
    <x v="2"/>
    <d v="1899-12-30T08:40:00"/>
    <x v="2"/>
    <d v="2014-01-22T08:14:48"/>
    <d v="2014-01-22T10:42:00"/>
    <n v="147"/>
    <x v="9"/>
    <x v="1"/>
    <x v="0"/>
    <x v="42"/>
  </r>
  <r>
    <x v="1752"/>
    <s v="2014-01-22"/>
    <x v="2"/>
    <d v="1899-12-30T10:39:00"/>
    <x v="2"/>
    <d v="2014-01-22T09:57:33"/>
    <d v="2014-01-22T11:24:13"/>
    <n v="86"/>
    <x v="9"/>
    <x v="1"/>
    <x v="0"/>
    <x v="42"/>
  </r>
  <r>
    <x v="1753"/>
    <s v="2014-01-22"/>
    <x v="2"/>
    <d v="1899-12-30T12:19:00"/>
    <x v="2"/>
    <d v="2014-01-22T11:08:49"/>
    <d v="2014-01-22T13:11:38"/>
    <n v="122"/>
    <x v="9"/>
    <x v="1"/>
    <x v="0"/>
    <x v="42"/>
  </r>
  <r>
    <x v="1754"/>
    <s v="2014-01-22"/>
    <x v="2"/>
    <d v="1899-12-30T14:30:00"/>
    <x v="2"/>
    <d v="2014-01-22T13:55:03"/>
    <d v="2014-01-22T15:20:56"/>
    <n v="85"/>
    <x v="9"/>
    <x v="1"/>
    <x v="0"/>
    <x v="42"/>
  </r>
  <r>
    <x v="1755"/>
    <s v="2014-01-22"/>
    <x v="2"/>
    <d v="1899-12-30T16:49:00"/>
    <x v="2"/>
    <d v="2014-01-22T16:27:07"/>
    <d v="2014-01-22T17:37:21"/>
    <n v="70"/>
    <x v="9"/>
    <x v="1"/>
    <x v="0"/>
    <x v="42"/>
  </r>
  <r>
    <x v="1756"/>
    <s v="2014-01-22"/>
    <x v="2"/>
    <d v="1899-12-30T20:49:00"/>
    <x v="1"/>
    <d v="2014-01-22T20:22:13"/>
    <d v="2014-01-22T21:43:34"/>
    <n v="81"/>
    <x v="9"/>
    <x v="1"/>
    <x v="0"/>
    <x v="42"/>
  </r>
  <r>
    <x v="1757"/>
    <s v="2014-01-22"/>
    <x v="2"/>
    <d v="1899-12-30T22:37:00"/>
    <x v="0"/>
    <d v="2014-01-22T21:34:47"/>
    <d v="2014-01-22T23:50:01"/>
    <n v="135"/>
    <x v="9"/>
    <x v="1"/>
    <x v="0"/>
    <x v="42"/>
  </r>
  <r>
    <x v="1758"/>
    <s v="2014-01-23"/>
    <x v="3"/>
    <d v="1899-12-30T01:41:00"/>
    <x v="0"/>
    <d v="2014-01-23T01:03:44"/>
    <d v="2014-01-23T02:39:37"/>
    <n v="95"/>
    <x v="9"/>
    <x v="0"/>
    <x v="0"/>
    <x v="42"/>
  </r>
  <r>
    <x v="1759"/>
    <s v="2014-01-23"/>
    <x v="3"/>
    <d v="1899-12-30T03:14:00"/>
    <x v="0"/>
    <d v="2014-01-23T02:30:20"/>
    <d v="2014-01-23T04:45:32"/>
    <n v="135"/>
    <x v="9"/>
    <x v="0"/>
    <x v="0"/>
    <x v="42"/>
  </r>
  <r>
    <x v="1760"/>
    <s v="2014-01-23"/>
    <x v="3"/>
    <d v="1899-12-30T07:06:00"/>
    <x v="0"/>
    <d v="2014-01-23T05:56:43"/>
    <d v="2014-01-23T08:24:02"/>
    <n v="147"/>
    <x v="9"/>
    <x v="1"/>
    <x v="0"/>
    <x v="42"/>
  </r>
  <r>
    <x v="1761"/>
    <s v="2014-01-23"/>
    <x v="3"/>
    <d v="1899-12-30T08:59:00"/>
    <x v="0"/>
    <d v="2014-01-23T08:29:25"/>
    <d v="2014-01-23T09:40:41"/>
    <n v="71"/>
    <x v="9"/>
    <x v="1"/>
    <x v="0"/>
    <x v="42"/>
  </r>
  <r>
    <x v="1762"/>
    <s v="2014-01-23"/>
    <x v="3"/>
    <d v="1899-12-30T11:34:00"/>
    <x v="2"/>
    <d v="2014-01-23T10:56:29"/>
    <d v="2014-01-23T12:29:23"/>
    <n v="92"/>
    <x v="9"/>
    <x v="1"/>
    <x v="0"/>
    <x v="42"/>
  </r>
  <r>
    <x v="1763"/>
    <s v="2014-01-23"/>
    <x v="3"/>
    <d v="1899-12-30T16:19:00"/>
    <x v="0"/>
    <d v="2014-01-23T15:39:04"/>
    <d v="2014-01-23T17:02:54"/>
    <n v="83"/>
    <x v="9"/>
    <x v="1"/>
    <x v="0"/>
    <x v="42"/>
  </r>
  <r>
    <x v="1764"/>
    <s v="2014-01-23"/>
    <x v="3"/>
    <d v="1899-12-30T23:05:00"/>
    <x v="0"/>
    <d v="2014-01-23T22:38:38"/>
    <d v="2014-01-23T23:57:56"/>
    <n v="79"/>
    <x v="9"/>
    <x v="1"/>
    <x v="0"/>
    <x v="42"/>
  </r>
  <r>
    <x v="1765"/>
    <s v="2014-01-24"/>
    <x v="4"/>
    <d v="1899-12-30T03:06:00"/>
    <x v="1"/>
    <d v="2014-01-24T02:08:42"/>
    <d v="2014-01-24T04:03:24"/>
    <n v="114"/>
    <x v="9"/>
    <x v="0"/>
    <x v="0"/>
    <x v="42"/>
  </r>
  <r>
    <x v="1766"/>
    <s v="2014-01-24"/>
    <x v="4"/>
    <d v="1899-12-30T09:47:00"/>
    <x v="2"/>
    <d v="2014-01-24T08:54:22"/>
    <d v="2014-01-24T10:34:49"/>
    <n v="100"/>
    <x v="9"/>
    <x v="1"/>
    <x v="0"/>
    <x v="42"/>
  </r>
  <r>
    <x v="1767"/>
    <s v="2014-01-24"/>
    <x v="4"/>
    <d v="1899-12-30T12:11:00"/>
    <x v="2"/>
    <d v="2014-01-24T10:49:41"/>
    <d v="2014-01-24T13:06:34"/>
    <n v="136"/>
    <x v="9"/>
    <x v="1"/>
    <x v="0"/>
    <x v="42"/>
  </r>
  <r>
    <x v="1768"/>
    <s v="2014-01-24"/>
    <x v="4"/>
    <d v="1899-12-30T13:01:00"/>
    <x v="2"/>
    <d v="2014-01-24T12:22:00"/>
    <d v="2014-01-24T13:47:38"/>
    <n v="85"/>
    <x v="9"/>
    <x v="1"/>
    <x v="0"/>
    <x v="42"/>
  </r>
  <r>
    <x v="1769"/>
    <s v="2014-01-24"/>
    <x v="4"/>
    <d v="1899-12-30T14:02:00"/>
    <x v="2"/>
    <d v="2014-01-24T13:19:03"/>
    <d v="2014-01-24T14:49:06"/>
    <n v="90"/>
    <x v="9"/>
    <x v="1"/>
    <x v="0"/>
    <x v="42"/>
  </r>
  <r>
    <x v="1770"/>
    <s v="2014-01-25"/>
    <x v="5"/>
    <d v="1899-12-30T00:28:00"/>
    <x v="0"/>
    <d v="2014-01-24T23:54:56"/>
    <d v="2014-01-25T01:44:09"/>
    <n v="109"/>
    <x v="9"/>
    <x v="0"/>
    <x v="1"/>
    <x v="42"/>
  </r>
  <r>
    <x v="1771"/>
    <s v="2014-01-25"/>
    <x v="5"/>
    <d v="1899-12-30T03:20:00"/>
    <x v="0"/>
    <d v="2014-01-25T02:49:25"/>
    <d v="2014-01-25T03:47:37"/>
    <n v="58"/>
    <x v="9"/>
    <x v="0"/>
    <x v="1"/>
    <x v="42"/>
  </r>
  <r>
    <x v="1772"/>
    <s v="2014-01-25"/>
    <x v="5"/>
    <d v="1899-12-30T16:04:00"/>
    <x v="0"/>
    <d v="2014-01-25T15:40:29"/>
    <e v="#VALUE!"/>
    <e v="#VALUE!"/>
    <x v="9"/>
    <x v="1"/>
    <x v="1"/>
    <x v="42"/>
  </r>
  <r>
    <x v="1773"/>
    <s v="2014-01-25"/>
    <x v="5"/>
    <d v="1899-12-30T23:05:00"/>
    <x v="0"/>
    <d v="2014-01-25T22:06:30"/>
    <d v="2014-01-25T23:31:34"/>
    <n v="85"/>
    <x v="9"/>
    <x v="1"/>
    <x v="1"/>
    <x v="42"/>
  </r>
  <r>
    <x v="1774"/>
    <s v="2014-01-26"/>
    <x v="6"/>
    <d v="1899-12-30T00:14:00"/>
    <x v="0"/>
    <d v="2014-01-25T23:49:50"/>
    <d v="2014-01-26T01:13:41"/>
    <n v="83"/>
    <x v="9"/>
    <x v="0"/>
    <x v="1"/>
    <x v="42"/>
  </r>
  <r>
    <x v="1775"/>
    <s v="2014-01-26"/>
    <x v="6"/>
    <d v="1899-12-30T02:06:00"/>
    <x v="0"/>
    <d v="2014-01-26T01:26:53"/>
    <d v="2014-01-26T02:45:24"/>
    <n v="78"/>
    <x v="9"/>
    <x v="0"/>
    <x v="1"/>
    <x v="42"/>
  </r>
  <r>
    <x v="1776"/>
    <s v="2014-01-26"/>
    <x v="6"/>
    <d v="1899-12-30T11:32:00"/>
    <x v="0"/>
    <d v="2014-01-26T10:46:30"/>
    <d v="2014-01-26T12:34:20"/>
    <n v="107"/>
    <x v="9"/>
    <x v="1"/>
    <x v="1"/>
    <x v="42"/>
  </r>
  <r>
    <x v="1777"/>
    <s v="2014-01-26"/>
    <x v="6"/>
    <d v="1899-12-30T14:13:00"/>
    <x v="0"/>
    <d v="2014-01-26T13:53:10"/>
    <d v="2014-01-26T15:17:48"/>
    <n v="84"/>
    <x v="9"/>
    <x v="1"/>
    <x v="1"/>
    <x v="42"/>
  </r>
  <r>
    <x v="1778"/>
    <s v="2014-01-26"/>
    <x v="6"/>
    <d v="1899-12-30T21:12:00"/>
    <x v="0"/>
    <d v="2014-01-26T20:53:38"/>
    <d v="2014-01-26T22:07:26"/>
    <n v="73"/>
    <x v="9"/>
    <x v="1"/>
    <x v="1"/>
    <x v="42"/>
  </r>
  <r>
    <x v="1779"/>
    <s v="2014-01-26"/>
    <x v="6"/>
    <d v="1899-12-30T00:08:00"/>
    <x v="0"/>
    <d v="2014-01-26T23:07:18"/>
    <d v="2014-01-27T00:49:48"/>
    <n v="102"/>
    <x v="9"/>
    <x v="0"/>
    <x v="1"/>
    <x v="42"/>
  </r>
  <r>
    <x v="1780"/>
    <s v="2014-01-27"/>
    <x v="0"/>
    <d v="1899-12-30T04:31:00"/>
    <x v="0"/>
    <d v="2014-01-27T03:56:24"/>
    <d v="2014-01-27T05:38:46"/>
    <n v="102"/>
    <x v="9"/>
    <x v="0"/>
    <x v="0"/>
    <x v="43"/>
  </r>
  <r>
    <x v="1781"/>
    <s v="2014-01-27"/>
    <x v="0"/>
    <d v="1899-12-30T06:50:00"/>
    <x v="0"/>
    <d v="2014-01-27T06:14:37"/>
    <d v="2014-01-27T07:42:26"/>
    <n v="87"/>
    <x v="9"/>
    <x v="1"/>
    <x v="0"/>
    <x v="43"/>
  </r>
  <r>
    <x v="1782"/>
    <s v="2014-01-27"/>
    <x v="0"/>
    <d v="1899-12-30T08:23:00"/>
    <x v="2"/>
    <d v="2014-01-27T07:43:29"/>
    <d v="2014-01-27T09:05:09"/>
    <n v="81"/>
    <x v="9"/>
    <x v="1"/>
    <x v="0"/>
    <x v="43"/>
  </r>
  <r>
    <x v="1783"/>
    <s v="2014-01-27"/>
    <x v="0"/>
    <d v="1899-12-30T09:54:00"/>
    <x v="2"/>
    <d v="2014-01-27T09:02:03"/>
    <d v="2014-01-27T10:30:06"/>
    <n v="88"/>
    <x v="9"/>
    <x v="1"/>
    <x v="0"/>
    <x v="43"/>
  </r>
  <r>
    <x v="1784"/>
    <s v="2014-01-27"/>
    <x v="0"/>
    <d v="1899-12-30T10:04:00"/>
    <x v="2"/>
    <d v="2014-01-27T09:35:24"/>
    <d v="2014-01-27T11:05:59"/>
    <n v="90"/>
    <x v="9"/>
    <x v="1"/>
    <x v="0"/>
    <x v="43"/>
  </r>
  <r>
    <x v="1785"/>
    <s v="2014-01-27"/>
    <x v="0"/>
    <d v="1899-12-30T12:23:00"/>
    <x v="2"/>
    <d v="2014-01-27T11:29:53"/>
    <d v="2014-01-27T13:01:01"/>
    <n v="91"/>
    <x v="9"/>
    <x v="1"/>
    <x v="0"/>
    <x v="43"/>
  </r>
  <r>
    <x v="1786"/>
    <s v="2014-01-27"/>
    <x v="0"/>
    <d v="1899-12-30T14:26:00"/>
    <x v="2"/>
    <d v="2014-01-27T13:40:54"/>
    <e v="#VALUE!"/>
    <e v="#VALUE!"/>
    <x v="9"/>
    <x v="1"/>
    <x v="0"/>
    <x v="43"/>
  </r>
  <r>
    <x v="1787"/>
    <s v="2014-01-27"/>
    <x v="0"/>
    <d v="1899-12-30T15:26:00"/>
    <x v="0"/>
    <d v="2014-01-27T14:47:10"/>
    <e v="#VALUE!"/>
    <e v="#VALUE!"/>
    <x v="9"/>
    <x v="1"/>
    <x v="0"/>
    <x v="43"/>
  </r>
  <r>
    <x v="1788"/>
    <s v="2014-01-28"/>
    <x v="1"/>
    <d v="1899-12-30T03:27:00"/>
    <x v="0"/>
    <d v="2014-01-28T02:45:49"/>
    <d v="2014-01-28T04:29:44"/>
    <n v="103"/>
    <x v="9"/>
    <x v="0"/>
    <x v="0"/>
    <x v="43"/>
  </r>
  <r>
    <x v="1789"/>
    <s v="2014-01-28"/>
    <x v="1"/>
    <d v="1899-12-30T09:12:00"/>
    <x v="2"/>
    <d v="2014-01-28T08:40:03"/>
    <d v="2014-01-28T10:12:15"/>
    <n v="92"/>
    <x v="9"/>
    <x v="1"/>
    <x v="0"/>
    <x v="43"/>
  </r>
  <r>
    <x v="1790"/>
    <s v="2014-01-28"/>
    <x v="1"/>
    <d v="1899-12-30T10:08:00"/>
    <x v="2"/>
    <d v="2014-01-28T09:42:10"/>
    <d v="2014-01-28T10:51:11"/>
    <n v="69"/>
    <x v="9"/>
    <x v="1"/>
    <x v="0"/>
    <x v="43"/>
  </r>
  <r>
    <x v="1791"/>
    <s v="2014-01-28"/>
    <x v="1"/>
    <d v="1899-12-30T11:37:00"/>
    <x v="2"/>
    <d v="2014-01-28T10:54:53"/>
    <d v="2014-01-28T12:16:01"/>
    <n v="81"/>
    <x v="9"/>
    <x v="1"/>
    <x v="0"/>
    <x v="43"/>
  </r>
  <r>
    <x v="1792"/>
    <s v="2014-01-28"/>
    <x v="1"/>
    <d v="1899-12-30T12:13:00"/>
    <x v="0"/>
    <d v="2014-01-28T11:22:32"/>
    <e v="#VALUE!"/>
    <e v="#VALUE!"/>
    <x v="9"/>
    <x v="1"/>
    <x v="0"/>
    <x v="43"/>
  </r>
  <r>
    <x v="1793"/>
    <s v="2014-01-28"/>
    <x v="1"/>
    <d v="1899-12-30T13:59:00"/>
    <x v="2"/>
    <d v="2014-01-28T13:18:54"/>
    <d v="2014-01-28T14:46:20"/>
    <n v="87"/>
    <x v="9"/>
    <x v="1"/>
    <x v="0"/>
    <x v="43"/>
  </r>
  <r>
    <x v="1794"/>
    <s v="2014-01-28"/>
    <x v="1"/>
    <d v="1899-12-30T15:17:00"/>
    <x v="1"/>
    <d v="2014-01-28T14:26:17"/>
    <e v="#VALUE!"/>
    <e v="#VALUE!"/>
    <x v="9"/>
    <x v="1"/>
    <x v="0"/>
    <x v="43"/>
  </r>
  <r>
    <x v="1795"/>
    <s v="2014-01-28"/>
    <x v="1"/>
    <d v="1899-12-30T16:06:00"/>
    <x v="2"/>
    <d v="2014-01-28T15:25:58"/>
    <d v="2014-01-28T16:51:08"/>
    <n v="85"/>
    <x v="9"/>
    <x v="1"/>
    <x v="0"/>
    <x v="43"/>
  </r>
  <r>
    <x v="1796"/>
    <s v="2014-01-29"/>
    <x v="2"/>
    <d v="1899-12-30T00:39:00"/>
    <x v="0"/>
    <e v="#VALUE!"/>
    <d v="2014-01-29T01:34:55"/>
    <e v="#VALUE!"/>
    <x v="9"/>
    <x v="0"/>
    <x v="0"/>
    <x v="43"/>
  </r>
  <r>
    <x v="1797"/>
    <s v="2014-01-29"/>
    <x v="2"/>
    <d v="1899-12-30T03:58:00"/>
    <x v="0"/>
    <d v="2014-01-29T03:56:57"/>
    <e v="#VALUE!"/>
    <e v="#VALUE!"/>
    <x v="9"/>
    <x v="0"/>
    <x v="0"/>
    <x v="43"/>
  </r>
  <r>
    <x v="1798"/>
    <s v="2014-01-29"/>
    <x v="2"/>
    <d v="1899-12-30T08:37:00"/>
    <x v="2"/>
    <d v="2014-01-29T07:40:59"/>
    <d v="2014-01-29T09:21:53"/>
    <n v="100"/>
    <x v="9"/>
    <x v="1"/>
    <x v="0"/>
    <x v="43"/>
  </r>
  <r>
    <x v="1799"/>
    <s v="2014-01-29"/>
    <x v="2"/>
    <d v="1899-12-30T10:57:00"/>
    <x v="2"/>
    <d v="2014-01-29T09:32:53"/>
    <d v="2014-01-29T12:02:46"/>
    <n v="149"/>
    <x v="9"/>
    <x v="1"/>
    <x v="0"/>
    <x v="43"/>
  </r>
  <r>
    <x v="1800"/>
    <s v="2014-01-29"/>
    <x v="2"/>
    <d v="1899-12-30T11:15:00"/>
    <x v="2"/>
    <d v="2014-01-29T10:12:00"/>
    <d v="2014-01-29T13:21:20"/>
    <n v="189"/>
    <x v="9"/>
    <x v="1"/>
    <x v="0"/>
    <x v="43"/>
  </r>
  <r>
    <x v="1801"/>
    <s v="2014-01-29"/>
    <x v="2"/>
    <d v="1899-12-30T12:46:00"/>
    <x v="2"/>
    <d v="2014-01-29T11:49:36"/>
    <d v="2014-01-29T13:29:16"/>
    <n v="99"/>
    <x v="9"/>
    <x v="1"/>
    <x v="0"/>
    <x v="43"/>
  </r>
  <r>
    <x v="1802"/>
    <s v="2014-01-29"/>
    <x v="2"/>
    <d v="1899-12-30T12:59:00"/>
    <x v="0"/>
    <d v="2014-01-29T12:51:46"/>
    <e v="#VALUE!"/>
    <e v="#VALUE!"/>
    <x v="9"/>
    <x v="1"/>
    <x v="0"/>
    <x v="43"/>
  </r>
  <r>
    <x v="1803"/>
    <s v="2014-01-29"/>
    <x v="2"/>
    <d v="1899-12-30T14:51:00"/>
    <x v="2"/>
    <d v="2014-01-29T13:56:41"/>
    <d v="2014-01-29T15:55:15"/>
    <n v="118"/>
    <x v="9"/>
    <x v="1"/>
    <x v="0"/>
    <x v="43"/>
  </r>
  <r>
    <x v="1804"/>
    <s v="2014-01-29"/>
    <x v="2"/>
    <d v="1899-12-30T16:26:00"/>
    <x v="2"/>
    <d v="2014-01-29T15:39:38"/>
    <d v="2014-01-29T17:21:25"/>
    <n v="101"/>
    <x v="9"/>
    <x v="1"/>
    <x v="0"/>
    <x v="43"/>
  </r>
  <r>
    <x v="1805"/>
    <s v="2014-01-29"/>
    <x v="2"/>
    <d v="1899-12-30T18:43:00"/>
    <x v="2"/>
    <d v="2014-01-29T17:53:18"/>
    <d v="2014-01-29T19:43:27"/>
    <n v="110"/>
    <x v="9"/>
    <x v="1"/>
    <x v="0"/>
    <x v="43"/>
  </r>
  <r>
    <x v="1806"/>
    <s v="2014-01-30"/>
    <x v="3"/>
    <d v="1899-12-30T06:45:00"/>
    <x v="0"/>
    <d v="2014-01-30T06:31:20"/>
    <d v="2014-01-30T08:04:53"/>
    <n v="93"/>
    <x v="9"/>
    <x v="1"/>
    <x v="0"/>
    <x v="43"/>
  </r>
  <r>
    <x v="1807"/>
    <s v="2014-01-30"/>
    <x v="3"/>
    <d v="1899-12-30T10:35:00"/>
    <x v="2"/>
    <d v="2014-01-30T09:28:11"/>
    <d v="2014-01-30T11:51:57"/>
    <n v="143"/>
    <x v="9"/>
    <x v="1"/>
    <x v="0"/>
    <x v="43"/>
  </r>
  <r>
    <x v="1808"/>
    <s v="2014-01-30"/>
    <x v="3"/>
    <d v="1899-12-30T12:10:00"/>
    <x v="2"/>
    <d v="2014-01-30T11:12:25"/>
    <d v="2014-01-30T12:51:54"/>
    <n v="99"/>
    <x v="9"/>
    <x v="1"/>
    <x v="0"/>
    <x v="43"/>
  </r>
  <r>
    <x v="1809"/>
    <s v="2014-01-30"/>
    <x v="3"/>
    <d v="1899-12-30T23:14:00"/>
    <x v="0"/>
    <d v="2014-01-30T23:24:15"/>
    <d v="2014-01-31T00:33:21"/>
    <n v="69"/>
    <x v="9"/>
    <x v="1"/>
    <x v="0"/>
    <x v="43"/>
  </r>
  <r>
    <x v="1810"/>
    <s v="2014-01-31"/>
    <x v="4"/>
    <d v="1899-12-30T01:39:00"/>
    <x v="0"/>
    <d v="2014-01-31T01:36:09"/>
    <d v="2014-01-31T02:35:36"/>
    <n v="59"/>
    <x v="9"/>
    <x v="0"/>
    <x v="0"/>
    <x v="43"/>
  </r>
  <r>
    <x v="1811"/>
    <s v="2014-01-31"/>
    <x v="4"/>
    <d v="1899-12-30T09:39:00"/>
    <x v="2"/>
    <d v="2014-01-31T09:03:23"/>
    <d v="2014-01-31T10:28:23"/>
    <n v="85"/>
    <x v="9"/>
    <x v="1"/>
    <x v="0"/>
    <x v="43"/>
  </r>
  <r>
    <x v="1812"/>
    <s v="2014-01-31"/>
    <x v="4"/>
    <d v="1899-12-30T10:46:00"/>
    <x v="2"/>
    <d v="2014-01-31T10:09:02"/>
    <d v="2014-01-31T11:26:48"/>
    <n v="77"/>
    <x v="9"/>
    <x v="1"/>
    <x v="0"/>
    <x v="43"/>
  </r>
  <r>
    <x v="1813"/>
    <s v="2014-01-31"/>
    <x v="4"/>
    <d v="1899-12-30T11:28:00"/>
    <x v="2"/>
    <d v="2014-01-31T10:38:03"/>
    <d v="2014-01-31T12:28:26"/>
    <n v="110"/>
    <x v="9"/>
    <x v="1"/>
    <x v="0"/>
    <x v="43"/>
  </r>
  <r>
    <x v="1814"/>
    <s v="2014-01-31"/>
    <x v="4"/>
    <d v="1899-12-30T13:34:00"/>
    <x v="2"/>
    <d v="2014-01-31T12:30:36"/>
    <d v="2014-01-31T14:21:18"/>
    <n v="110"/>
    <x v="9"/>
    <x v="1"/>
    <x v="0"/>
    <x v="43"/>
  </r>
  <r>
    <x v="1815"/>
    <s v="2014-01-31"/>
    <x v="4"/>
    <d v="1899-12-30T18:28:00"/>
    <x v="0"/>
    <e v="#VALUE!"/>
    <e v="#VALUE!"/>
    <e v="#VALUE!"/>
    <x v="9"/>
    <x v="1"/>
    <x v="0"/>
    <x v="43"/>
  </r>
  <r>
    <x v="1816"/>
    <s v="2014-02-01"/>
    <x v="5"/>
    <d v="1899-12-30T07:55:00"/>
    <x v="0"/>
    <e v="#VALUE!"/>
    <d v="2014-02-01T08:48:25"/>
    <e v="#VALUE!"/>
    <x v="10"/>
    <x v="1"/>
    <x v="1"/>
    <x v="43"/>
  </r>
  <r>
    <x v="1817"/>
    <s v="2014-02-01"/>
    <x v="5"/>
    <d v="1899-12-30T09:19:00"/>
    <x v="0"/>
    <d v="2014-02-01T08:52:23"/>
    <d v="2014-02-01T10:52:11"/>
    <n v="119"/>
    <x v="10"/>
    <x v="1"/>
    <x v="1"/>
    <x v="43"/>
  </r>
  <r>
    <x v="1818"/>
    <s v="2014-02-01"/>
    <x v="5"/>
    <d v="1899-12-30T15:55:00"/>
    <x v="0"/>
    <d v="2014-02-01T15:39:18"/>
    <d v="2014-02-01T16:51:35"/>
    <n v="72"/>
    <x v="10"/>
    <x v="1"/>
    <x v="1"/>
    <x v="43"/>
  </r>
  <r>
    <x v="1819"/>
    <s v="2014-02-01"/>
    <x v="5"/>
    <d v="1899-12-30T20:28:00"/>
    <x v="0"/>
    <d v="2014-02-01T19:43:50"/>
    <d v="2014-02-01T21:33:28"/>
    <n v="109"/>
    <x v="10"/>
    <x v="1"/>
    <x v="1"/>
    <x v="43"/>
  </r>
  <r>
    <x v="1820"/>
    <s v="2014-02-01"/>
    <x v="5"/>
    <d v="1899-12-30T00:02:00"/>
    <x v="0"/>
    <d v="2014-02-01T23:28:00"/>
    <d v="2014-02-02T00:28:28"/>
    <n v="60"/>
    <x v="10"/>
    <x v="0"/>
    <x v="1"/>
    <x v="43"/>
  </r>
  <r>
    <x v="1821"/>
    <s v="2014-02-02"/>
    <x v="6"/>
    <d v="1899-12-30T01:11:00"/>
    <x v="1"/>
    <d v="2014-02-02T00:20:36"/>
    <d v="2014-02-02T01:41:57"/>
    <n v="81"/>
    <x v="10"/>
    <x v="0"/>
    <x v="1"/>
    <x v="43"/>
  </r>
  <r>
    <x v="1822"/>
    <s v="2014-02-02"/>
    <x v="6"/>
    <d v="1899-12-30T07:47:00"/>
    <x v="0"/>
    <d v="2014-02-02T07:36:22"/>
    <d v="2014-02-02T08:40:21"/>
    <n v="63"/>
    <x v="10"/>
    <x v="1"/>
    <x v="1"/>
    <x v="43"/>
  </r>
  <r>
    <x v="1823"/>
    <s v="2014-02-02"/>
    <x v="6"/>
    <d v="1899-12-30T20:14:00"/>
    <x v="0"/>
    <d v="2014-02-02T19:36:55"/>
    <d v="2014-02-02T20:51:13"/>
    <n v="74"/>
    <x v="10"/>
    <x v="1"/>
    <x v="1"/>
    <x v="43"/>
  </r>
  <r>
    <x v="1824"/>
    <s v="2014-02-03"/>
    <x v="0"/>
    <d v="1899-12-30T08:34:00"/>
    <x v="2"/>
    <d v="2014-02-03T07:38:00"/>
    <d v="2014-02-03T09:06:35"/>
    <n v="88"/>
    <x v="10"/>
    <x v="1"/>
    <x v="0"/>
    <x v="44"/>
  </r>
  <r>
    <x v="1825"/>
    <s v="2014-02-03"/>
    <x v="0"/>
    <d v="1899-12-30T09:57:00"/>
    <x v="2"/>
    <d v="2014-02-03T09:28:15"/>
    <d v="2014-02-03T11:06:21"/>
    <n v="98"/>
    <x v="10"/>
    <x v="1"/>
    <x v="0"/>
    <x v="44"/>
  </r>
  <r>
    <x v="1826"/>
    <s v="2014-02-03"/>
    <x v="0"/>
    <d v="1899-12-30T11:28:00"/>
    <x v="2"/>
    <d v="2014-02-03T10:54:05"/>
    <d v="2014-02-03T12:05:33"/>
    <n v="71"/>
    <x v="10"/>
    <x v="1"/>
    <x v="0"/>
    <x v="44"/>
  </r>
  <r>
    <x v="1827"/>
    <s v="2014-02-03"/>
    <x v="0"/>
    <d v="1899-12-30T12:31:00"/>
    <x v="2"/>
    <d v="2014-02-03T11:13:13"/>
    <d v="2014-02-03T13:48:55"/>
    <n v="155"/>
    <x v="10"/>
    <x v="1"/>
    <x v="0"/>
    <x v="44"/>
  </r>
  <r>
    <x v="1828"/>
    <s v="2014-02-03"/>
    <x v="0"/>
    <d v="1899-12-30T14:43:00"/>
    <x v="2"/>
    <d v="2014-02-03T13:42:49"/>
    <d v="2014-02-03T15:45:30"/>
    <n v="122"/>
    <x v="10"/>
    <x v="1"/>
    <x v="0"/>
    <x v="44"/>
  </r>
  <r>
    <x v="1829"/>
    <s v="2014-02-03"/>
    <x v="0"/>
    <d v="1899-12-30T17:00:00"/>
    <x v="2"/>
    <d v="2014-02-03T16:08:29"/>
    <d v="2014-02-03T17:39:13"/>
    <n v="90"/>
    <x v="10"/>
    <x v="1"/>
    <x v="0"/>
    <x v="44"/>
  </r>
  <r>
    <x v="1830"/>
    <s v="2014-02-03"/>
    <x v="0"/>
    <d v="1899-12-30T19:46:00"/>
    <x v="0"/>
    <d v="2014-02-03T19:00:44"/>
    <d v="2014-02-03T20:52:40"/>
    <n v="111"/>
    <x v="10"/>
    <x v="1"/>
    <x v="0"/>
    <x v="44"/>
  </r>
  <r>
    <x v="1831"/>
    <s v="2014-02-04"/>
    <x v="1"/>
    <d v="1899-12-30T04:32:00"/>
    <x v="0"/>
    <d v="2014-02-04T04:21:36"/>
    <d v="2014-02-04T05:34:10"/>
    <n v="72"/>
    <x v="10"/>
    <x v="0"/>
    <x v="0"/>
    <x v="44"/>
  </r>
  <r>
    <x v="1832"/>
    <s v="2014-02-04"/>
    <x v="1"/>
    <d v="1899-12-30T06:20:00"/>
    <x v="0"/>
    <d v="2014-02-04T05:54:28"/>
    <e v="#VALUE!"/>
    <e v="#VALUE!"/>
    <x v="10"/>
    <x v="1"/>
    <x v="0"/>
    <x v="44"/>
  </r>
  <r>
    <x v="1833"/>
    <s v="2014-02-04"/>
    <x v="1"/>
    <d v="1899-12-30T10:28:00"/>
    <x v="2"/>
    <d v="2014-02-05T20:01:54"/>
    <d v="2014-02-04T11:32:01"/>
    <e v="#NUM!"/>
    <x v="10"/>
    <x v="1"/>
    <x v="0"/>
    <x v="44"/>
  </r>
  <r>
    <x v="1834"/>
    <s v="2014-02-05"/>
    <x v="2"/>
    <d v="1899-12-30T08:12:00"/>
    <x v="2"/>
    <d v="2014-02-05T09:32:12"/>
    <d v="2014-02-05T09:43:09"/>
    <n v="10"/>
    <x v="10"/>
    <x v="1"/>
    <x v="0"/>
    <x v="44"/>
  </r>
  <r>
    <x v="1835"/>
    <s v="2014-02-05"/>
    <x v="2"/>
    <d v="1899-12-30T10:25:00"/>
    <x v="2"/>
    <d v="2014-02-05T09:59:40"/>
    <d v="2014-02-05T11:06:24"/>
    <n v="66"/>
    <x v="10"/>
    <x v="1"/>
    <x v="0"/>
    <x v="44"/>
  </r>
  <r>
    <x v="1836"/>
    <s v="2014-02-05"/>
    <x v="2"/>
    <d v="1899-12-30T10:54:00"/>
    <x v="0"/>
    <d v="2014-02-05T09:29:55"/>
    <d v="2014-02-05T11:26:11"/>
    <n v="116"/>
    <x v="10"/>
    <x v="1"/>
    <x v="0"/>
    <x v="44"/>
  </r>
  <r>
    <x v="1837"/>
    <s v="2014-02-05"/>
    <x v="2"/>
    <d v="1899-12-30T12:04:00"/>
    <x v="0"/>
    <d v="2014-02-05T11:35:43"/>
    <d v="2014-02-05T13:10:22"/>
    <n v="94"/>
    <x v="10"/>
    <x v="1"/>
    <x v="0"/>
    <x v="44"/>
  </r>
  <r>
    <x v="1838"/>
    <s v="2014-02-05"/>
    <x v="2"/>
    <d v="1899-12-30T12:22:00"/>
    <x v="2"/>
    <d v="2014-02-05T11:28:20"/>
    <d v="2014-02-05T13:05:50"/>
    <n v="97"/>
    <x v="10"/>
    <x v="1"/>
    <x v="0"/>
    <x v="44"/>
  </r>
  <r>
    <x v="1839"/>
    <s v="2014-02-05"/>
    <x v="2"/>
    <d v="1899-12-30T14:07:00"/>
    <x v="0"/>
    <d v="2014-02-05T13:23:01"/>
    <d v="2014-02-05T15:21:50"/>
    <n v="118"/>
    <x v="10"/>
    <x v="1"/>
    <x v="0"/>
    <x v="44"/>
  </r>
  <r>
    <x v="1840"/>
    <s v="2014-02-05"/>
    <x v="2"/>
    <d v="1899-12-30T14:25:00"/>
    <x v="2"/>
    <d v="2014-02-05T13:41:36"/>
    <d v="2014-02-05T14:43:12"/>
    <n v="61"/>
    <x v="10"/>
    <x v="1"/>
    <x v="0"/>
    <x v="44"/>
  </r>
  <r>
    <x v="1841"/>
    <s v="2014-02-05"/>
    <x v="2"/>
    <d v="1899-12-30T16:15:00"/>
    <x v="2"/>
    <d v="2014-02-05T15:27:36"/>
    <d v="2014-02-05T16:43:05"/>
    <n v="75"/>
    <x v="10"/>
    <x v="1"/>
    <x v="0"/>
    <x v="44"/>
  </r>
  <r>
    <x v="1842"/>
    <s v="2014-02-05"/>
    <x v="2"/>
    <d v="1899-12-30T17:56:00"/>
    <x v="2"/>
    <d v="2014-02-05T15:48:32"/>
    <d v="2014-02-05T19:30:40"/>
    <n v="222"/>
    <x v="10"/>
    <x v="1"/>
    <x v="0"/>
    <x v="44"/>
  </r>
  <r>
    <x v="1843"/>
    <s v="2014-02-05"/>
    <x v="2"/>
    <d v="1899-12-30T22:16:00"/>
    <x v="1"/>
    <d v="2014-02-05T21:12:50"/>
    <d v="2014-02-05T23:49:45"/>
    <n v="156"/>
    <x v="10"/>
    <x v="1"/>
    <x v="0"/>
    <x v="44"/>
  </r>
  <r>
    <x v="1844"/>
    <s v="2014-02-06"/>
    <x v="3"/>
    <d v="1899-12-30T01:16:00"/>
    <x v="0"/>
    <d v="2014-02-06T00:25:41"/>
    <d v="2014-02-06T01:45:40"/>
    <n v="79"/>
    <x v="10"/>
    <x v="0"/>
    <x v="0"/>
    <x v="44"/>
  </r>
  <r>
    <x v="1845"/>
    <s v="2014-02-06"/>
    <x v="3"/>
    <d v="1899-12-30T03:21:00"/>
    <x v="0"/>
    <d v="2014-02-06T02:24:27"/>
    <d v="2014-02-06T04:37:26"/>
    <n v="132"/>
    <x v="10"/>
    <x v="0"/>
    <x v="0"/>
    <x v="44"/>
  </r>
  <r>
    <x v="1846"/>
    <s v="2014-02-06"/>
    <x v="3"/>
    <d v="1899-12-30T08:28:00"/>
    <x v="0"/>
    <d v="2014-02-06T07:36:54"/>
    <d v="2014-02-06T09:42:03"/>
    <n v="125"/>
    <x v="10"/>
    <x v="1"/>
    <x v="0"/>
    <x v="44"/>
  </r>
  <r>
    <x v="1847"/>
    <s v="2014-02-06"/>
    <x v="3"/>
    <d v="1899-12-30T11:17:00"/>
    <x v="1"/>
    <d v="2014-02-06T09:40:11"/>
    <d v="2014-02-06T12:20:34"/>
    <n v="160"/>
    <x v="10"/>
    <x v="1"/>
    <x v="0"/>
    <x v="44"/>
  </r>
  <r>
    <x v="1848"/>
    <s v="2014-02-06"/>
    <x v="3"/>
    <d v="1899-12-30T13:06:00"/>
    <x v="2"/>
    <d v="2014-02-06T12:33:53"/>
    <d v="2014-02-06T13:43:04"/>
    <n v="69"/>
    <x v="10"/>
    <x v="1"/>
    <x v="0"/>
    <x v="44"/>
  </r>
  <r>
    <x v="1849"/>
    <s v="2014-02-07"/>
    <x v="4"/>
    <d v="1899-12-30T01:37:00"/>
    <x v="0"/>
    <d v="2014-02-07T01:16:56"/>
    <d v="2014-02-07T03:03:15"/>
    <n v="106"/>
    <x v="10"/>
    <x v="0"/>
    <x v="0"/>
    <x v="44"/>
  </r>
  <r>
    <x v="1850"/>
    <s v="2014-02-07"/>
    <x v="4"/>
    <d v="1899-12-30T02:03:00"/>
    <x v="0"/>
    <d v="2014-02-07T01:37:32"/>
    <d v="2014-02-07T03:46:22"/>
    <n v="128"/>
    <x v="10"/>
    <x v="0"/>
    <x v="0"/>
    <x v="44"/>
  </r>
  <r>
    <x v="1851"/>
    <s v="2014-02-07"/>
    <x v="4"/>
    <d v="1899-12-30T08:34:00"/>
    <x v="0"/>
    <d v="2014-02-07T07:50:32"/>
    <d v="2014-02-07T09:31:41"/>
    <n v="101"/>
    <x v="10"/>
    <x v="1"/>
    <x v="0"/>
    <x v="44"/>
  </r>
  <r>
    <x v="1852"/>
    <s v="2014-02-07"/>
    <x v="4"/>
    <d v="1899-12-30T09:28:00"/>
    <x v="2"/>
    <d v="2014-02-07T08:57:46"/>
    <d v="2014-02-07T10:10:51"/>
    <n v="73"/>
    <x v="10"/>
    <x v="1"/>
    <x v="0"/>
    <x v="44"/>
  </r>
  <r>
    <x v="1853"/>
    <s v="2014-02-07"/>
    <x v="4"/>
    <d v="1899-12-30T10:52:00"/>
    <x v="2"/>
    <d v="2014-02-07T10:25:09"/>
    <d v="2014-02-07T12:03:52"/>
    <n v="98"/>
    <x v="10"/>
    <x v="1"/>
    <x v="0"/>
    <x v="44"/>
  </r>
  <r>
    <x v="1854"/>
    <s v="2014-02-07"/>
    <x v="4"/>
    <d v="1899-12-30T11:26:00"/>
    <x v="2"/>
    <d v="2014-02-07T12:51:22"/>
    <d v="2014-02-07T12:51:37"/>
    <n v="0"/>
    <x v="10"/>
    <x v="1"/>
    <x v="0"/>
    <x v="44"/>
  </r>
  <r>
    <x v="1855"/>
    <s v="2014-02-07"/>
    <x v="4"/>
    <d v="1899-12-30T13:27:00"/>
    <x v="2"/>
    <d v="2014-02-07T13:15:43"/>
    <d v="2014-02-07T13:57:35"/>
    <n v="41"/>
    <x v="10"/>
    <x v="1"/>
    <x v="0"/>
    <x v="44"/>
  </r>
  <r>
    <x v="1856"/>
    <s v="2014-02-07"/>
    <x v="4"/>
    <d v="1899-12-30T15:04:00"/>
    <x v="0"/>
    <d v="2014-02-07T13:56:14"/>
    <d v="2014-02-07T16:30:17"/>
    <n v="154"/>
    <x v="10"/>
    <x v="1"/>
    <x v="0"/>
    <x v="44"/>
  </r>
  <r>
    <x v="1857"/>
    <s v="2014-02-07"/>
    <x v="4"/>
    <d v="1899-12-30T15:32:00"/>
    <x v="2"/>
    <d v="2014-02-07T14:35:36"/>
    <d v="2014-02-07T16:12:04"/>
    <n v="96"/>
    <x v="10"/>
    <x v="1"/>
    <x v="0"/>
    <x v="44"/>
  </r>
  <r>
    <x v="1858"/>
    <s v="2014-02-07"/>
    <x v="4"/>
    <d v="1899-12-30T17:09:00"/>
    <x v="0"/>
    <d v="2014-02-07T16:14:37"/>
    <d v="2014-02-07T18:33:03"/>
    <n v="138"/>
    <x v="10"/>
    <x v="1"/>
    <x v="0"/>
    <x v="44"/>
  </r>
  <r>
    <x v="1859"/>
    <s v="2014-02-07"/>
    <x v="4"/>
    <d v="1899-12-30T18:58:00"/>
    <x v="0"/>
    <d v="2014-02-07T18:09:29"/>
    <e v="#VALUE!"/>
    <e v="#VALUE!"/>
    <x v="10"/>
    <x v="1"/>
    <x v="0"/>
    <x v="44"/>
  </r>
  <r>
    <x v="1860"/>
    <s v="2014-02-07"/>
    <x v="4"/>
    <d v="1899-12-30T20:57:00"/>
    <x v="0"/>
    <d v="2014-02-07T20:15:08"/>
    <d v="2014-02-07T22:02:39"/>
    <n v="107"/>
    <x v="10"/>
    <x v="1"/>
    <x v="0"/>
    <x v="44"/>
  </r>
  <r>
    <x v="1861"/>
    <s v="2014-02-08"/>
    <x v="5"/>
    <d v="1899-12-30T04:39:00"/>
    <x v="0"/>
    <d v="2014-02-08T04:01:56"/>
    <d v="2014-02-08T05:57:27"/>
    <n v="115"/>
    <x v="10"/>
    <x v="0"/>
    <x v="1"/>
    <x v="44"/>
  </r>
  <r>
    <x v="1862"/>
    <s v="2014-02-08"/>
    <x v="5"/>
    <d v="1899-12-30T12:28:00"/>
    <x v="0"/>
    <d v="2014-02-08T11:59:04"/>
    <d v="2014-02-08T13:07:25"/>
    <n v="68"/>
    <x v="10"/>
    <x v="1"/>
    <x v="1"/>
    <x v="44"/>
  </r>
  <r>
    <x v="1863"/>
    <s v="2014-02-08"/>
    <x v="5"/>
    <d v="1899-12-30T14:19:00"/>
    <x v="0"/>
    <d v="2014-02-08T13:37:15"/>
    <d v="2014-02-08T15:05:48"/>
    <n v="88"/>
    <x v="10"/>
    <x v="1"/>
    <x v="1"/>
    <x v="44"/>
  </r>
  <r>
    <x v="1864"/>
    <s v="2014-02-08"/>
    <x v="5"/>
    <d v="1899-12-30T17:27:00"/>
    <x v="0"/>
    <d v="2014-02-08T17:04:38"/>
    <d v="2014-02-08T18:41:15"/>
    <n v="96"/>
    <x v="10"/>
    <x v="1"/>
    <x v="1"/>
    <x v="44"/>
  </r>
  <r>
    <x v="1865"/>
    <s v="2014-02-08"/>
    <x v="5"/>
    <d v="1899-12-30T21:01:00"/>
    <x v="0"/>
    <d v="2014-02-08T20:29:24"/>
    <e v="#VALUE!"/>
    <e v="#VALUE!"/>
    <x v="10"/>
    <x v="1"/>
    <x v="1"/>
    <x v="44"/>
  </r>
  <r>
    <x v="1866"/>
    <s v="2014-02-08"/>
    <x v="5"/>
    <d v="1899-12-30T23:00:00"/>
    <x v="0"/>
    <d v="2014-02-08T22:14:21"/>
    <d v="2014-02-08T23:48:01"/>
    <n v="93"/>
    <x v="10"/>
    <x v="1"/>
    <x v="1"/>
    <x v="44"/>
  </r>
  <r>
    <x v="1867"/>
    <s v="2014-02-09"/>
    <x v="6"/>
    <d v="1899-12-30T01:27:00"/>
    <x v="1"/>
    <d v="2014-02-09T00:25:31"/>
    <d v="2014-02-09T02:37:49"/>
    <n v="132"/>
    <x v="10"/>
    <x v="0"/>
    <x v="1"/>
    <x v="44"/>
  </r>
  <r>
    <x v="1868"/>
    <s v="2014-02-09"/>
    <x v="6"/>
    <d v="1899-12-30T05:42:00"/>
    <x v="0"/>
    <d v="2014-02-09T04:56:29"/>
    <d v="2014-02-09T06:26:35"/>
    <n v="90"/>
    <x v="10"/>
    <x v="0"/>
    <x v="1"/>
    <x v="44"/>
  </r>
  <r>
    <x v="1869"/>
    <s v="2014-02-09"/>
    <x v="6"/>
    <d v="1899-12-30T10:31:00"/>
    <x v="0"/>
    <d v="2014-02-09T10:08:48"/>
    <d v="2014-02-09T11:30:20"/>
    <n v="81"/>
    <x v="10"/>
    <x v="1"/>
    <x v="1"/>
    <x v="44"/>
  </r>
  <r>
    <x v="1870"/>
    <s v="2014-02-10"/>
    <x v="0"/>
    <d v="1899-12-30T00:26:00"/>
    <x v="0"/>
    <d v="2014-02-10T00:01:18"/>
    <d v="2014-02-10T01:12:49"/>
    <n v="71"/>
    <x v="10"/>
    <x v="0"/>
    <x v="0"/>
    <x v="45"/>
  </r>
  <r>
    <x v="1871"/>
    <s v="2014-02-10"/>
    <x v="0"/>
    <d v="1899-12-30T06:58:00"/>
    <x v="0"/>
    <d v="2014-02-10T06:21:38"/>
    <d v="2014-02-10T07:40:47"/>
    <n v="79"/>
    <x v="10"/>
    <x v="1"/>
    <x v="0"/>
    <x v="45"/>
  </r>
  <r>
    <x v="1872"/>
    <s v="2014-02-10"/>
    <x v="0"/>
    <d v="1899-12-30T08:27:00"/>
    <x v="1"/>
    <d v="2014-02-10T07:34:58"/>
    <d v="2014-02-10T09:17:59"/>
    <n v="103"/>
    <x v="10"/>
    <x v="1"/>
    <x v="0"/>
    <x v="45"/>
  </r>
  <r>
    <x v="1873"/>
    <s v="2014-02-10"/>
    <x v="0"/>
    <d v="1899-12-30T10:26:00"/>
    <x v="2"/>
    <d v="2014-02-10T09:40:05"/>
    <d v="2014-02-10T11:15:05"/>
    <n v="95"/>
    <x v="10"/>
    <x v="1"/>
    <x v="0"/>
    <x v="45"/>
  </r>
  <r>
    <x v="1874"/>
    <s v="2014-02-10"/>
    <x v="0"/>
    <d v="1899-12-30T11:57:00"/>
    <x v="2"/>
    <d v="2014-02-10T11:02:50"/>
    <d v="2014-02-10T12:37:49"/>
    <n v="94"/>
    <x v="10"/>
    <x v="1"/>
    <x v="0"/>
    <x v="45"/>
  </r>
  <r>
    <x v="1875"/>
    <s v="2014-02-10"/>
    <x v="0"/>
    <d v="1899-12-30T22:12:00"/>
    <x v="0"/>
    <d v="2014-02-10T21:49:31"/>
    <d v="2014-02-10T23:01:53"/>
    <n v="72"/>
    <x v="10"/>
    <x v="1"/>
    <x v="0"/>
    <x v="45"/>
  </r>
  <r>
    <x v="1876"/>
    <s v="2014-02-10"/>
    <x v="0"/>
    <d v="1899-12-30T00:01:00"/>
    <x v="0"/>
    <d v="2014-02-10T23:13:02"/>
    <d v="2014-02-11T00:50:07"/>
    <n v="97"/>
    <x v="10"/>
    <x v="0"/>
    <x v="0"/>
    <x v="45"/>
  </r>
  <r>
    <x v="1877"/>
    <s v="2014-02-11"/>
    <x v="1"/>
    <d v="1899-12-30T09:55:00"/>
    <x v="2"/>
    <d v="2014-02-11T08:52:56"/>
    <d v="2014-02-11T10:56:54"/>
    <n v="123"/>
    <x v="10"/>
    <x v="1"/>
    <x v="0"/>
    <x v="45"/>
  </r>
  <r>
    <x v="1878"/>
    <s v="2014-02-11"/>
    <x v="1"/>
    <d v="1899-12-30T12:30:00"/>
    <x v="2"/>
    <d v="2014-02-11T11:26:12"/>
    <d v="2014-02-11T13:53:32"/>
    <n v="147"/>
    <x v="10"/>
    <x v="1"/>
    <x v="0"/>
    <x v="45"/>
  </r>
  <r>
    <x v="1879"/>
    <s v="2014-02-11"/>
    <x v="1"/>
    <d v="1899-12-30T14:36:00"/>
    <x v="0"/>
    <d v="2014-02-11T14:00:47"/>
    <d v="2014-02-11T15:25:09"/>
    <n v="84"/>
    <x v="10"/>
    <x v="1"/>
    <x v="0"/>
    <x v="45"/>
  </r>
  <r>
    <x v="1880"/>
    <s v="2014-02-11"/>
    <x v="1"/>
    <d v="1899-12-30T15:22:00"/>
    <x v="2"/>
    <d v="2014-02-11T14:39:52"/>
    <d v="2014-02-11T17:34:02"/>
    <n v="174"/>
    <x v="10"/>
    <x v="1"/>
    <x v="0"/>
    <x v="45"/>
  </r>
  <r>
    <x v="1881"/>
    <s v="2014-02-11"/>
    <x v="1"/>
    <d v="1899-12-30T23:04:00"/>
    <x v="0"/>
    <d v="2014-02-11T22:28:45"/>
    <d v="2014-02-12T00:15:47"/>
    <n v="107"/>
    <x v="10"/>
    <x v="1"/>
    <x v="0"/>
    <x v="45"/>
  </r>
  <r>
    <x v="1882"/>
    <s v="2014-02-12"/>
    <x v="2"/>
    <d v="1899-12-30T08:28:00"/>
    <x v="2"/>
    <d v="2014-02-12T07:50:24"/>
    <d v="2014-02-12T08:54:49"/>
    <n v="64"/>
    <x v="10"/>
    <x v="1"/>
    <x v="0"/>
    <x v="45"/>
  </r>
  <r>
    <x v="1883"/>
    <s v="2014-02-12"/>
    <x v="2"/>
    <d v="1899-12-30T11:26:00"/>
    <x v="2"/>
    <d v="2014-02-12T09:31:36"/>
    <e v="#VALUE!"/>
    <e v="#VALUE!"/>
    <x v="10"/>
    <x v="1"/>
    <x v="0"/>
    <x v="45"/>
  </r>
  <r>
    <x v="1884"/>
    <s v="2014-02-12"/>
    <x v="2"/>
    <d v="1899-12-30T14:45:00"/>
    <x v="2"/>
    <d v="2014-02-12T14:11:15"/>
    <d v="2014-02-12T15:35:36"/>
    <n v="84"/>
    <x v="10"/>
    <x v="1"/>
    <x v="0"/>
    <x v="45"/>
  </r>
  <r>
    <x v="1885"/>
    <s v="2014-02-12"/>
    <x v="2"/>
    <d v="1899-12-30T16:07:00"/>
    <x v="2"/>
    <d v="2014-02-12T15:16:32"/>
    <d v="2014-02-12T16:53:56"/>
    <n v="97"/>
    <x v="10"/>
    <x v="1"/>
    <x v="0"/>
    <x v="45"/>
  </r>
  <r>
    <x v="1886"/>
    <s v="2014-02-12"/>
    <x v="2"/>
    <d v="1899-12-30T20:30:00"/>
    <x v="0"/>
    <d v="2014-02-12T20:04:57"/>
    <d v="2014-02-12T21:09:48"/>
    <n v="64"/>
    <x v="10"/>
    <x v="1"/>
    <x v="0"/>
    <x v="45"/>
  </r>
  <r>
    <x v="1887"/>
    <s v="2014-02-13"/>
    <x v="3"/>
    <d v="1899-12-30T03:02:00"/>
    <x v="0"/>
    <d v="2014-02-13T02:13:47"/>
    <d v="2014-02-13T03:47:07"/>
    <n v="93"/>
    <x v="10"/>
    <x v="0"/>
    <x v="0"/>
    <x v="45"/>
  </r>
  <r>
    <x v="1888"/>
    <s v="2014-02-13"/>
    <x v="3"/>
    <d v="1899-12-30T07:10:00"/>
    <x v="0"/>
    <d v="2014-02-13T06:41:41"/>
    <d v="2014-02-13T08:39:52"/>
    <n v="118"/>
    <x v="10"/>
    <x v="1"/>
    <x v="0"/>
    <x v="45"/>
  </r>
  <r>
    <x v="1889"/>
    <s v="2014-02-13"/>
    <x v="3"/>
    <d v="1899-12-30T09:01:00"/>
    <x v="0"/>
    <d v="2014-02-13T08:30:33"/>
    <e v="#VALUE!"/>
    <e v="#VALUE!"/>
    <x v="10"/>
    <x v="1"/>
    <x v="0"/>
    <x v="45"/>
  </r>
  <r>
    <x v="1890"/>
    <s v="2014-02-13"/>
    <x v="3"/>
    <d v="1899-12-30T11:40:00"/>
    <x v="2"/>
    <d v="2014-02-13T10:53:55"/>
    <d v="2014-02-13T12:50:53"/>
    <n v="116"/>
    <x v="10"/>
    <x v="1"/>
    <x v="0"/>
    <x v="45"/>
  </r>
  <r>
    <x v="1891"/>
    <s v="2014-02-13"/>
    <x v="3"/>
    <d v="1899-12-30T13:44:00"/>
    <x v="0"/>
    <e v="#VALUE!"/>
    <e v="#VALUE!"/>
    <e v="#VALUE!"/>
    <x v="10"/>
    <x v="1"/>
    <x v="0"/>
    <x v="45"/>
  </r>
  <r>
    <x v="1892"/>
    <s v="2014-02-13"/>
    <x v="3"/>
    <d v="1899-12-30T20:33:00"/>
    <x v="0"/>
    <d v="2014-02-13T19:07:11"/>
    <d v="2014-02-13T22:27:32"/>
    <n v="200"/>
    <x v="10"/>
    <x v="1"/>
    <x v="0"/>
    <x v="45"/>
  </r>
  <r>
    <x v="1893"/>
    <s v="2014-02-14"/>
    <x v="4"/>
    <d v="1899-12-30T00:41:00"/>
    <x v="2"/>
    <d v="2014-02-13T23:58:13"/>
    <d v="2014-02-14T01:28:05"/>
    <n v="89"/>
    <x v="10"/>
    <x v="0"/>
    <x v="0"/>
    <x v="45"/>
  </r>
  <r>
    <x v="1894"/>
    <s v="2014-02-14"/>
    <x v="4"/>
    <d v="1899-12-30T06:05:00"/>
    <x v="0"/>
    <d v="2014-02-14T05:23:52"/>
    <d v="2014-02-14T06:39:53"/>
    <n v="76"/>
    <x v="10"/>
    <x v="1"/>
    <x v="0"/>
    <x v="45"/>
  </r>
  <r>
    <x v="1895"/>
    <s v="2014-02-14"/>
    <x v="4"/>
    <d v="1899-12-30T08:13:00"/>
    <x v="2"/>
    <d v="2014-02-14T07:18:48"/>
    <d v="2014-02-14T10:38:55"/>
    <n v="200"/>
    <x v="10"/>
    <x v="1"/>
    <x v="0"/>
    <x v="45"/>
  </r>
  <r>
    <x v="1896"/>
    <s v="2014-02-14"/>
    <x v="4"/>
    <d v="1899-12-30T09:48:00"/>
    <x v="2"/>
    <d v="2014-02-14T08:34:22"/>
    <d v="2014-02-14T10:37:49"/>
    <n v="123"/>
    <x v="10"/>
    <x v="1"/>
    <x v="0"/>
    <x v="45"/>
  </r>
  <r>
    <x v="1897"/>
    <s v="2014-02-14"/>
    <x v="4"/>
    <d v="1899-12-30T11:37:00"/>
    <x v="2"/>
    <d v="2014-02-14T10:51:50"/>
    <d v="2014-02-14T12:05:08"/>
    <n v="73"/>
    <x v="10"/>
    <x v="1"/>
    <x v="0"/>
    <x v="45"/>
  </r>
  <r>
    <x v="1898"/>
    <s v="2014-02-14"/>
    <x v="4"/>
    <d v="1899-12-30T12:53:00"/>
    <x v="0"/>
    <d v="2014-02-14T11:43:49"/>
    <e v="#VALUE!"/>
    <e v="#VALUE!"/>
    <x v="10"/>
    <x v="1"/>
    <x v="0"/>
    <x v="45"/>
  </r>
  <r>
    <x v="1899"/>
    <s v="2014-02-14"/>
    <x v="4"/>
    <d v="1899-12-30T13:30:00"/>
    <x v="2"/>
    <d v="2014-02-14T12:52:57"/>
    <d v="2014-02-14T14:20:31"/>
    <n v="87"/>
    <x v="10"/>
    <x v="1"/>
    <x v="0"/>
    <x v="45"/>
  </r>
  <r>
    <x v="1900"/>
    <s v="2014-02-14"/>
    <x v="4"/>
    <d v="1899-12-30T15:40:00"/>
    <x v="1"/>
    <d v="2014-02-14T15:04:18"/>
    <d v="2014-02-14T19:11:47"/>
    <n v="247"/>
    <x v="10"/>
    <x v="1"/>
    <x v="0"/>
    <x v="45"/>
  </r>
  <r>
    <x v="1901"/>
    <s v="2014-02-14"/>
    <x v="4"/>
    <d v="1899-12-30T15:52:00"/>
    <x v="2"/>
    <d v="2014-02-14T15:08:20"/>
    <d v="2014-02-14T17:03:59"/>
    <n v="115"/>
    <x v="10"/>
    <x v="1"/>
    <x v="0"/>
    <x v="45"/>
  </r>
  <r>
    <x v="1902"/>
    <s v="2014-02-14"/>
    <x v="4"/>
    <d v="1899-12-30T18:26:00"/>
    <x v="0"/>
    <d v="2014-02-14T18:07:05"/>
    <d v="2014-02-14T19:12:23"/>
    <n v="65"/>
    <x v="10"/>
    <x v="1"/>
    <x v="0"/>
    <x v="45"/>
  </r>
  <r>
    <x v="1903"/>
    <s v="2014-02-14"/>
    <x v="4"/>
    <d v="1899-12-30T19:39:00"/>
    <x v="0"/>
    <d v="2014-02-14T19:23:21"/>
    <e v="#VALUE!"/>
    <e v="#VALUE!"/>
    <x v="10"/>
    <x v="1"/>
    <x v="0"/>
    <x v="45"/>
  </r>
  <r>
    <x v="1904"/>
    <s v="2014-02-14"/>
    <x v="4"/>
    <d v="1899-12-30T22:40:00"/>
    <x v="0"/>
    <d v="2014-02-14T22:14:32"/>
    <d v="2014-02-14T23:58:04"/>
    <n v="103"/>
    <x v="10"/>
    <x v="1"/>
    <x v="0"/>
    <x v="45"/>
  </r>
  <r>
    <x v="1905"/>
    <s v="2014-02-15"/>
    <x v="5"/>
    <d v="1899-12-30T01:12:00"/>
    <x v="2"/>
    <d v="2014-02-15T00:01:36"/>
    <d v="2014-02-15T01:50:23"/>
    <n v="108"/>
    <x v="10"/>
    <x v="0"/>
    <x v="1"/>
    <x v="45"/>
  </r>
  <r>
    <x v="1906"/>
    <s v="2014-02-15"/>
    <x v="5"/>
    <d v="1899-12-30T03:42:00"/>
    <x v="0"/>
    <d v="2014-02-15T03:15:18"/>
    <d v="2014-02-15T04:51:33"/>
    <n v="96"/>
    <x v="10"/>
    <x v="0"/>
    <x v="1"/>
    <x v="45"/>
  </r>
  <r>
    <x v="1907"/>
    <s v="2014-02-15"/>
    <x v="5"/>
    <d v="1899-12-30T16:24:00"/>
    <x v="0"/>
    <d v="2014-02-15T15:58:33"/>
    <d v="2014-02-15T17:36:15"/>
    <n v="97"/>
    <x v="10"/>
    <x v="1"/>
    <x v="1"/>
    <x v="45"/>
  </r>
  <r>
    <x v="1908"/>
    <s v="2014-02-15"/>
    <x v="5"/>
    <d v="1899-12-30T20:52:00"/>
    <x v="0"/>
    <d v="2014-02-15T20:18:18"/>
    <d v="2014-02-15T22:05:47"/>
    <n v="107"/>
    <x v="10"/>
    <x v="1"/>
    <x v="1"/>
    <x v="45"/>
  </r>
  <r>
    <x v="1909"/>
    <s v="2014-02-15"/>
    <x v="5"/>
    <d v="1899-12-30T22:50:00"/>
    <x v="0"/>
    <d v="2014-02-15T22:11:09"/>
    <d v="2014-02-16T00:03:52"/>
    <n v="112"/>
    <x v="10"/>
    <x v="1"/>
    <x v="1"/>
    <x v="45"/>
  </r>
  <r>
    <x v="1910"/>
    <s v="2014-02-17"/>
    <x v="0"/>
    <d v="1899-12-30T03:05:00"/>
    <x v="0"/>
    <d v="2014-02-17T03:09:26"/>
    <d v="2014-02-17T04:18:25"/>
    <n v="68"/>
    <x v="10"/>
    <x v="0"/>
    <x v="0"/>
    <x v="46"/>
  </r>
  <r>
    <x v="1911"/>
    <s v="2014-02-17"/>
    <x v="0"/>
    <d v="1899-12-30T06:13:00"/>
    <x v="0"/>
    <d v="2014-02-17T06:01:10"/>
    <d v="2014-02-17T07:00:12"/>
    <n v="59"/>
    <x v="10"/>
    <x v="1"/>
    <x v="0"/>
    <x v="46"/>
  </r>
  <r>
    <x v="1912"/>
    <s v="2014-02-17"/>
    <x v="0"/>
    <d v="1899-12-30T14:59:00"/>
    <x v="0"/>
    <d v="2014-02-17T14:17:20"/>
    <d v="2014-02-17T15:27:15"/>
    <n v="69"/>
    <x v="10"/>
    <x v="1"/>
    <x v="0"/>
    <x v="46"/>
  </r>
  <r>
    <x v="1913"/>
    <s v="2014-02-17"/>
    <x v="0"/>
    <d v="1899-12-30T21:44:00"/>
    <x v="0"/>
    <d v="2014-02-17T20:48:27"/>
    <d v="2014-02-17T22:18:09"/>
    <n v="89"/>
    <x v="10"/>
    <x v="1"/>
    <x v="0"/>
    <x v="46"/>
  </r>
  <r>
    <x v="1914"/>
    <s v="2014-02-18"/>
    <x v="1"/>
    <d v="1899-12-30T00:56:00"/>
    <x v="0"/>
    <d v="2014-02-18T00:04:09"/>
    <d v="2014-02-18T01:28:00"/>
    <n v="83"/>
    <x v="10"/>
    <x v="0"/>
    <x v="0"/>
    <x v="46"/>
  </r>
  <r>
    <x v="1915"/>
    <s v="2014-02-18"/>
    <x v="1"/>
    <d v="1899-12-30T11:31:00"/>
    <x v="2"/>
    <d v="2014-02-18T10:49:21"/>
    <d v="2014-02-18T13:10:58"/>
    <n v="141"/>
    <x v="10"/>
    <x v="1"/>
    <x v="0"/>
    <x v="46"/>
  </r>
  <r>
    <x v="1916"/>
    <s v="2014-02-18"/>
    <x v="1"/>
    <d v="1899-12-30T18:40:00"/>
    <x v="0"/>
    <d v="2014-02-18T18:00:17"/>
    <d v="2014-02-18T19:10:00"/>
    <n v="69"/>
    <x v="10"/>
    <x v="1"/>
    <x v="0"/>
    <x v="46"/>
  </r>
  <r>
    <x v="1917"/>
    <s v="2014-02-19"/>
    <x v="2"/>
    <d v="1899-12-30T03:24:00"/>
    <x v="0"/>
    <d v="2014-02-19T01:37:12"/>
    <d v="2014-02-19T04:00:07"/>
    <n v="142"/>
    <x v="10"/>
    <x v="0"/>
    <x v="0"/>
    <x v="46"/>
  </r>
  <r>
    <x v="1918"/>
    <s v="2014-02-19"/>
    <x v="2"/>
    <d v="1899-12-30T08:46:00"/>
    <x v="0"/>
    <d v="2014-02-19T08:10:47"/>
    <d v="2014-02-19T09:28:42"/>
    <n v="77"/>
    <x v="10"/>
    <x v="1"/>
    <x v="0"/>
    <x v="46"/>
  </r>
  <r>
    <x v="1919"/>
    <s v="2014-02-19"/>
    <x v="2"/>
    <d v="1899-12-30T10:16:00"/>
    <x v="2"/>
    <d v="2014-02-19T07:59:58"/>
    <e v="#VALUE!"/>
    <e v="#VALUE!"/>
    <x v="10"/>
    <x v="1"/>
    <x v="0"/>
    <x v="46"/>
  </r>
  <r>
    <x v="1920"/>
    <s v="2014-02-19"/>
    <x v="2"/>
    <d v="1899-12-30T10:46:00"/>
    <x v="0"/>
    <d v="2014-02-19T09:58:24"/>
    <d v="2014-02-19T11:52:44"/>
    <n v="114"/>
    <x v="10"/>
    <x v="1"/>
    <x v="0"/>
    <x v="46"/>
  </r>
  <r>
    <x v="1921"/>
    <s v="2014-02-19"/>
    <x v="2"/>
    <d v="1899-12-30T12:50:00"/>
    <x v="2"/>
    <d v="2014-02-19T11:46:19"/>
    <d v="2014-02-19T13:50:36"/>
    <n v="124"/>
    <x v="10"/>
    <x v="1"/>
    <x v="0"/>
    <x v="46"/>
  </r>
  <r>
    <x v="1922"/>
    <s v="2014-02-19"/>
    <x v="2"/>
    <d v="1899-12-30T14:07:00"/>
    <x v="2"/>
    <d v="2014-02-19T13:23:36"/>
    <d v="2014-02-19T15:04:38"/>
    <n v="101"/>
    <x v="10"/>
    <x v="1"/>
    <x v="0"/>
    <x v="46"/>
  </r>
  <r>
    <x v="1923"/>
    <s v="2014-02-19"/>
    <x v="2"/>
    <d v="1899-12-30T15:38:00"/>
    <x v="2"/>
    <d v="2014-02-19T14:36:04"/>
    <d v="2014-02-19T17:07:47"/>
    <n v="151"/>
    <x v="10"/>
    <x v="1"/>
    <x v="0"/>
    <x v="46"/>
  </r>
  <r>
    <x v="1924"/>
    <s v="2014-02-19"/>
    <x v="2"/>
    <d v="1899-12-30T16:20:00"/>
    <x v="1"/>
    <d v="2014-02-19T15:51:19"/>
    <d v="2014-02-19T17:16:30"/>
    <n v="85"/>
    <x v="10"/>
    <x v="1"/>
    <x v="0"/>
    <x v="46"/>
  </r>
  <r>
    <x v="1925"/>
    <s v="2014-02-19"/>
    <x v="2"/>
    <d v="1899-12-30T18:36:00"/>
    <x v="0"/>
    <d v="2014-02-19T17:55:47"/>
    <d v="2014-02-19T19:17:50"/>
    <n v="82"/>
    <x v="10"/>
    <x v="1"/>
    <x v="0"/>
    <x v="46"/>
  </r>
  <r>
    <x v="1926"/>
    <s v="2014-02-20"/>
    <x v="3"/>
    <d v="1899-12-30T02:10:00"/>
    <x v="1"/>
    <d v="2014-02-20T01:33:25"/>
    <d v="2014-02-20T03:18:06"/>
    <n v="104"/>
    <x v="10"/>
    <x v="0"/>
    <x v="0"/>
    <x v="46"/>
  </r>
  <r>
    <x v="1927"/>
    <s v="2014-02-20"/>
    <x v="3"/>
    <d v="1899-12-30T10:14:00"/>
    <x v="2"/>
    <d v="2014-02-20T09:36:55"/>
    <d v="2014-02-20T11:35:31"/>
    <n v="118"/>
    <x v="10"/>
    <x v="1"/>
    <x v="0"/>
    <x v="46"/>
  </r>
  <r>
    <x v="1928"/>
    <s v="2014-02-20"/>
    <x v="3"/>
    <d v="1899-12-30T12:54:00"/>
    <x v="2"/>
    <d v="2014-02-20T12:07:01"/>
    <d v="2014-02-20T15:42:39"/>
    <n v="215"/>
    <x v="10"/>
    <x v="1"/>
    <x v="0"/>
    <x v="46"/>
  </r>
  <r>
    <x v="1929"/>
    <s v="2014-02-20"/>
    <x v="3"/>
    <d v="1899-12-30T22:20:00"/>
    <x v="1"/>
    <d v="2014-02-20T21:40:32"/>
    <d v="2014-02-20T23:12:04"/>
    <n v="91"/>
    <x v="10"/>
    <x v="1"/>
    <x v="0"/>
    <x v="46"/>
  </r>
  <r>
    <x v="1930"/>
    <s v="2014-02-21"/>
    <x v="4"/>
    <d v="1899-12-30T00:10:00"/>
    <x v="0"/>
    <d v="2014-02-21T15:56:26"/>
    <e v="#VALUE!"/>
    <e v="#VALUE!"/>
    <x v="10"/>
    <x v="0"/>
    <x v="0"/>
    <x v="46"/>
  </r>
  <r>
    <x v="1931"/>
    <s v="2014-02-21"/>
    <x v="4"/>
    <d v="1899-12-30T03:59:00"/>
    <x v="0"/>
    <d v="2014-02-21T03:04:45"/>
    <d v="2014-02-21T05:05:01"/>
    <n v="120"/>
    <x v="10"/>
    <x v="0"/>
    <x v="0"/>
    <x v="46"/>
  </r>
  <r>
    <x v="1932"/>
    <s v="2014-02-21"/>
    <x v="4"/>
    <d v="1899-12-30T06:45:00"/>
    <x v="0"/>
    <d v="2014-02-21T05:58:00"/>
    <e v="#VALUE!"/>
    <e v="#VALUE!"/>
    <x v="10"/>
    <x v="1"/>
    <x v="0"/>
    <x v="46"/>
  </r>
  <r>
    <x v="1933"/>
    <s v="2014-02-21"/>
    <x v="4"/>
    <d v="1899-12-30T09:30:00"/>
    <x v="2"/>
    <d v="2014-02-21T08:31:07"/>
    <d v="2014-02-21T10:28:49"/>
    <n v="117"/>
    <x v="10"/>
    <x v="1"/>
    <x v="0"/>
    <x v="46"/>
  </r>
  <r>
    <x v="1934"/>
    <s v="2014-02-21"/>
    <x v="4"/>
    <d v="1899-12-30T10:16:00"/>
    <x v="0"/>
    <d v="2014-02-21T09:14:21"/>
    <d v="2014-02-21T11:23:55"/>
    <n v="129"/>
    <x v="10"/>
    <x v="1"/>
    <x v="0"/>
    <x v="46"/>
  </r>
  <r>
    <x v="1935"/>
    <s v="2014-02-21"/>
    <x v="4"/>
    <d v="1899-12-30T11:38:00"/>
    <x v="2"/>
    <d v="2014-02-21T10:48:04"/>
    <d v="2014-02-21T12:21:00"/>
    <n v="92"/>
    <x v="10"/>
    <x v="1"/>
    <x v="0"/>
    <x v="46"/>
  </r>
  <r>
    <x v="1936"/>
    <s v="2014-02-21"/>
    <x v="4"/>
    <d v="1899-12-30T14:01:00"/>
    <x v="2"/>
    <d v="2014-02-21T13:20:18"/>
    <d v="2014-02-21T14:59:05"/>
    <n v="98"/>
    <x v="10"/>
    <x v="1"/>
    <x v="0"/>
    <x v="46"/>
  </r>
  <r>
    <x v="1937"/>
    <s v="2014-02-21"/>
    <x v="4"/>
    <d v="1899-12-30T16:34:00"/>
    <x v="0"/>
    <d v="2014-02-21T15:50:16"/>
    <d v="2014-02-21T17:45:35"/>
    <n v="115"/>
    <x v="10"/>
    <x v="1"/>
    <x v="0"/>
    <x v="46"/>
  </r>
  <r>
    <x v="1938"/>
    <s v="2014-02-21"/>
    <x v="4"/>
    <d v="1899-12-30T17:24:00"/>
    <x v="0"/>
    <d v="2014-02-21T17:24:45"/>
    <d v="2014-02-21T18:03:55"/>
    <n v="39"/>
    <x v="10"/>
    <x v="1"/>
    <x v="0"/>
    <x v="46"/>
  </r>
  <r>
    <x v="1939"/>
    <s v="2014-02-21"/>
    <x v="4"/>
    <d v="1899-12-30T20:19:00"/>
    <x v="0"/>
    <d v="2014-02-21T19:49:47"/>
    <d v="2014-02-21T21:25:23"/>
    <n v="95"/>
    <x v="10"/>
    <x v="1"/>
    <x v="0"/>
    <x v="46"/>
  </r>
  <r>
    <x v="1940"/>
    <s v="2014-02-22"/>
    <x v="5"/>
    <d v="1899-12-30T02:45:00"/>
    <x v="0"/>
    <d v="2014-02-22T02:18:18"/>
    <d v="2014-02-22T03:50:39"/>
    <n v="92"/>
    <x v="10"/>
    <x v="0"/>
    <x v="1"/>
    <x v="46"/>
  </r>
  <r>
    <x v="1941"/>
    <s v="2014-02-22"/>
    <x v="5"/>
    <d v="1899-12-30T07:54:00"/>
    <x v="1"/>
    <d v="2014-02-22T07:49:28"/>
    <d v="2014-02-22T08:37:17"/>
    <n v="47"/>
    <x v="10"/>
    <x v="1"/>
    <x v="1"/>
    <x v="46"/>
  </r>
  <r>
    <x v="1942"/>
    <s v="2014-02-22"/>
    <x v="5"/>
    <d v="1899-12-30T10:36:00"/>
    <x v="0"/>
    <d v="2014-02-22T10:02:01"/>
    <d v="2014-02-22T11:51:21"/>
    <n v="109"/>
    <x v="10"/>
    <x v="1"/>
    <x v="1"/>
    <x v="46"/>
  </r>
  <r>
    <x v="1943"/>
    <s v="2014-02-22"/>
    <x v="5"/>
    <d v="1899-12-30T12:40:00"/>
    <x v="0"/>
    <d v="2014-02-22T11:37:55"/>
    <d v="2014-02-22T13:37:00"/>
    <n v="119"/>
    <x v="10"/>
    <x v="1"/>
    <x v="1"/>
    <x v="46"/>
  </r>
  <r>
    <x v="1944"/>
    <s v="2014-02-22"/>
    <x v="5"/>
    <d v="1899-12-30T17:05:00"/>
    <x v="0"/>
    <d v="2014-02-22T16:21:01"/>
    <e v="#VALUE!"/>
    <e v="#VALUE!"/>
    <x v="10"/>
    <x v="1"/>
    <x v="1"/>
    <x v="46"/>
  </r>
  <r>
    <x v="1945"/>
    <s v="2014-02-23"/>
    <x v="6"/>
    <d v="1899-12-30T01:43:00"/>
    <x v="0"/>
    <d v="2014-02-23T01:18:00"/>
    <d v="2014-02-23T02:43:34"/>
    <n v="85"/>
    <x v="10"/>
    <x v="0"/>
    <x v="1"/>
    <x v="46"/>
  </r>
  <r>
    <x v="1946"/>
    <s v="2014-02-23"/>
    <x v="6"/>
    <d v="1899-12-30T11:46:00"/>
    <x v="0"/>
    <d v="2014-02-23T11:15:15"/>
    <d v="2014-02-23T12:59:03"/>
    <n v="103"/>
    <x v="10"/>
    <x v="1"/>
    <x v="1"/>
    <x v="46"/>
  </r>
  <r>
    <x v="1947"/>
    <s v="2014-02-23"/>
    <x v="6"/>
    <d v="1899-12-30T21:13:00"/>
    <x v="0"/>
    <d v="2014-02-23T20:59:14"/>
    <d v="2014-02-23T22:07:55"/>
    <n v="68"/>
    <x v="10"/>
    <x v="1"/>
    <x v="1"/>
    <x v="46"/>
  </r>
  <r>
    <x v="1948"/>
    <s v="2014-02-23"/>
    <x v="6"/>
    <d v="1899-12-30T22:46:00"/>
    <x v="0"/>
    <d v="2014-02-23T22:10:53"/>
    <d v="2014-02-23T23:23:46"/>
    <n v="72"/>
    <x v="10"/>
    <x v="1"/>
    <x v="1"/>
    <x v="46"/>
  </r>
  <r>
    <x v="1949"/>
    <s v="2014-02-24"/>
    <x v="0"/>
    <d v="1899-12-30T02:49:00"/>
    <x v="0"/>
    <d v="2014-02-24T02:17:09"/>
    <d v="2014-02-24T03:42:06"/>
    <n v="84"/>
    <x v="10"/>
    <x v="0"/>
    <x v="0"/>
    <x v="47"/>
  </r>
  <r>
    <x v="1950"/>
    <s v="2014-02-24"/>
    <x v="0"/>
    <d v="1899-12-30T08:37:00"/>
    <x v="2"/>
    <d v="2014-02-24T07:40:32"/>
    <d v="2014-02-24T09:46:50"/>
    <n v="126"/>
    <x v="10"/>
    <x v="1"/>
    <x v="0"/>
    <x v="47"/>
  </r>
  <r>
    <x v="1951"/>
    <s v="2014-02-24"/>
    <x v="0"/>
    <d v="1899-12-30T10:40:00"/>
    <x v="2"/>
    <d v="2014-02-24T09:56:55"/>
    <d v="2014-02-24T11:34:44"/>
    <n v="97"/>
    <x v="10"/>
    <x v="1"/>
    <x v="0"/>
    <x v="47"/>
  </r>
  <r>
    <x v="1952"/>
    <s v="2014-02-24"/>
    <x v="0"/>
    <d v="1899-12-30T12:29:00"/>
    <x v="2"/>
    <d v="2014-02-24T11:49:43"/>
    <d v="2014-02-24T13:33:14"/>
    <n v="103"/>
    <x v="10"/>
    <x v="1"/>
    <x v="0"/>
    <x v="47"/>
  </r>
  <r>
    <x v="1953"/>
    <s v="2014-02-24"/>
    <x v="0"/>
    <d v="1899-12-30T14:52:00"/>
    <x v="2"/>
    <d v="2014-02-24T14:22:06"/>
    <d v="2014-02-24T16:24:24"/>
    <n v="122"/>
    <x v="10"/>
    <x v="1"/>
    <x v="0"/>
    <x v="47"/>
  </r>
  <r>
    <x v="1954"/>
    <s v="2014-02-24"/>
    <x v="0"/>
    <d v="1899-12-30T15:48:00"/>
    <x v="2"/>
    <d v="2014-02-24T15:02:08"/>
    <d v="2014-02-24T16:30:08"/>
    <n v="88"/>
    <x v="10"/>
    <x v="1"/>
    <x v="0"/>
    <x v="47"/>
  </r>
  <r>
    <x v="1955"/>
    <s v="2014-02-25"/>
    <x v="1"/>
    <d v="1899-12-30T08:29:00"/>
    <x v="2"/>
    <d v="2014-02-25T07:39:35"/>
    <d v="2014-02-25T08:50:43"/>
    <n v="71"/>
    <x v="10"/>
    <x v="1"/>
    <x v="0"/>
    <x v="47"/>
  </r>
  <r>
    <x v="1956"/>
    <s v="2014-02-25"/>
    <x v="1"/>
    <d v="1899-12-30T10:07:00"/>
    <x v="2"/>
    <d v="2014-02-25T09:36:44"/>
    <d v="2014-02-25T10:52:42"/>
    <n v="75"/>
    <x v="10"/>
    <x v="1"/>
    <x v="0"/>
    <x v="47"/>
  </r>
  <r>
    <x v="1957"/>
    <s v="2014-02-25"/>
    <x v="1"/>
    <d v="1899-12-30T13:17:00"/>
    <x v="2"/>
    <d v="2014-02-25T12:19:13"/>
    <d v="2014-02-25T14:01:04"/>
    <n v="101"/>
    <x v="10"/>
    <x v="1"/>
    <x v="0"/>
    <x v="47"/>
  </r>
  <r>
    <x v="1958"/>
    <s v="2014-02-25"/>
    <x v="1"/>
    <d v="1899-12-30T13:55:00"/>
    <x v="2"/>
    <d v="2014-02-25T13:30:51"/>
    <d v="2014-02-25T14:57:49"/>
    <n v="86"/>
    <x v="10"/>
    <x v="1"/>
    <x v="0"/>
    <x v="47"/>
  </r>
  <r>
    <x v="1959"/>
    <s v="2014-02-25"/>
    <x v="1"/>
    <d v="1899-12-30T19:00:00"/>
    <x v="0"/>
    <d v="2014-02-25T18:30:09"/>
    <d v="2014-02-25T20:11:28"/>
    <n v="101"/>
    <x v="10"/>
    <x v="1"/>
    <x v="0"/>
    <x v="47"/>
  </r>
  <r>
    <x v="1960"/>
    <s v="2014-02-26"/>
    <x v="2"/>
    <d v="1899-12-30T00:13:00"/>
    <x v="0"/>
    <d v="2014-02-25T22:59:20"/>
    <e v="#VALUE!"/>
    <e v="#VALUE!"/>
    <x v="10"/>
    <x v="0"/>
    <x v="0"/>
    <x v="47"/>
  </r>
  <r>
    <x v="1961"/>
    <s v="2014-02-26"/>
    <x v="2"/>
    <d v="1899-12-30T03:10:00"/>
    <x v="1"/>
    <d v="2014-02-26T02:20:15"/>
    <d v="2014-02-26T04:06:25"/>
    <n v="106"/>
    <x v="10"/>
    <x v="0"/>
    <x v="0"/>
    <x v="47"/>
  </r>
  <r>
    <x v="1962"/>
    <s v="2014-02-26"/>
    <x v="2"/>
    <d v="1899-12-30T09:39:00"/>
    <x v="2"/>
    <d v="2014-02-26T09:06:39"/>
    <d v="2014-02-26T10:00:13"/>
    <n v="53"/>
    <x v="10"/>
    <x v="1"/>
    <x v="0"/>
    <x v="47"/>
  </r>
  <r>
    <x v="1963"/>
    <s v="2014-02-26"/>
    <x v="2"/>
    <d v="1899-12-30T10:55:00"/>
    <x v="2"/>
    <d v="2014-02-26T10:23:18"/>
    <d v="2014-02-26T11:48:31"/>
    <n v="85"/>
    <x v="10"/>
    <x v="1"/>
    <x v="0"/>
    <x v="47"/>
  </r>
  <r>
    <x v="1964"/>
    <s v="2014-02-26"/>
    <x v="2"/>
    <d v="1899-12-30T14:02:00"/>
    <x v="2"/>
    <d v="2014-02-26T13:13:54"/>
    <d v="2014-02-26T15:03:36"/>
    <n v="109"/>
    <x v="10"/>
    <x v="1"/>
    <x v="0"/>
    <x v="47"/>
  </r>
  <r>
    <x v="1965"/>
    <s v="2014-02-26"/>
    <x v="2"/>
    <d v="1899-12-30T16:00:00"/>
    <x v="2"/>
    <d v="2014-02-26T15:18:15"/>
    <d v="2014-02-26T16:36:48"/>
    <n v="78"/>
    <x v="10"/>
    <x v="1"/>
    <x v="0"/>
    <x v="47"/>
  </r>
  <r>
    <x v="1966"/>
    <s v="2014-02-26"/>
    <x v="2"/>
    <d v="1899-12-30T18:53:00"/>
    <x v="1"/>
    <d v="2014-02-26T18:00:14"/>
    <e v="#VALUE!"/>
    <e v="#VALUE!"/>
    <x v="10"/>
    <x v="1"/>
    <x v="0"/>
    <x v="47"/>
  </r>
  <r>
    <x v="1967"/>
    <s v="2014-02-26"/>
    <x v="2"/>
    <d v="1899-12-30T23:26:00"/>
    <x v="0"/>
    <d v="2014-02-26T22:37:45"/>
    <e v="#VALUE!"/>
    <e v="#VALUE!"/>
    <x v="10"/>
    <x v="1"/>
    <x v="0"/>
    <x v="47"/>
  </r>
  <r>
    <x v="1968"/>
    <s v="2014-02-27"/>
    <x v="3"/>
    <d v="1899-12-30T00:43:00"/>
    <x v="0"/>
    <d v="2014-02-27T00:23:47"/>
    <d v="2014-02-27T01:47:25"/>
    <n v="83"/>
    <x v="10"/>
    <x v="0"/>
    <x v="0"/>
    <x v="47"/>
  </r>
  <r>
    <x v="1969"/>
    <s v="2014-02-27"/>
    <x v="3"/>
    <d v="1899-12-30T05:55:00"/>
    <x v="0"/>
    <d v="2014-02-27T03:39:51"/>
    <d v="2014-02-27T06:35:19"/>
    <n v="175"/>
    <x v="10"/>
    <x v="0"/>
    <x v="0"/>
    <x v="47"/>
  </r>
  <r>
    <x v="1970"/>
    <s v="2014-02-27"/>
    <x v="3"/>
    <d v="1899-12-30T10:10:00"/>
    <x v="2"/>
    <d v="2014-02-27T09:42:49"/>
    <d v="2014-02-27T11:00:44"/>
    <n v="77"/>
    <x v="10"/>
    <x v="1"/>
    <x v="0"/>
    <x v="47"/>
  </r>
  <r>
    <x v="1971"/>
    <s v="2014-02-27"/>
    <x v="3"/>
    <d v="1899-12-30T11:17:00"/>
    <x v="2"/>
    <d v="2014-02-27T09:50:37"/>
    <e v="#VALUE!"/>
    <e v="#VALUE!"/>
    <x v="10"/>
    <x v="1"/>
    <x v="0"/>
    <x v="47"/>
  </r>
  <r>
    <x v="1972"/>
    <s v="2014-02-28"/>
    <x v="4"/>
    <d v="1899-12-30T10:20:00"/>
    <x v="0"/>
    <d v="2014-02-28T09:45:18"/>
    <d v="2014-02-28T11:32:37"/>
    <n v="107"/>
    <x v="10"/>
    <x v="1"/>
    <x v="0"/>
    <x v="47"/>
  </r>
  <r>
    <x v="1973"/>
    <s v="2014-02-28"/>
    <x v="4"/>
    <d v="1899-12-30T12:03:00"/>
    <x v="2"/>
    <d v="2014-02-28T11:00:00"/>
    <d v="2014-02-28T12:47:26"/>
    <n v="107"/>
    <x v="10"/>
    <x v="1"/>
    <x v="0"/>
    <x v="47"/>
  </r>
  <r>
    <x v="1974"/>
    <s v="2014-02-28"/>
    <x v="4"/>
    <d v="1899-12-30T13:55:00"/>
    <x v="0"/>
    <d v="2014-02-28T13:20:54"/>
    <d v="2014-02-28T14:59:35"/>
    <n v="98"/>
    <x v="10"/>
    <x v="1"/>
    <x v="0"/>
    <x v="47"/>
  </r>
  <r>
    <x v="1975"/>
    <s v="2014-02-28"/>
    <x v="4"/>
    <d v="1899-12-30T15:23:00"/>
    <x v="2"/>
    <d v="2014-02-28T14:23:19"/>
    <d v="2014-02-28T15:50:51"/>
    <n v="87"/>
    <x v="10"/>
    <x v="1"/>
    <x v="0"/>
    <x v="47"/>
  </r>
  <r>
    <x v="1976"/>
    <s v="2014-02-28"/>
    <x v="4"/>
    <d v="1899-12-30T15:43:00"/>
    <x v="0"/>
    <d v="2014-02-28T15:30:52"/>
    <d v="2014-02-28T18:10:29"/>
    <n v="159"/>
    <x v="10"/>
    <x v="1"/>
    <x v="0"/>
    <x v="47"/>
  </r>
  <r>
    <x v="1977"/>
    <s v="2014-02-28"/>
    <x v="4"/>
    <d v="1899-12-30T21:17:00"/>
    <x v="0"/>
    <d v="2014-02-28T20:33:42"/>
    <d v="2014-02-28T22:33:03"/>
    <n v="119"/>
    <x v="10"/>
    <x v="1"/>
    <x v="0"/>
    <x v="47"/>
  </r>
  <r>
    <x v="1978"/>
    <s v="2014-03-01"/>
    <x v="5"/>
    <d v="1899-12-30T01:40:00"/>
    <x v="0"/>
    <d v="2014-03-01T01:28:53"/>
    <d v="2014-03-01T02:54:56"/>
    <n v="86"/>
    <x v="11"/>
    <x v="0"/>
    <x v="1"/>
    <x v="47"/>
  </r>
  <r>
    <x v="1979"/>
    <s v="2014-03-01"/>
    <x v="5"/>
    <d v="1899-12-30T04:28:00"/>
    <x v="0"/>
    <d v="2014-03-01T03:38:28"/>
    <e v="#VALUE!"/>
    <e v="#VALUE!"/>
    <x v="11"/>
    <x v="0"/>
    <x v="1"/>
    <x v="47"/>
  </r>
  <r>
    <x v="1980"/>
    <s v="2014-03-01"/>
    <x v="5"/>
    <d v="1899-12-30T09:19:00"/>
    <x v="0"/>
    <d v="2014-03-01T07:47:10"/>
    <d v="2014-03-01T10:57:13"/>
    <n v="190"/>
    <x v="11"/>
    <x v="1"/>
    <x v="1"/>
    <x v="47"/>
  </r>
  <r>
    <x v="1981"/>
    <s v="2014-03-01"/>
    <x v="5"/>
    <d v="1899-12-30T11:17:00"/>
    <x v="0"/>
    <d v="2014-03-01T10:38:52"/>
    <d v="2014-03-01T12:18:04"/>
    <n v="99"/>
    <x v="11"/>
    <x v="1"/>
    <x v="1"/>
    <x v="47"/>
  </r>
  <r>
    <x v="1982"/>
    <s v="2014-03-01"/>
    <x v="5"/>
    <d v="1899-12-30T14:04:00"/>
    <x v="0"/>
    <d v="2014-03-01T13:20:58"/>
    <d v="2014-03-01T14:33:57"/>
    <n v="72"/>
    <x v="11"/>
    <x v="1"/>
    <x v="1"/>
    <x v="47"/>
  </r>
  <r>
    <x v="1983"/>
    <s v="2014-03-01"/>
    <x v="5"/>
    <d v="1899-12-30T22:30:00"/>
    <x v="0"/>
    <d v="2014-03-01T22:04:46"/>
    <d v="2014-03-01T23:21:06"/>
    <n v="76"/>
    <x v="11"/>
    <x v="1"/>
    <x v="1"/>
    <x v="47"/>
  </r>
  <r>
    <x v="1984"/>
    <s v="2014-03-02"/>
    <x v="6"/>
    <d v="1899-12-30T12:45:00"/>
    <x v="1"/>
    <d v="2014-03-02T11:28:11"/>
    <d v="2014-03-02T13:16:31"/>
    <n v="108"/>
    <x v="11"/>
    <x v="1"/>
    <x v="1"/>
    <x v="47"/>
  </r>
  <r>
    <x v="1985"/>
    <s v="2014-03-02"/>
    <x v="6"/>
    <d v="1899-12-30T17:16:00"/>
    <x v="0"/>
    <d v="2014-03-02T16:38:30"/>
    <d v="2014-03-02T18:25:46"/>
    <n v="107"/>
    <x v="11"/>
    <x v="1"/>
    <x v="1"/>
    <x v="47"/>
  </r>
  <r>
    <x v="1986"/>
    <s v="2014-03-02"/>
    <x v="6"/>
    <d v="1899-12-30T21:54:00"/>
    <x v="0"/>
    <d v="2014-03-02T21:25:00"/>
    <d v="2014-03-02T22:55:11"/>
    <n v="90"/>
    <x v="11"/>
    <x v="1"/>
    <x v="1"/>
    <x v="47"/>
  </r>
  <r>
    <x v="1987"/>
    <s v="2014-03-03"/>
    <x v="0"/>
    <d v="1899-12-30T10:20:00"/>
    <x v="2"/>
    <d v="2014-03-03T09:22:43"/>
    <d v="2014-03-03T11:32:32"/>
    <n v="129"/>
    <x v="11"/>
    <x v="1"/>
    <x v="0"/>
    <x v="48"/>
  </r>
  <r>
    <x v="1988"/>
    <s v="2014-03-03"/>
    <x v="0"/>
    <d v="1899-12-30T12:03:00"/>
    <x v="2"/>
    <d v="2014-03-03T11:34:19"/>
    <d v="2014-03-03T13:28:00"/>
    <n v="113"/>
    <x v="11"/>
    <x v="1"/>
    <x v="0"/>
    <x v="48"/>
  </r>
  <r>
    <x v="1989"/>
    <s v="2014-03-03"/>
    <x v="0"/>
    <d v="1899-12-30T12:31:00"/>
    <x v="2"/>
    <d v="2014-03-03T11:23:43"/>
    <d v="2014-03-03T13:06:35"/>
    <n v="102"/>
    <x v="11"/>
    <x v="1"/>
    <x v="0"/>
    <x v="48"/>
  </r>
  <r>
    <x v="1990"/>
    <s v="2014-03-03"/>
    <x v="0"/>
    <d v="1899-12-30T15:31:00"/>
    <x v="0"/>
    <d v="2014-03-03T14:49:29"/>
    <d v="2014-03-03T17:22:24"/>
    <n v="152"/>
    <x v="11"/>
    <x v="1"/>
    <x v="0"/>
    <x v="48"/>
  </r>
  <r>
    <x v="1991"/>
    <s v="2014-03-04"/>
    <x v="1"/>
    <d v="1899-12-30T05:18:00"/>
    <x v="0"/>
    <d v="2014-03-04T04:46:35"/>
    <e v="#VALUE!"/>
    <e v="#VALUE!"/>
    <x v="11"/>
    <x v="0"/>
    <x v="0"/>
    <x v="48"/>
  </r>
  <r>
    <x v="1992"/>
    <s v="2014-03-04"/>
    <x v="1"/>
    <d v="1899-12-30T10:13:00"/>
    <x v="2"/>
    <d v="2014-03-04T09:23:27"/>
    <d v="2014-03-04T11:07:30"/>
    <n v="104"/>
    <x v="11"/>
    <x v="1"/>
    <x v="0"/>
    <x v="48"/>
  </r>
  <r>
    <x v="1993"/>
    <s v="2014-03-04"/>
    <x v="1"/>
    <d v="1899-12-30T11:02:00"/>
    <x v="2"/>
    <d v="2014-03-04T09:00:45"/>
    <e v="#VALUE!"/>
    <e v="#VALUE!"/>
    <x v="11"/>
    <x v="1"/>
    <x v="0"/>
    <x v="48"/>
  </r>
  <r>
    <x v="1994"/>
    <s v="2014-03-04"/>
    <x v="1"/>
    <d v="1899-12-30T12:37:00"/>
    <x v="2"/>
    <d v="2014-03-04T11:51:38"/>
    <e v="#VALUE!"/>
    <e v="#VALUE!"/>
    <x v="11"/>
    <x v="1"/>
    <x v="0"/>
    <x v="48"/>
  </r>
  <r>
    <x v="1995"/>
    <s v="2014-03-04"/>
    <x v="1"/>
    <d v="1899-12-30T16:27:00"/>
    <x v="2"/>
    <d v="2014-03-04T15:19:01"/>
    <d v="2014-03-04T17:08:28"/>
    <n v="109"/>
    <x v="11"/>
    <x v="1"/>
    <x v="0"/>
    <x v="48"/>
  </r>
  <r>
    <x v="1996"/>
    <s v="2014-03-05"/>
    <x v="2"/>
    <d v="1899-12-30T03:45:00"/>
    <x v="0"/>
    <d v="2014-03-05T02:44:39"/>
    <d v="2014-03-05T04:51:37"/>
    <n v="126"/>
    <x v="11"/>
    <x v="0"/>
    <x v="0"/>
    <x v="48"/>
  </r>
  <r>
    <x v="1997"/>
    <s v="2014-03-05"/>
    <x v="2"/>
    <d v="1899-12-30T09:54:00"/>
    <x v="2"/>
    <d v="2014-03-05T09:29:12"/>
    <d v="2014-03-05T11:18:41"/>
    <n v="109"/>
    <x v="11"/>
    <x v="1"/>
    <x v="0"/>
    <x v="48"/>
  </r>
  <r>
    <x v="1998"/>
    <s v="2014-03-05"/>
    <x v="2"/>
    <d v="1899-12-30T11:54:00"/>
    <x v="2"/>
    <d v="2014-03-05T11:29:53"/>
    <d v="2014-03-05T12:21:29"/>
    <n v="51"/>
    <x v="11"/>
    <x v="1"/>
    <x v="0"/>
    <x v="48"/>
  </r>
  <r>
    <x v="1999"/>
    <s v="2014-03-05"/>
    <x v="2"/>
    <d v="1899-12-30T13:54:00"/>
    <x v="2"/>
    <d v="2014-03-05T13:18:40"/>
    <d v="2014-03-05T14:59:12"/>
    <n v="100"/>
    <x v="11"/>
    <x v="1"/>
    <x v="0"/>
    <x v="48"/>
  </r>
  <r>
    <x v="2000"/>
    <s v="2014-03-05"/>
    <x v="2"/>
    <d v="1899-12-30T14:45:00"/>
    <x v="0"/>
    <d v="2014-03-05T13:59:21"/>
    <d v="2014-03-05T15:38:16"/>
    <n v="98"/>
    <x v="11"/>
    <x v="1"/>
    <x v="0"/>
    <x v="48"/>
  </r>
  <r>
    <x v="2001"/>
    <s v="2014-03-05"/>
    <x v="2"/>
    <d v="1899-12-30T16:07:00"/>
    <x v="2"/>
    <d v="2014-03-05T15:19:00"/>
    <e v="#VALUE!"/>
    <e v="#VALUE!"/>
    <x v="11"/>
    <x v="1"/>
    <x v="0"/>
    <x v="48"/>
  </r>
  <r>
    <x v="2002"/>
    <s v="2014-03-05"/>
    <x v="2"/>
    <d v="1899-12-30T17:23:00"/>
    <x v="1"/>
    <d v="2014-03-05T16:45:17"/>
    <d v="2014-03-05T18:25:43"/>
    <n v="100"/>
    <x v="11"/>
    <x v="1"/>
    <x v="0"/>
    <x v="48"/>
  </r>
  <r>
    <x v="2003"/>
    <s v="2014-03-05"/>
    <x v="2"/>
    <d v="1899-12-30T20:14:00"/>
    <x v="2"/>
    <d v="2014-03-05T18:57:19"/>
    <d v="2014-03-05T20:39:21"/>
    <n v="102"/>
    <x v="11"/>
    <x v="1"/>
    <x v="0"/>
    <x v="48"/>
  </r>
  <r>
    <x v="2004"/>
    <s v="2014-03-06"/>
    <x v="3"/>
    <d v="1899-12-30T02:30:00"/>
    <x v="0"/>
    <d v="2014-03-06T01:30:37"/>
    <e v="#VALUE!"/>
    <e v="#VALUE!"/>
    <x v="11"/>
    <x v="0"/>
    <x v="0"/>
    <x v="48"/>
  </r>
  <r>
    <x v="2005"/>
    <s v="2014-03-06"/>
    <x v="3"/>
    <d v="1899-12-30T09:53:00"/>
    <x v="2"/>
    <d v="2014-03-06T09:11:55"/>
    <d v="2014-03-06T11:16:35"/>
    <n v="124"/>
    <x v="11"/>
    <x v="1"/>
    <x v="0"/>
    <x v="48"/>
  </r>
  <r>
    <x v="2006"/>
    <s v="2014-03-06"/>
    <x v="3"/>
    <d v="1899-12-30T13:22:00"/>
    <x v="2"/>
    <d v="2014-03-06T12:02:35"/>
    <d v="2014-03-06T14:23:37"/>
    <n v="141"/>
    <x v="11"/>
    <x v="1"/>
    <x v="0"/>
    <x v="48"/>
  </r>
  <r>
    <x v="2007"/>
    <s v="2014-03-06"/>
    <x v="3"/>
    <d v="1899-12-30T16:46:00"/>
    <x v="0"/>
    <d v="2014-03-06T16:08:19"/>
    <d v="2014-03-06T17:55:11"/>
    <n v="106"/>
    <x v="11"/>
    <x v="1"/>
    <x v="0"/>
    <x v="48"/>
  </r>
  <r>
    <x v="2008"/>
    <s v="2014-03-06"/>
    <x v="3"/>
    <d v="1899-12-30T17:54:00"/>
    <x v="0"/>
    <d v="2014-03-06T17:22:29"/>
    <d v="2014-03-06T18:54:04"/>
    <n v="91"/>
    <x v="11"/>
    <x v="1"/>
    <x v="0"/>
    <x v="48"/>
  </r>
  <r>
    <x v="2009"/>
    <s v="2014-03-06"/>
    <x v="3"/>
    <d v="1899-12-30T21:25:00"/>
    <x v="0"/>
    <d v="2014-03-06T20:49:32"/>
    <d v="2014-03-06T23:36:34"/>
    <n v="167"/>
    <x v="11"/>
    <x v="1"/>
    <x v="0"/>
    <x v="48"/>
  </r>
  <r>
    <x v="2010"/>
    <s v="2014-03-07"/>
    <x v="4"/>
    <d v="1899-12-30T01:51:00"/>
    <x v="0"/>
    <e v="#VALUE!"/>
    <e v="#VALUE!"/>
    <e v="#VALUE!"/>
    <x v="11"/>
    <x v="0"/>
    <x v="0"/>
    <x v="48"/>
  </r>
  <r>
    <x v="2011"/>
    <s v="2014-03-07"/>
    <x v="4"/>
    <d v="1899-12-30T06:12:00"/>
    <x v="0"/>
    <d v="2014-03-07T05:54:46"/>
    <d v="2014-03-07T07:30:25"/>
    <n v="95"/>
    <x v="11"/>
    <x v="1"/>
    <x v="0"/>
    <x v="48"/>
  </r>
  <r>
    <x v="2012"/>
    <s v="2014-03-07"/>
    <x v="4"/>
    <d v="1899-12-30T08:02:00"/>
    <x v="1"/>
    <d v="2014-03-07T07:02:37"/>
    <d v="2014-03-07T08:50:55"/>
    <n v="108"/>
    <x v="11"/>
    <x v="1"/>
    <x v="0"/>
    <x v="48"/>
  </r>
  <r>
    <x v="2013"/>
    <s v="2014-03-07"/>
    <x v="4"/>
    <d v="1899-12-30T09:33:00"/>
    <x v="2"/>
    <d v="2014-03-07T08:47:25"/>
    <d v="2014-03-07T10:02:13"/>
    <n v="74"/>
    <x v="11"/>
    <x v="1"/>
    <x v="0"/>
    <x v="48"/>
  </r>
  <r>
    <x v="2014"/>
    <s v="2014-03-07"/>
    <x v="4"/>
    <d v="1899-12-30T11:07:00"/>
    <x v="1"/>
    <d v="2014-03-07T10:30:53"/>
    <d v="2014-03-07T12:04:49"/>
    <n v="93"/>
    <x v="11"/>
    <x v="1"/>
    <x v="0"/>
    <x v="48"/>
  </r>
  <r>
    <x v="2015"/>
    <s v="2014-03-07"/>
    <x v="4"/>
    <d v="1899-12-30T11:39:00"/>
    <x v="2"/>
    <d v="2014-03-07T10:38:24"/>
    <d v="2014-03-07T12:31:32"/>
    <n v="113"/>
    <x v="11"/>
    <x v="1"/>
    <x v="0"/>
    <x v="48"/>
  </r>
  <r>
    <x v="2016"/>
    <s v="2014-03-07"/>
    <x v="4"/>
    <d v="1899-12-30T13:29:00"/>
    <x v="2"/>
    <d v="2014-03-07T12:55:30"/>
    <d v="2014-03-07T14:18:30"/>
    <n v="83"/>
    <x v="11"/>
    <x v="1"/>
    <x v="0"/>
    <x v="48"/>
  </r>
  <r>
    <x v="2017"/>
    <s v="2014-03-07"/>
    <x v="4"/>
    <d v="1899-12-30T15:41:00"/>
    <x v="2"/>
    <d v="2014-03-07T15:05:47"/>
    <d v="2014-03-07T16:25:29"/>
    <n v="79"/>
    <x v="11"/>
    <x v="1"/>
    <x v="0"/>
    <x v="48"/>
  </r>
  <r>
    <x v="2018"/>
    <s v="2014-03-07"/>
    <x v="4"/>
    <d v="1899-12-30T20:56:00"/>
    <x v="2"/>
    <d v="2014-03-07T20:10:17"/>
    <d v="2014-03-07T21:47:04"/>
    <n v="96"/>
    <x v="11"/>
    <x v="1"/>
    <x v="0"/>
    <x v="48"/>
  </r>
  <r>
    <x v="2019"/>
    <s v="2014-03-08"/>
    <x v="5"/>
    <d v="1899-12-30T07:20:00"/>
    <x v="1"/>
    <d v="2014-03-08T06:37:51"/>
    <d v="2014-03-08T08:08:46"/>
    <n v="90"/>
    <x v="11"/>
    <x v="1"/>
    <x v="1"/>
    <x v="48"/>
  </r>
  <r>
    <x v="2020"/>
    <s v="2014-03-08"/>
    <x v="5"/>
    <d v="1899-12-30T10:30:00"/>
    <x v="0"/>
    <d v="2014-03-08T09:19:06"/>
    <d v="2014-03-08T11:37:43"/>
    <n v="138"/>
    <x v="11"/>
    <x v="1"/>
    <x v="1"/>
    <x v="48"/>
  </r>
  <r>
    <x v="2021"/>
    <s v="2014-03-08"/>
    <x v="5"/>
    <d v="1899-12-30T16:17:00"/>
    <x v="0"/>
    <d v="2014-03-08T15:08:15"/>
    <d v="2014-03-08T16:58:00"/>
    <n v="109"/>
    <x v="11"/>
    <x v="1"/>
    <x v="1"/>
    <x v="48"/>
  </r>
  <r>
    <x v="2022"/>
    <s v="2014-03-08"/>
    <x v="5"/>
    <d v="1899-12-30T19:58:00"/>
    <x v="0"/>
    <d v="2014-03-08T19:25:54"/>
    <d v="2014-03-08T20:35:51"/>
    <n v="69"/>
    <x v="11"/>
    <x v="1"/>
    <x v="1"/>
    <x v="48"/>
  </r>
  <r>
    <x v="2023"/>
    <s v="2014-03-08"/>
    <x v="5"/>
    <d v="1899-12-30T20:54:00"/>
    <x v="0"/>
    <d v="2014-03-08T20:33:08"/>
    <d v="2014-03-08T22:39:48"/>
    <n v="126"/>
    <x v="11"/>
    <x v="1"/>
    <x v="1"/>
    <x v="48"/>
  </r>
  <r>
    <x v="2024"/>
    <s v="2014-03-09"/>
    <x v="6"/>
    <d v="1899-12-30T05:32:00"/>
    <x v="0"/>
    <d v="2014-03-09T04:08:51"/>
    <d v="2014-03-09T05:27:32"/>
    <n v="78"/>
    <x v="11"/>
    <x v="0"/>
    <x v="1"/>
    <x v="48"/>
  </r>
  <r>
    <x v="2025"/>
    <s v="2014-03-09"/>
    <x v="6"/>
    <d v="1899-12-30T13:28:00"/>
    <x v="0"/>
    <d v="2014-03-09T11:47:34"/>
    <e v="#VALUE!"/>
    <e v="#VALUE!"/>
    <x v="11"/>
    <x v="1"/>
    <x v="1"/>
    <x v="48"/>
  </r>
  <r>
    <x v="2026"/>
    <s v="2014-03-09"/>
    <x v="6"/>
    <d v="1899-12-30T18:23:00"/>
    <x v="0"/>
    <d v="2014-03-09T18:22:10"/>
    <d v="2014-03-09T18:57:00"/>
    <n v="34"/>
    <x v="11"/>
    <x v="1"/>
    <x v="1"/>
    <x v="48"/>
  </r>
  <r>
    <x v="2027"/>
    <s v="2014-03-09"/>
    <x v="6"/>
    <d v="1899-12-30T21:34:00"/>
    <x v="0"/>
    <d v="2014-03-09T20:48:21"/>
    <d v="2014-03-09T22:31:15"/>
    <n v="102"/>
    <x v="11"/>
    <x v="1"/>
    <x v="1"/>
    <x v="48"/>
  </r>
  <r>
    <x v="2028"/>
    <s v="2014-03-09"/>
    <x v="6"/>
    <d v="1899-12-30T23:39:00"/>
    <x v="1"/>
    <d v="2014-03-09T22:39:49"/>
    <d v="2014-03-10T00:54:42"/>
    <n v="134"/>
    <x v="11"/>
    <x v="1"/>
    <x v="1"/>
    <x v="48"/>
  </r>
  <r>
    <x v="2029"/>
    <s v="2014-03-10"/>
    <x v="0"/>
    <d v="1899-12-30T08:49:00"/>
    <x v="0"/>
    <d v="2014-03-10T07:18:56"/>
    <d v="2014-03-10T08:55:57"/>
    <n v="97"/>
    <x v="11"/>
    <x v="1"/>
    <x v="0"/>
    <x v="49"/>
  </r>
  <r>
    <x v="2030"/>
    <s v="2014-03-10"/>
    <x v="0"/>
    <d v="1899-12-30T11:26:00"/>
    <x v="2"/>
    <d v="2014-03-10T10:50:09"/>
    <d v="2014-03-10T12:26:11"/>
    <n v="96"/>
    <x v="11"/>
    <x v="1"/>
    <x v="0"/>
    <x v="49"/>
  </r>
  <r>
    <x v="2031"/>
    <s v="2014-03-10"/>
    <x v="0"/>
    <d v="1899-12-30T13:29:00"/>
    <x v="2"/>
    <d v="2014-03-10T12:46:23"/>
    <d v="2014-03-10T14:06:21"/>
    <n v="79"/>
    <x v="11"/>
    <x v="1"/>
    <x v="0"/>
    <x v="49"/>
  </r>
  <r>
    <x v="2032"/>
    <s v="2014-03-10"/>
    <x v="0"/>
    <d v="1899-12-30T13:22:00"/>
    <x v="1"/>
    <d v="2014-03-10T13:06:05"/>
    <e v="#VALUE!"/>
    <e v="#VALUE!"/>
    <x v="11"/>
    <x v="1"/>
    <x v="0"/>
    <x v="49"/>
  </r>
  <r>
    <x v="2033"/>
    <s v="2014-03-10"/>
    <x v="0"/>
    <d v="1899-12-30T15:02:00"/>
    <x v="2"/>
    <d v="2014-03-10T14:34:41"/>
    <d v="2014-03-10T16:03:37"/>
    <n v="88"/>
    <x v="11"/>
    <x v="1"/>
    <x v="0"/>
    <x v="49"/>
  </r>
  <r>
    <x v="2034"/>
    <s v="2014-03-10"/>
    <x v="0"/>
    <d v="1899-12-30T21:50:00"/>
    <x v="0"/>
    <d v="2014-03-10T21:02:53"/>
    <d v="2014-03-10T22:41:01"/>
    <n v="98"/>
    <x v="11"/>
    <x v="1"/>
    <x v="0"/>
    <x v="49"/>
  </r>
  <r>
    <x v="2035"/>
    <s v="2014-03-11"/>
    <x v="1"/>
    <d v="1899-12-30T05:21:00"/>
    <x v="0"/>
    <d v="2014-03-11T04:27:17"/>
    <d v="2014-03-11T06:58:13"/>
    <n v="150"/>
    <x v="11"/>
    <x v="0"/>
    <x v="0"/>
    <x v="49"/>
  </r>
  <r>
    <x v="2036"/>
    <s v="2014-03-11"/>
    <x v="1"/>
    <d v="1899-12-30T09:32:00"/>
    <x v="2"/>
    <d v="2014-03-11T08:49:39"/>
    <d v="2014-03-11T10:29:58"/>
    <n v="100"/>
    <x v="11"/>
    <x v="1"/>
    <x v="0"/>
    <x v="49"/>
  </r>
  <r>
    <x v="2037"/>
    <s v="2014-03-11"/>
    <x v="1"/>
    <d v="1899-12-30T11:54:00"/>
    <x v="2"/>
    <d v="2014-03-11T11:16:52"/>
    <d v="2014-03-11T12:22:52"/>
    <n v="66"/>
    <x v="11"/>
    <x v="1"/>
    <x v="0"/>
    <x v="49"/>
  </r>
  <r>
    <x v="2038"/>
    <s v="2014-03-11"/>
    <x v="1"/>
    <d v="1899-12-30T12:45:00"/>
    <x v="0"/>
    <d v="2014-03-11T10:46:44"/>
    <e v="#VALUE!"/>
    <e v="#VALUE!"/>
    <x v="11"/>
    <x v="1"/>
    <x v="0"/>
    <x v="49"/>
  </r>
  <r>
    <x v="2039"/>
    <s v="2014-03-11"/>
    <x v="1"/>
    <d v="1899-12-30T20:07:00"/>
    <x v="0"/>
    <d v="2014-03-11T19:09:36"/>
    <d v="2014-03-11T20:50:04"/>
    <n v="100"/>
    <x v="11"/>
    <x v="1"/>
    <x v="0"/>
    <x v="49"/>
  </r>
  <r>
    <x v="2040"/>
    <s v="2014-03-11"/>
    <x v="1"/>
    <d v="1899-12-30T22:17:00"/>
    <x v="0"/>
    <d v="2014-03-11T21:31:49"/>
    <d v="2014-03-11T23:01:56"/>
    <n v="90"/>
    <x v="11"/>
    <x v="1"/>
    <x v="0"/>
    <x v="49"/>
  </r>
  <r>
    <x v="2041"/>
    <s v="2014-03-11"/>
    <x v="1"/>
    <d v="1899-12-30T00:00:00"/>
    <x v="0"/>
    <d v="2014-03-11T23:14:44"/>
    <d v="2014-03-12T00:48:22"/>
    <n v="93"/>
    <x v="11"/>
    <x v="0"/>
    <x v="0"/>
    <x v="49"/>
  </r>
  <r>
    <x v="2042"/>
    <s v="2014-03-12"/>
    <x v="2"/>
    <d v="1899-12-30T02:23:00"/>
    <x v="1"/>
    <d v="2014-03-12T01:32:39"/>
    <d v="2014-03-12T03:05:53"/>
    <n v="93"/>
    <x v="11"/>
    <x v="0"/>
    <x v="0"/>
    <x v="49"/>
  </r>
  <r>
    <x v="2043"/>
    <s v="2014-03-12"/>
    <x v="2"/>
    <d v="1899-12-30T04:26:00"/>
    <x v="1"/>
    <d v="2014-03-12T03:43:06"/>
    <d v="2014-03-12T05:27:30"/>
    <n v="104"/>
    <x v="11"/>
    <x v="0"/>
    <x v="0"/>
    <x v="49"/>
  </r>
  <r>
    <x v="2044"/>
    <s v="2014-03-12"/>
    <x v="2"/>
    <d v="1899-12-30T08:32:00"/>
    <x v="2"/>
    <d v="2014-03-12T07:26:10"/>
    <d v="2014-03-12T09:32:18"/>
    <n v="126"/>
    <x v="11"/>
    <x v="1"/>
    <x v="0"/>
    <x v="49"/>
  </r>
  <r>
    <x v="2045"/>
    <s v="2014-03-12"/>
    <x v="2"/>
    <d v="1899-12-30T10:40:00"/>
    <x v="2"/>
    <d v="2014-03-12T09:45:36"/>
    <d v="2014-03-12T11:19:40"/>
    <n v="94"/>
    <x v="11"/>
    <x v="1"/>
    <x v="0"/>
    <x v="49"/>
  </r>
  <r>
    <x v="2046"/>
    <s v="2014-03-12"/>
    <x v="2"/>
    <d v="1899-12-30T12:04:00"/>
    <x v="2"/>
    <d v="2014-03-12T11:19:54"/>
    <d v="2014-03-12T12:39:39"/>
    <n v="79"/>
    <x v="11"/>
    <x v="1"/>
    <x v="0"/>
    <x v="49"/>
  </r>
  <r>
    <x v="2047"/>
    <s v="2014-03-12"/>
    <x v="2"/>
    <d v="1899-12-30T14:19:00"/>
    <x v="2"/>
    <d v="2014-03-12T13:32:25"/>
    <e v="#VALUE!"/>
    <e v="#VALUE!"/>
    <x v="11"/>
    <x v="1"/>
    <x v="0"/>
    <x v="49"/>
  </r>
  <r>
    <x v="2048"/>
    <s v="2014-03-12"/>
    <x v="2"/>
    <d v="1899-12-30T15:57:00"/>
    <x v="2"/>
    <d v="2014-03-12T15:04:47"/>
    <d v="2014-03-12T16:40:45"/>
    <n v="95"/>
    <x v="11"/>
    <x v="1"/>
    <x v="0"/>
    <x v="49"/>
  </r>
  <r>
    <x v="2049"/>
    <s v="2014-03-12"/>
    <x v="2"/>
    <d v="1899-12-30T21:35:00"/>
    <x v="0"/>
    <d v="2014-03-12T20:56:53"/>
    <d v="2014-03-12T22:46:21"/>
    <n v="109"/>
    <x v="11"/>
    <x v="1"/>
    <x v="0"/>
    <x v="49"/>
  </r>
  <r>
    <x v="2050"/>
    <s v="2014-03-12"/>
    <x v="2"/>
    <d v="1899-12-30T23:54:00"/>
    <x v="0"/>
    <d v="2014-03-12T23:30:22"/>
    <d v="2014-03-13T01:08:37"/>
    <n v="98"/>
    <x v="11"/>
    <x v="1"/>
    <x v="0"/>
    <x v="49"/>
  </r>
  <r>
    <x v="2051"/>
    <s v="2014-03-13"/>
    <x v="3"/>
    <d v="1899-12-30T01:53:00"/>
    <x v="0"/>
    <d v="2014-03-13T01:19:53"/>
    <e v="#VALUE!"/>
    <e v="#VALUE!"/>
    <x v="11"/>
    <x v="0"/>
    <x v="0"/>
    <x v="49"/>
  </r>
  <r>
    <x v="2052"/>
    <s v="2014-03-13"/>
    <x v="3"/>
    <d v="1899-12-30T02:56:00"/>
    <x v="0"/>
    <d v="2014-03-13T02:15:15"/>
    <d v="2014-03-13T04:19:02"/>
    <n v="123"/>
    <x v="11"/>
    <x v="0"/>
    <x v="0"/>
    <x v="49"/>
  </r>
  <r>
    <x v="2053"/>
    <s v="2014-03-13"/>
    <x v="3"/>
    <d v="1899-12-30T06:25:00"/>
    <x v="0"/>
    <d v="2014-03-13T05:36:05"/>
    <d v="2014-03-13T07:28:15"/>
    <n v="112"/>
    <x v="11"/>
    <x v="1"/>
    <x v="0"/>
    <x v="49"/>
  </r>
  <r>
    <x v="2054"/>
    <s v="2014-03-13"/>
    <x v="3"/>
    <d v="1899-12-30T11:42:00"/>
    <x v="1"/>
    <d v="2014-03-13T10:58:25"/>
    <d v="2014-03-13T12:49:43"/>
    <n v="111"/>
    <x v="11"/>
    <x v="1"/>
    <x v="0"/>
    <x v="49"/>
  </r>
  <r>
    <x v="2055"/>
    <s v="2014-03-13"/>
    <x v="3"/>
    <d v="1899-12-30T14:25:00"/>
    <x v="0"/>
    <d v="2014-03-13T13:46:11"/>
    <d v="2014-03-13T15:05:30"/>
    <n v="79"/>
    <x v="11"/>
    <x v="1"/>
    <x v="0"/>
    <x v="49"/>
  </r>
  <r>
    <x v="2056"/>
    <s v="2014-03-13"/>
    <x v="3"/>
    <d v="1899-12-30T20:17:00"/>
    <x v="0"/>
    <d v="2014-03-13T19:22:04"/>
    <d v="2014-03-13T22:20:15"/>
    <n v="178"/>
    <x v="11"/>
    <x v="1"/>
    <x v="0"/>
    <x v="49"/>
  </r>
  <r>
    <x v="2057"/>
    <s v="2014-03-07"/>
    <x v="4"/>
    <d v="1899-12-30T14:18:00"/>
    <x v="2"/>
    <d v="2014-03-14T13:40:17"/>
    <d v="2014-03-14T15:11:16"/>
    <n v="90"/>
    <x v="11"/>
    <x v="1"/>
    <x v="0"/>
    <x v="48"/>
  </r>
  <r>
    <x v="2058"/>
    <s v="2014-03-14"/>
    <x v="4"/>
    <d v="1899-12-30T09:49:00"/>
    <x v="2"/>
    <d v="2014-03-14T08:51:12"/>
    <d v="2014-03-14T10:39:57"/>
    <n v="108"/>
    <x v="11"/>
    <x v="1"/>
    <x v="0"/>
    <x v="49"/>
  </r>
  <r>
    <x v="2059"/>
    <s v="2014-03-14"/>
    <x v="4"/>
    <d v="1899-12-30T11:09:00"/>
    <x v="2"/>
    <e v="#VALUE!"/>
    <d v="2014-03-14T12:15:33"/>
    <e v="#VALUE!"/>
    <x v="11"/>
    <x v="1"/>
    <x v="0"/>
    <x v="49"/>
  </r>
  <r>
    <x v="2060"/>
    <s v="2014-03-14"/>
    <x v="4"/>
    <d v="1899-12-30T12:11:00"/>
    <x v="2"/>
    <d v="2014-03-14T11:00:27"/>
    <d v="2014-03-14T12:38:42"/>
    <n v="98"/>
    <x v="11"/>
    <x v="1"/>
    <x v="0"/>
    <x v="49"/>
  </r>
  <r>
    <x v="2061"/>
    <s v="2014-03-14"/>
    <x v="4"/>
    <d v="1899-12-30T16:28:00"/>
    <x v="2"/>
    <d v="2014-03-14T14:28:51"/>
    <d v="2014-03-14T16:23:57"/>
    <n v="115"/>
    <x v="11"/>
    <x v="1"/>
    <x v="0"/>
    <x v="49"/>
  </r>
  <r>
    <x v="2062"/>
    <s v="2014-03-14"/>
    <x v="4"/>
    <d v="1899-12-30T21:54:00"/>
    <x v="0"/>
    <d v="2014-03-14T21:09:56"/>
    <d v="2014-03-14T22:23:42"/>
    <n v="73"/>
    <x v="11"/>
    <x v="1"/>
    <x v="0"/>
    <x v="49"/>
  </r>
  <r>
    <x v="2063"/>
    <s v="2014-03-15"/>
    <x v="5"/>
    <d v="1899-12-30T06:02:00"/>
    <x v="0"/>
    <d v="2014-03-15T05:47:19"/>
    <d v="2014-03-15T06:47:59"/>
    <n v="60"/>
    <x v="11"/>
    <x v="1"/>
    <x v="1"/>
    <x v="49"/>
  </r>
  <r>
    <x v="2064"/>
    <s v="2014-03-15"/>
    <x v="5"/>
    <d v="1899-12-30T07:27:00"/>
    <x v="0"/>
    <d v="2014-03-15T06:51:05"/>
    <d v="2014-03-15T08:19:56"/>
    <n v="88"/>
    <x v="11"/>
    <x v="1"/>
    <x v="1"/>
    <x v="49"/>
  </r>
  <r>
    <x v="2065"/>
    <s v="2014-03-15"/>
    <x v="5"/>
    <d v="1899-12-30T14:14:00"/>
    <x v="0"/>
    <d v="2014-03-15T13:32:39"/>
    <d v="2014-03-15T15:29:16"/>
    <n v="116"/>
    <x v="11"/>
    <x v="1"/>
    <x v="1"/>
    <x v="49"/>
  </r>
  <r>
    <x v="2066"/>
    <s v="2014-03-16"/>
    <x v="6"/>
    <d v="1899-12-30T04:11:00"/>
    <x v="0"/>
    <d v="2014-03-16T03:49:15"/>
    <d v="2014-03-16T05:03:20"/>
    <n v="74"/>
    <x v="11"/>
    <x v="0"/>
    <x v="1"/>
    <x v="49"/>
  </r>
  <r>
    <x v="2067"/>
    <s v="2014-03-16"/>
    <x v="6"/>
    <d v="1899-12-30T08:32:00"/>
    <x v="1"/>
    <d v="2014-03-16T07:41:29"/>
    <d v="2014-03-16T10:22:45"/>
    <n v="161"/>
    <x v="11"/>
    <x v="1"/>
    <x v="1"/>
    <x v="49"/>
  </r>
  <r>
    <x v="2068"/>
    <s v="2014-03-16"/>
    <x v="6"/>
    <d v="1899-12-30T10:26:00"/>
    <x v="0"/>
    <d v="2014-03-16T09:44:50"/>
    <d v="2014-03-16T11:20:27"/>
    <n v="95"/>
    <x v="11"/>
    <x v="1"/>
    <x v="1"/>
    <x v="49"/>
  </r>
  <r>
    <x v="2069"/>
    <s v="2014-03-17"/>
    <x v="0"/>
    <d v="1899-12-30T03:08:00"/>
    <x v="0"/>
    <d v="2014-03-17T02:48:22"/>
    <d v="2014-03-17T04:20:24"/>
    <n v="92"/>
    <x v="11"/>
    <x v="0"/>
    <x v="0"/>
    <x v="50"/>
  </r>
  <r>
    <x v="2070"/>
    <s v="2014-03-17"/>
    <x v="0"/>
    <d v="1899-12-30T10:01:00"/>
    <x v="2"/>
    <d v="2014-03-17T09:16:02"/>
    <d v="2014-03-17T10:35:37"/>
    <n v="79"/>
    <x v="11"/>
    <x v="1"/>
    <x v="0"/>
    <x v="50"/>
  </r>
  <r>
    <x v="2071"/>
    <s v="2014-03-17"/>
    <x v="0"/>
    <d v="1899-12-30T10:27:00"/>
    <x v="2"/>
    <d v="2014-03-17T09:31:15"/>
    <d v="2014-03-17T11:30:14"/>
    <n v="118"/>
    <x v="11"/>
    <x v="1"/>
    <x v="0"/>
    <x v="50"/>
  </r>
  <r>
    <x v="2072"/>
    <s v="2014-03-17"/>
    <x v="0"/>
    <d v="1899-12-30T11:59:00"/>
    <x v="2"/>
    <d v="2014-03-17T11:04:56"/>
    <d v="2014-03-17T12:11:26"/>
    <n v="66"/>
    <x v="11"/>
    <x v="1"/>
    <x v="0"/>
    <x v="50"/>
  </r>
  <r>
    <x v="2073"/>
    <s v="2014-03-17"/>
    <x v="0"/>
    <d v="1899-12-30T14:48:00"/>
    <x v="2"/>
    <d v="2014-03-17T13:21:45"/>
    <d v="2014-03-17T15:07:54"/>
    <n v="106"/>
    <x v="11"/>
    <x v="1"/>
    <x v="0"/>
    <x v="50"/>
  </r>
  <r>
    <x v="2074"/>
    <s v="2014-03-17"/>
    <x v="0"/>
    <d v="1899-12-30T16:43:00"/>
    <x v="2"/>
    <d v="2014-03-17T15:47:34"/>
    <d v="2014-03-17T17:56:25"/>
    <n v="128"/>
    <x v="11"/>
    <x v="1"/>
    <x v="0"/>
    <x v="50"/>
  </r>
  <r>
    <x v="2075"/>
    <s v="2014-03-17"/>
    <x v="0"/>
    <d v="1899-12-30T19:23:00"/>
    <x v="0"/>
    <d v="2014-03-17T18:38:51"/>
    <e v="#VALUE!"/>
    <e v="#VALUE!"/>
    <x v="11"/>
    <x v="1"/>
    <x v="0"/>
    <x v="50"/>
  </r>
  <r>
    <x v="2076"/>
    <s v="2014-03-17"/>
    <x v="0"/>
    <d v="1899-12-30T22:25:00"/>
    <x v="0"/>
    <d v="2014-03-17T22:21:39"/>
    <d v="2014-03-17T23:17:54"/>
    <n v="56"/>
    <x v="11"/>
    <x v="1"/>
    <x v="0"/>
    <x v="50"/>
  </r>
  <r>
    <x v="2077"/>
    <s v="2014-03-18"/>
    <x v="1"/>
    <d v="1899-12-30T08:16:00"/>
    <x v="2"/>
    <d v="2014-03-18T07:28:51"/>
    <d v="2014-03-18T09:25:49"/>
    <n v="116"/>
    <x v="11"/>
    <x v="1"/>
    <x v="0"/>
    <x v="50"/>
  </r>
  <r>
    <x v="2078"/>
    <s v="2014-03-18"/>
    <x v="1"/>
    <d v="1899-12-30T09:36:00"/>
    <x v="0"/>
    <d v="2014-03-18T09:01:38"/>
    <d v="2014-03-18T10:38:13"/>
    <n v="96"/>
    <x v="11"/>
    <x v="1"/>
    <x v="0"/>
    <x v="50"/>
  </r>
  <r>
    <x v="2079"/>
    <s v="2014-03-18"/>
    <x v="1"/>
    <d v="1899-12-30T10:08:00"/>
    <x v="2"/>
    <d v="2014-03-18T09:14:56"/>
    <d v="2014-03-18T10:58:31"/>
    <n v="103"/>
    <x v="11"/>
    <x v="1"/>
    <x v="0"/>
    <x v="50"/>
  </r>
  <r>
    <x v="2080"/>
    <s v="2014-03-18"/>
    <x v="1"/>
    <d v="1899-12-30T12:12:00"/>
    <x v="2"/>
    <d v="2014-03-18T11:23:37"/>
    <d v="2014-03-18T12:46:47"/>
    <n v="83"/>
    <x v="11"/>
    <x v="1"/>
    <x v="0"/>
    <x v="50"/>
  </r>
  <r>
    <x v="2081"/>
    <s v="2014-03-18"/>
    <x v="1"/>
    <d v="1899-12-30T14:23:00"/>
    <x v="2"/>
    <d v="2014-03-18T13:15:16"/>
    <d v="2014-03-18T15:10:44"/>
    <n v="115"/>
    <x v="11"/>
    <x v="1"/>
    <x v="0"/>
    <x v="50"/>
  </r>
  <r>
    <x v="2082"/>
    <s v="2014-03-18"/>
    <x v="1"/>
    <d v="1899-12-30T16:36:00"/>
    <x v="2"/>
    <d v="2014-03-18T15:39:45"/>
    <d v="2014-03-18T17:27:40"/>
    <n v="107"/>
    <x v="11"/>
    <x v="1"/>
    <x v="0"/>
    <x v="50"/>
  </r>
  <r>
    <x v="2083"/>
    <s v="2014-03-18"/>
    <x v="1"/>
    <d v="1899-12-30T19:01:00"/>
    <x v="0"/>
    <d v="2014-03-18T18:49:10"/>
    <d v="2014-03-18T19:41:53"/>
    <n v="52"/>
    <x v="11"/>
    <x v="1"/>
    <x v="0"/>
    <x v="50"/>
  </r>
  <r>
    <x v="2084"/>
    <s v="2014-03-18"/>
    <x v="1"/>
    <d v="1899-12-30T23:01:00"/>
    <x v="0"/>
    <d v="2014-03-18T22:14:15"/>
    <d v="2014-03-18T23:30:07"/>
    <n v="75"/>
    <x v="11"/>
    <x v="1"/>
    <x v="0"/>
    <x v="50"/>
  </r>
  <r>
    <x v="2085"/>
    <s v="2014-03-19"/>
    <x v="2"/>
    <d v="1899-12-30T01:58:00"/>
    <x v="1"/>
    <d v="2014-03-19T01:08:51"/>
    <d v="2014-03-19T02:21:10"/>
    <n v="72"/>
    <x v="11"/>
    <x v="0"/>
    <x v="0"/>
    <x v="50"/>
  </r>
  <r>
    <x v="2086"/>
    <s v="2014-03-19"/>
    <x v="2"/>
    <d v="1899-12-30T07:32:00"/>
    <x v="1"/>
    <d v="2014-03-19T06:30:31"/>
    <d v="2014-03-19T08:13:47"/>
    <n v="103"/>
    <x v="11"/>
    <x v="1"/>
    <x v="0"/>
    <x v="50"/>
  </r>
  <r>
    <x v="2087"/>
    <s v="2014-03-19"/>
    <x v="2"/>
    <d v="1899-12-30T08:51:00"/>
    <x v="2"/>
    <d v="2014-03-19T07:36:35"/>
    <d v="2014-03-19T09:14:33"/>
    <n v="97"/>
    <x v="11"/>
    <x v="1"/>
    <x v="0"/>
    <x v="50"/>
  </r>
  <r>
    <x v="2088"/>
    <s v="2014-03-19"/>
    <x v="2"/>
    <d v="1899-12-30T09:55:00"/>
    <x v="2"/>
    <d v="2014-03-19T08:47:15"/>
    <d v="2014-03-19T10:56:37"/>
    <n v="129"/>
    <x v="11"/>
    <x v="1"/>
    <x v="0"/>
    <x v="50"/>
  </r>
  <r>
    <x v="2089"/>
    <s v="2014-03-19"/>
    <x v="2"/>
    <d v="1899-12-30T10:43:00"/>
    <x v="2"/>
    <d v="2014-03-19T09:47:35"/>
    <d v="2014-03-19T11:18:58"/>
    <n v="91"/>
    <x v="11"/>
    <x v="1"/>
    <x v="0"/>
    <x v="50"/>
  </r>
  <r>
    <x v="2090"/>
    <s v="2014-03-19"/>
    <x v="2"/>
    <d v="1899-12-30T12:31:00"/>
    <x v="2"/>
    <d v="2014-03-19T11:23:53"/>
    <d v="2014-03-19T13:22:48"/>
    <n v="118"/>
    <x v="11"/>
    <x v="1"/>
    <x v="0"/>
    <x v="50"/>
  </r>
  <r>
    <x v="2091"/>
    <s v="2014-03-19"/>
    <x v="2"/>
    <d v="1899-12-30T14:10:00"/>
    <x v="0"/>
    <d v="2014-03-19T13:47:03"/>
    <e v="#VALUE!"/>
    <e v="#VALUE!"/>
    <x v="11"/>
    <x v="1"/>
    <x v="0"/>
    <x v="50"/>
  </r>
  <r>
    <x v="2092"/>
    <s v="2014-03-19"/>
    <x v="2"/>
    <d v="1899-12-30T14:35:00"/>
    <x v="2"/>
    <d v="2014-03-19T13:56:26"/>
    <d v="2014-03-19T15:29:36"/>
    <n v="93"/>
    <x v="11"/>
    <x v="1"/>
    <x v="0"/>
    <x v="50"/>
  </r>
  <r>
    <x v="2093"/>
    <s v="2014-03-19"/>
    <x v="2"/>
    <d v="1899-12-30T16:30:00"/>
    <x v="0"/>
    <d v="2014-03-19T15:58:13"/>
    <d v="2014-03-19T17:19:22"/>
    <n v="81"/>
    <x v="11"/>
    <x v="1"/>
    <x v="0"/>
    <x v="50"/>
  </r>
  <r>
    <x v="2094"/>
    <s v="2014-03-19"/>
    <x v="2"/>
    <d v="1899-12-30T20:05:00"/>
    <x v="0"/>
    <d v="2014-03-19T19:18:37"/>
    <d v="2014-03-19T21:22:22"/>
    <n v="123"/>
    <x v="11"/>
    <x v="1"/>
    <x v="0"/>
    <x v="50"/>
  </r>
  <r>
    <x v="2095"/>
    <s v="2014-03-19"/>
    <x v="2"/>
    <d v="1899-12-30T22:48:00"/>
    <x v="0"/>
    <d v="2014-03-19T21:15:19"/>
    <d v="2014-03-19T23:47:00"/>
    <n v="151"/>
    <x v="11"/>
    <x v="1"/>
    <x v="0"/>
    <x v="50"/>
  </r>
  <r>
    <x v="2096"/>
    <s v="2014-03-20"/>
    <x v="3"/>
    <d v="1899-12-30T02:41:00"/>
    <x v="0"/>
    <d v="2014-03-20T02:21:31"/>
    <d v="2014-03-20T03:24:44"/>
    <n v="63"/>
    <x v="11"/>
    <x v="0"/>
    <x v="0"/>
    <x v="50"/>
  </r>
  <r>
    <x v="2097"/>
    <s v="2014-03-20"/>
    <x v="3"/>
    <d v="1899-12-30T04:28:00"/>
    <x v="0"/>
    <d v="2014-03-20T03:33:53"/>
    <d v="2014-03-20T05:22:03"/>
    <n v="108"/>
    <x v="11"/>
    <x v="0"/>
    <x v="0"/>
    <x v="50"/>
  </r>
  <r>
    <x v="2098"/>
    <s v="2014-03-20"/>
    <x v="3"/>
    <d v="1899-12-30T12:49:00"/>
    <x v="2"/>
    <d v="2014-03-20T11:57:52"/>
    <d v="2014-03-20T13:35:30"/>
    <n v="97"/>
    <x v="11"/>
    <x v="1"/>
    <x v="0"/>
    <x v="50"/>
  </r>
  <r>
    <x v="2099"/>
    <s v="2014-03-20"/>
    <x v="3"/>
    <d v="1899-12-30T21:20:00"/>
    <x v="2"/>
    <d v="2014-03-20T20:33:59"/>
    <e v="#VALUE!"/>
    <e v="#VALUE!"/>
    <x v="11"/>
    <x v="1"/>
    <x v="0"/>
    <x v="50"/>
  </r>
  <r>
    <x v="2100"/>
    <s v="2014-03-21"/>
    <x v="4"/>
    <d v="1899-12-30T11:10:00"/>
    <x v="0"/>
    <d v="2014-03-21T11:06:07"/>
    <d v="2014-03-21T12:31:26"/>
    <n v="85"/>
    <x v="11"/>
    <x v="1"/>
    <x v="0"/>
    <x v="50"/>
  </r>
  <r>
    <x v="2101"/>
    <s v="2014-03-21"/>
    <x v="4"/>
    <d v="1899-12-30T11:30:00"/>
    <x v="2"/>
    <d v="2014-03-21T10:46:42"/>
    <d v="2014-03-21T12:14:21"/>
    <n v="87"/>
    <x v="11"/>
    <x v="1"/>
    <x v="0"/>
    <x v="50"/>
  </r>
  <r>
    <x v="2102"/>
    <s v="2014-03-21"/>
    <x v="4"/>
    <d v="1899-12-30T13:42:00"/>
    <x v="2"/>
    <d v="2014-03-21T12:56:15"/>
    <d v="2014-03-21T14:31:46"/>
    <n v="95"/>
    <x v="11"/>
    <x v="1"/>
    <x v="0"/>
    <x v="50"/>
  </r>
  <r>
    <x v="2103"/>
    <s v="2014-03-21"/>
    <x v="4"/>
    <d v="1899-12-30T17:11:00"/>
    <x v="0"/>
    <d v="2014-03-21T16:31:39"/>
    <d v="2014-03-21T19:21:09"/>
    <n v="169"/>
    <x v="11"/>
    <x v="1"/>
    <x v="0"/>
    <x v="50"/>
  </r>
  <r>
    <x v="2104"/>
    <s v="2014-03-21"/>
    <x v="4"/>
    <d v="1899-12-30T21:25:00"/>
    <x v="0"/>
    <d v="2014-03-21T20:30:05"/>
    <d v="2014-03-21T22:22:46"/>
    <n v="112"/>
    <x v="11"/>
    <x v="1"/>
    <x v="0"/>
    <x v="50"/>
  </r>
  <r>
    <x v="2105"/>
    <s v="2014-03-22"/>
    <x v="5"/>
    <d v="1899-12-30T06:08:00"/>
    <x v="0"/>
    <d v="2014-03-22T05:40:08"/>
    <d v="2014-03-22T06:54:50"/>
    <n v="74"/>
    <x v="11"/>
    <x v="1"/>
    <x v="1"/>
    <x v="50"/>
  </r>
  <r>
    <x v="2106"/>
    <s v="2014-03-22"/>
    <x v="5"/>
    <d v="1899-12-30T16:59:00"/>
    <x v="0"/>
    <d v="2014-03-22T16:05:26"/>
    <d v="2014-03-22T17:39:11"/>
    <n v="93"/>
    <x v="11"/>
    <x v="1"/>
    <x v="1"/>
    <x v="50"/>
  </r>
  <r>
    <x v="2107"/>
    <s v="2014-03-22"/>
    <x v="5"/>
    <d v="1899-12-30T21:21:00"/>
    <x v="0"/>
    <d v="2014-03-22T20:31:19"/>
    <d v="2014-03-22T22:32:50"/>
    <n v="121"/>
    <x v="11"/>
    <x v="1"/>
    <x v="1"/>
    <x v="50"/>
  </r>
  <r>
    <x v="2108"/>
    <s v="2014-03-23"/>
    <x v="6"/>
    <d v="1899-12-30T06:04:00"/>
    <x v="0"/>
    <d v="2014-03-23T05:34:13"/>
    <d v="2014-03-23T07:13:18"/>
    <n v="99"/>
    <x v="11"/>
    <x v="1"/>
    <x v="1"/>
    <x v="50"/>
  </r>
  <r>
    <x v="2109"/>
    <s v="2014-03-23"/>
    <x v="6"/>
    <d v="1899-12-30T08:53:00"/>
    <x v="0"/>
    <d v="2014-03-23T07:34:13"/>
    <d v="2014-03-23T09:45:03"/>
    <n v="130"/>
    <x v="11"/>
    <x v="1"/>
    <x v="1"/>
    <x v="50"/>
  </r>
  <r>
    <x v="2110"/>
    <s v="2014-03-23"/>
    <x v="6"/>
    <d v="1899-12-30T11:37:00"/>
    <x v="0"/>
    <d v="2014-03-23T11:23:54"/>
    <d v="2014-03-23T12:41:34"/>
    <n v="77"/>
    <x v="11"/>
    <x v="1"/>
    <x v="1"/>
    <x v="50"/>
  </r>
  <r>
    <x v="2111"/>
    <s v="2014-03-23"/>
    <x v="6"/>
    <d v="1899-12-30T15:15:00"/>
    <x v="0"/>
    <d v="2014-03-23T14:34:44"/>
    <d v="2014-03-23T16:24:45"/>
    <n v="110"/>
    <x v="11"/>
    <x v="1"/>
    <x v="1"/>
    <x v="50"/>
  </r>
  <r>
    <x v="2112"/>
    <s v="2014-03-24"/>
    <x v="0"/>
    <d v="1899-12-30T05:58:00"/>
    <x v="0"/>
    <d v="2014-03-24T05:28:31"/>
    <d v="2014-03-24T06:46:47"/>
    <n v="78"/>
    <x v="11"/>
    <x v="0"/>
    <x v="0"/>
    <x v="51"/>
  </r>
  <r>
    <x v="2113"/>
    <s v="2014-03-24"/>
    <x v="0"/>
    <d v="1899-12-30T08:11:00"/>
    <x v="2"/>
    <d v="2014-03-24T07:44:31"/>
    <d v="2014-03-24T09:02:01"/>
    <n v="77"/>
    <x v="11"/>
    <x v="1"/>
    <x v="0"/>
    <x v="51"/>
  </r>
  <r>
    <x v="2114"/>
    <s v="2014-03-24"/>
    <x v="0"/>
    <d v="1899-12-30T10:34:00"/>
    <x v="2"/>
    <d v="2014-03-24T09:23:10"/>
    <d v="2014-03-24T11:37:52"/>
    <n v="134"/>
    <x v="11"/>
    <x v="1"/>
    <x v="0"/>
    <x v="51"/>
  </r>
  <r>
    <x v="2115"/>
    <s v="2014-03-24"/>
    <x v="0"/>
    <d v="1899-12-30T12:34:00"/>
    <x v="2"/>
    <d v="2014-03-24T11:30:58"/>
    <d v="2014-03-24T13:43:38"/>
    <n v="132"/>
    <x v="11"/>
    <x v="1"/>
    <x v="0"/>
    <x v="51"/>
  </r>
  <r>
    <x v="2116"/>
    <s v="2014-03-24"/>
    <x v="0"/>
    <d v="1899-12-30T15:11:00"/>
    <x v="2"/>
    <d v="2014-03-24T14:32:14"/>
    <d v="2014-03-24T15:43:51"/>
    <n v="71"/>
    <x v="11"/>
    <x v="1"/>
    <x v="0"/>
    <x v="51"/>
  </r>
  <r>
    <x v="2117"/>
    <s v="2014-03-25"/>
    <x v="1"/>
    <d v="1899-12-30T04:18:00"/>
    <x v="0"/>
    <d v="2014-03-25T03:44:39"/>
    <d v="2014-03-25T05:24:47"/>
    <n v="100"/>
    <x v="11"/>
    <x v="0"/>
    <x v="0"/>
    <x v="51"/>
  </r>
  <r>
    <x v="2118"/>
    <s v="2014-03-25"/>
    <x v="1"/>
    <d v="1899-12-30T08:41:00"/>
    <x v="2"/>
    <d v="2014-03-25T07:26:55"/>
    <d v="2014-03-25T09:52:07"/>
    <n v="145"/>
    <x v="11"/>
    <x v="1"/>
    <x v="0"/>
    <x v="51"/>
  </r>
  <r>
    <x v="2119"/>
    <s v="2014-03-25"/>
    <x v="1"/>
    <d v="1899-12-30T11:27:00"/>
    <x v="2"/>
    <d v="2014-03-25T10:09:27"/>
    <e v="#VALUE!"/>
    <e v="#VALUE!"/>
    <x v="11"/>
    <x v="1"/>
    <x v="0"/>
    <x v="51"/>
  </r>
  <r>
    <x v="2120"/>
    <s v="2014-03-25"/>
    <x v="1"/>
    <d v="1899-12-30T12:40:00"/>
    <x v="0"/>
    <d v="2014-03-25T11:52:46"/>
    <d v="2014-03-25T13:14:18"/>
    <n v="81"/>
    <x v="11"/>
    <x v="1"/>
    <x v="0"/>
    <x v="51"/>
  </r>
  <r>
    <x v="2121"/>
    <s v="2014-03-25"/>
    <x v="1"/>
    <d v="1899-12-30T15:48:00"/>
    <x v="2"/>
    <d v="2014-03-25T14:56:54"/>
    <d v="2014-03-25T16:49:45"/>
    <n v="112"/>
    <x v="11"/>
    <x v="1"/>
    <x v="0"/>
    <x v="51"/>
  </r>
  <r>
    <x v="2122"/>
    <s v="2014-03-25"/>
    <x v="1"/>
    <d v="1899-12-30T19:38:00"/>
    <x v="0"/>
    <d v="2014-03-25T18:40:31"/>
    <d v="2014-03-25T20:16:53"/>
    <n v="96"/>
    <x v="11"/>
    <x v="1"/>
    <x v="0"/>
    <x v="51"/>
  </r>
  <r>
    <x v="2123"/>
    <s v="2014-03-25"/>
    <x v="1"/>
    <d v="1899-12-30T22:04:00"/>
    <x v="0"/>
    <e v="#VALUE!"/>
    <e v="#VALUE!"/>
    <e v="#VALUE!"/>
    <x v="11"/>
    <x v="1"/>
    <x v="0"/>
    <x v="51"/>
  </r>
  <r>
    <x v="2124"/>
    <s v="2014-03-26"/>
    <x v="2"/>
    <d v="1899-12-30T03:49:00"/>
    <x v="0"/>
    <d v="2014-03-26T03:14:24"/>
    <d v="2014-03-26T04:40:07"/>
    <n v="85"/>
    <x v="11"/>
    <x v="0"/>
    <x v="0"/>
    <x v="51"/>
  </r>
  <r>
    <x v="2125"/>
    <s v="2014-03-26"/>
    <x v="2"/>
    <d v="1899-12-30T08:22:00"/>
    <x v="2"/>
    <d v="2014-03-26T07:54:52"/>
    <d v="2014-03-26T08:57:23"/>
    <n v="62"/>
    <x v="11"/>
    <x v="1"/>
    <x v="0"/>
    <x v="51"/>
  </r>
  <r>
    <x v="2126"/>
    <s v="2014-03-26"/>
    <x v="2"/>
    <d v="1899-12-30T10:11:00"/>
    <x v="2"/>
    <d v="2014-03-26T09:31:39"/>
    <d v="2014-03-26T12:12:56"/>
    <n v="161"/>
    <x v="11"/>
    <x v="1"/>
    <x v="0"/>
    <x v="51"/>
  </r>
  <r>
    <x v="2127"/>
    <s v="2014-03-26"/>
    <x v="2"/>
    <d v="1899-12-30T10:08:00"/>
    <x v="2"/>
    <d v="2014-03-26T09:04:11"/>
    <d v="2014-03-26T12:11:27"/>
    <n v="187"/>
    <x v="11"/>
    <x v="1"/>
    <x v="0"/>
    <x v="51"/>
  </r>
  <r>
    <x v="2128"/>
    <s v="2014-03-26"/>
    <x v="2"/>
    <d v="1899-12-30T12:55:00"/>
    <x v="2"/>
    <d v="2014-03-26T12:08:22"/>
    <d v="2014-03-26T13:40:41"/>
    <n v="92"/>
    <x v="11"/>
    <x v="1"/>
    <x v="0"/>
    <x v="51"/>
  </r>
  <r>
    <x v="2129"/>
    <s v="2014-03-26"/>
    <x v="2"/>
    <d v="1899-12-30T14:25:00"/>
    <x v="0"/>
    <d v="2014-03-26T13:38:55"/>
    <e v="#VALUE!"/>
    <e v="#VALUE!"/>
    <x v="11"/>
    <x v="1"/>
    <x v="0"/>
    <x v="51"/>
  </r>
  <r>
    <x v="2130"/>
    <s v="2014-03-26"/>
    <x v="2"/>
    <d v="1899-12-30T14:50:00"/>
    <x v="2"/>
    <d v="2014-03-26T14:01:41"/>
    <d v="2014-03-26T16:10:05"/>
    <n v="128"/>
    <x v="11"/>
    <x v="1"/>
    <x v="0"/>
    <x v="51"/>
  </r>
  <r>
    <x v="2131"/>
    <s v="2014-03-26"/>
    <x v="2"/>
    <d v="1899-12-30T16:50:00"/>
    <x v="2"/>
    <d v="2014-03-26T15:55:14"/>
    <d v="2014-03-26T17:10:21"/>
    <n v="75"/>
    <x v="11"/>
    <x v="1"/>
    <x v="0"/>
    <x v="51"/>
  </r>
  <r>
    <x v="2132"/>
    <s v="2014-03-26"/>
    <x v="2"/>
    <d v="1899-12-30T16:58:00"/>
    <x v="0"/>
    <d v="2014-03-26T16:06:15"/>
    <d v="2014-03-26T17:44:05"/>
    <n v="97"/>
    <x v="11"/>
    <x v="1"/>
    <x v="0"/>
    <x v="51"/>
  </r>
  <r>
    <x v="2133"/>
    <s v="2014-03-26"/>
    <x v="2"/>
    <d v="1899-12-30T19:58:00"/>
    <x v="0"/>
    <d v="2014-03-26T18:22:25"/>
    <d v="2014-03-26T19:45:10"/>
    <n v="82"/>
    <x v="11"/>
    <x v="1"/>
    <x v="0"/>
    <x v="51"/>
  </r>
  <r>
    <x v="2134"/>
    <s v="2014-03-26"/>
    <x v="2"/>
    <d v="1899-12-30T22:10:00"/>
    <x v="1"/>
    <d v="2014-03-26T21:34:46"/>
    <d v="2014-03-26T22:32:19"/>
    <n v="57"/>
    <x v="11"/>
    <x v="1"/>
    <x v="0"/>
    <x v="51"/>
  </r>
  <r>
    <x v="2135"/>
    <s v="2014-03-27"/>
    <x v="3"/>
    <d v="1899-12-30T11:03:00"/>
    <x v="2"/>
    <d v="2014-03-27T10:34:16"/>
    <d v="2014-03-27T12:03:05"/>
    <n v="88"/>
    <x v="11"/>
    <x v="1"/>
    <x v="0"/>
    <x v="51"/>
  </r>
  <r>
    <x v="2136"/>
    <s v="2014-03-27"/>
    <x v="3"/>
    <d v="1899-12-30T18:48:00"/>
    <x v="0"/>
    <d v="2014-03-27T18:16:51"/>
    <d v="2014-03-27T19:50:43"/>
    <n v="93"/>
    <x v="11"/>
    <x v="1"/>
    <x v="0"/>
    <x v="51"/>
  </r>
  <r>
    <x v="2137"/>
    <s v="2014-03-28"/>
    <x v="4"/>
    <d v="1899-12-30T10:03:00"/>
    <x v="2"/>
    <d v="2014-03-28T08:46:31"/>
    <d v="2014-03-28T10:44:30"/>
    <n v="117"/>
    <x v="11"/>
    <x v="1"/>
    <x v="0"/>
    <x v="51"/>
  </r>
  <r>
    <x v="2138"/>
    <s v="2014-03-28"/>
    <x v="4"/>
    <d v="1899-12-30T12:07:00"/>
    <x v="2"/>
    <d v="2014-03-28T11:24:18"/>
    <d v="2014-03-28T12:52:29"/>
    <n v="88"/>
    <x v="11"/>
    <x v="1"/>
    <x v="0"/>
    <x v="51"/>
  </r>
  <r>
    <x v="2139"/>
    <s v="2014-03-28"/>
    <x v="4"/>
    <d v="1899-12-30T12:12:00"/>
    <x v="2"/>
    <d v="2014-03-28T11:27:50"/>
    <d v="2014-03-28T12:49:40"/>
    <n v="81"/>
    <x v="11"/>
    <x v="1"/>
    <x v="0"/>
    <x v="51"/>
  </r>
  <r>
    <x v="2140"/>
    <s v="2014-03-28"/>
    <x v="4"/>
    <d v="1899-12-30T14:21:00"/>
    <x v="2"/>
    <d v="2014-03-28T13:41:02"/>
    <d v="2014-03-28T15:08:38"/>
    <n v="87"/>
    <x v="11"/>
    <x v="1"/>
    <x v="0"/>
    <x v="51"/>
  </r>
  <r>
    <x v="2141"/>
    <s v="2014-03-28"/>
    <x v="4"/>
    <d v="1899-12-30T21:10:00"/>
    <x v="0"/>
    <d v="2014-03-28T20:38:25"/>
    <d v="2014-03-28T22:15:29"/>
    <n v="97"/>
    <x v="11"/>
    <x v="1"/>
    <x v="0"/>
    <x v="51"/>
  </r>
  <r>
    <x v="2142"/>
    <s v="2014-03-29"/>
    <x v="5"/>
    <d v="1899-12-30T01:58:00"/>
    <x v="0"/>
    <d v="2014-03-29T01:08:45"/>
    <d v="2014-03-29T03:25:36"/>
    <n v="136"/>
    <x v="11"/>
    <x v="0"/>
    <x v="1"/>
    <x v="51"/>
  </r>
  <r>
    <x v="2143"/>
    <s v="2014-03-29"/>
    <x v="5"/>
    <d v="1899-12-30T04:14:00"/>
    <x v="0"/>
    <d v="2014-03-29T03:37:32"/>
    <d v="2014-03-29T05:13:11"/>
    <n v="95"/>
    <x v="11"/>
    <x v="0"/>
    <x v="1"/>
    <x v="51"/>
  </r>
  <r>
    <x v="2144"/>
    <s v="2014-03-29"/>
    <x v="5"/>
    <d v="1899-12-30T05:57:00"/>
    <x v="0"/>
    <d v="2014-03-29T05:21:24"/>
    <d v="2014-03-29T07:32:57"/>
    <n v="131"/>
    <x v="11"/>
    <x v="0"/>
    <x v="1"/>
    <x v="51"/>
  </r>
  <r>
    <x v="2145"/>
    <s v="2014-03-29"/>
    <x v="5"/>
    <d v="1899-12-30T10:30:00"/>
    <x v="1"/>
    <d v="2014-03-29T09:57:41"/>
    <d v="2014-03-29T11:30:25"/>
    <n v="92"/>
    <x v="11"/>
    <x v="1"/>
    <x v="1"/>
    <x v="51"/>
  </r>
  <r>
    <x v="2146"/>
    <s v="2014-03-29"/>
    <x v="5"/>
    <d v="1899-12-30T17:19:00"/>
    <x v="0"/>
    <d v="2014-03-29T16:51:20"/>
    <d v="2014-03-29T17:49:58"/>
    <n v="58"/>
    <x v="11"/>
    <x v="1"/>
    <x v="1"/>
    <x v="51"/>
  </r>
  <r>
    <x v="2147"/>
    <s v="2014-03-30"/>
    <x v="6"/>
    <d v="1899-12-30T02:26:00"/>
    <x v="0"/>
    <d v="2014-03-30T01:16:57"/>
    <d v="2014-03-30T03:04:37"/>
    <n v="107"/>
    <x v="11"/>
    <x v="0"/>
    <x v="1"/>
    <x v="51"/>
  </r>
  <r>
    <x v="2148"/>
    <s v="2014-03-30"/>
    <x v="6"/>
    <d v="1899-12-30T04:15:00"/>
    <x v="0"/>
    <d v="2014-03-30T03:45:08"/>
    <d v="2014-03-30T05:02:16"/>
    <n v="77"/>
    <x v="11"/>
    <x v="0"/>
    <x v="1"/>
    <x v="51"/>
  </r>
  <r>
    <x v="2149"/>
    <s v="2014-03-30"/>
    <x v="6"/>
    <d v="1899-12-30T05:51:00"/>
    <x v="0"/>
    <d v="2014-03-30T05:19:49"/>
    <d v="2014-03-30T06:55:51"/>
    <n v="96"/>
    <x v="11"/>
    <x v="0"/>
    <x v="1"/>
    <x v="51"/>
  </r>
  <r>
    <x v="2150"/>
    <s v="2014-03-30"/>
    <x v="6"/>
    <d v="1899-12-30T07:49:00"/>
    <x v="0"/>
    <d v="2014-03-30T07:29:30"/>
    <d v="2014-03-30T08:30:52"/>
    <n v="61"/>
    <x v="11"/>
    <x v="1"/>
    <x v="1"/>
    <x v="51"/>
  </r>
  <r>
    <x v="2151"/>
    <s v="2014-03-30"/>
    <x v="6"/>
    <d v="1899-12-30T10:11:00"/>
    <x v="0"/>
    <d v="2014-03-30T09:29:32"/>
    <d v="2014-03-30T11:47:56"/>
    <n v="138"/>
    <x v="11"/>
    <x v="1"/>
    <x v="1"/>
    <x v="51"/>
  </r>
  <r>
    <x v="2152"/>
    <s v="2014-03-30"/>
    <x v="6"/>
    <d v="1899-12-30T13:47:00"/>
    <x v="0"/>
    <d v="2014-03-30T13:12:13"/>
    <d v="2014-03-30T14:56:17"/>
    <n v="104"/>
    <x v="11"/>
    <x v="1"/>
    <x v="1"/>
    <x v="51"/>
  </r>
  <r>
    <x v="2153"/>
    <s v="2014-03-31"/>
    <x v="0"/>
    <d v="1899-12-30T02:29:00"/>
    <x v="0"/>
    <d v="2014-03-31T02:04:10"/>
    <d v="2014-03-31T04:00:43"/>
    <n v="116"/>
    <x v="11"/>
    <x v="0"/>
    <x v="0"/>
    <x v="0"/>
  </r>
  <r>
    <x v="2154"/>
    <s v="2014-03-31"/>
    <x v="0"/>
    <d v="1899-12-30T08:28:00"/>
    <x v="2"/>
    <d v="2014-03-31T07:52:50"/>
    <d v="2014-03-31T09:17:44"/>
    <n v="84"/>
    <x v="11"/>
    <x v="1"/>
    <x v="0"/>
    <x v="0"/>
  </r>
  <r>
    <x v="2155"/>
    <s v="2014-03-31"/>
    <x v="0"/>
    <d v="1899-12-30T10:41:00"/>
    <x v="2"/>
    <d v="2014-03-31T09:35:10"/>
    <d v="2014-03-31T11:15:38"/>
    <n v="100"/>
    <x v="11"/>
    <x v="1"/>
    <x v="0"/>
    <x v="0"/>
  </r>
  <r>
    <x v="2156"/>
    <s v="2014-03-31"/>
    <x v="0"/>
    <d v="1899-12-30T16:16:00"/>
    <x v="2"/>
    <d v="2014-03-31T15:12:38"/>
    <d v="2014-03-31T16:36:36"/>
    <n v="83"/>
    <x v="11"/>
    <x v="1"/>
    <x v="0"/>
    <x v="0"/>
  </r>
  <r>
    <x v="2157"/>
    <s v="2014-03-31"/>
    <x v="0"/>
    <d v="1899-12-30T19:14:00"/>
    <x v="0"/>
    <d v="2014-03-31T18:32:30"/>
    <d v="2014-03-31T20:02:26"/>
    <n v="89"/>
    <x v="11"/>
    <x v="1"/>
    <x v="0"/>
    <x v="0"/>
  </r>
  <r>
    <x v="2158"/>
    <m/>
    <x v="7"/>
    <m/>
    <x v="3"/>
    <m/>
    <m/>
    <m/>
    <x v="12"/>
    <x v="3"/>
    <x v="2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2" firstHeaderRow="1" firstDataRow="2" firstDataCol="1"/>
  <pivotFields count="8">
    <pivotField dataField="1" showAll="0"/>
    <pivotField showAll="0">
      <items count="3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Patient" fld="0" subtotal="count" baseField="1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C41" firstHeaderRow="1" firstDataRow="2" firstDataCol="1"/>
  <pivotFields count="11">
    <pivotField dataField="1" showAll="0">
      <items count="2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h="1" x="2158"/>
        <item t="default"/>
      </items>
    </pivotField>
    <pivotField showAll="0"/>
    <pivotField showAll="0">
      <items count="9">
        <item x="6"/>
        <item x="0"/>
        <item x="1"/>
        <item x="2"/>
        <item x="3"/>
        <item x="4"/>
        <item x="5"/>
        <item x="7"/>
        <item t="default"/>
      </items>
    </pivotField>
    <pivotField showAll="0"/>
    <pivotField axis="axisCol" showAll="0">
      <items count="5">
        <item h="1" x="2"/>
        <item h="1" x="1"/>
        <item x="0"/>
        <item h="1" x="3"/>
        <item t="default"/>
      </items>
    </pivotField>
    <pivotField showAll="0"/>
    <pivotField showAll="0"/>
    <pivotField showAll="0"/>
    <pivotField axis="axisRow" showAll="0">
      <items count="14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h="1" x="12"/>
        <item t="default"/>
      </items>
    </pivotField>
    <pivotField axis="axisRow" showAll="0">
      <items count="5">
        <item x="1"/>
        <item h="1" x="0"/>
        <item h="1" x="2"/>
        <item h="1" x="3"/>
        <item t="default"/>
      </items>
    </pivotField>
    <pivotField axis="axisRow" showAll="0">
      <items count="4">
        <item x="0"/>
        <item h="1" x="1"/>
        <item h="1" x="2"/>
        <item t="default"/>
      </items>
    </pivotField>
  </pivotFields>
  <rowFields count="3">
    <field x="8"/>
    <field x="9"/>
    <field x="10"/>
  </rowFields>
  <rowItems count="37">
    <i>
      <x/>
    </i>
    <i r="1">
      <x/>
    </i>
    <i r="2">
      <x/>
    </i>
    <i>
      <x v="1"/>
    </i>
    <i r="1">
      <x/>
    </i>
    <i r="2">
      <x/>
    </i>
    <i>
      <x v="2"/>
    </i>
    <i r="1">
      <x/>
    </i>
    <i r="2">
      <x/>
    </i>
    <i>
      <x v="3"/>
    </i>
    <i r="1">
      <x/>
    </i>
    <i r="2">
      <x/>
    </i>
    <i>
      <x v="4"/>
    </i>
    <i r="1">
      <x/>
    </i>
    <i r="2">
      <x/>
    </i>
    <i>
      <x v="5"/>
    </i>
    <i r="1">
      <x/>
    </i>
    <i r="2">
      <x/>
    </i>
    <i>
      <x v="6"/>
    </i>
    <i r="1">
      <x/>
    </i>
    <i r="2">
      <x/>
    </i>
    <i>
      <x v="7"/>
    </i>
    <i r="1">
      <x/>
    </i>
    <i r="2">
      <x/>
    </i>
    <i>
      <x v="8"/>
    </i>
    <i r="1">
      <x/>
    </i>
    <i r="2">
      <x/>
    </i>
    <i>
      <x v="9"/>
    </i>
    <i r="1">
      <x/>
    </i>
    <i r="2">
      <x/>
    </i>
    <i>
      <x v="10"/>
    </i>
    <i r="1">
      <x/>
    </i>
    <i r="2">
      <x/>
    </i>
    <i>
      <x v="11"/>
    </i>
    <i r="1">
      <x/>
    </i>
    <i r="2">
      <x/>
    </i>
    <i t="grand">
      <x/>
    </i>
  </rowItems>
  <colFields count="1">
    <field x="4"/>
  </colFields>
  <colItems count="2">
    <i>
      <x v="2"/>
    </i>
    <i t="grand">
      <x/>
    </i>
  </colItems>
  <dataFields count="1">
    <dataField name="Count of Patient" fld="0" subtotal="count" baseField="8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30" firstHeaderRow="1" firstDataRow="3" firstDataCol="1"/>
  <pivotFields count="11">
    <pivotField dataField="1" showAll="0"/>
    <pivotField showAll="0"/>
    <pivotField axis="axisCol" showAll="0">
      <items count="9">
        <item h="1" x="6"/>
        <item x="0"/>
        <item x="1"/>
        <item x="2"/>
        <item x="3"/>
        <item x="4"/>
        <item h="1" x="5"/>
        <item h="1" x="7"/>
        <item t="default"/>
      </items>
    </pivotField>
    <pivotField showAll="0"/>
    <pivotField axis="axisCol" showAll="0">
      <items count="5">
        <item h="1" x="2"/>
        <item h="1" x="1"/>
        <item x="0"/>
        <item h="1" x="3"/>
        <item t="default"/>
      </items>
    </pivotField>
    <pivotField showAll="0"/>
    <pivotField showAll="0"/>
    <pivotField showAll="0"/>
    <pivotField axis="axisRow" showAll="0">
      <items count="14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x="12"/>
        <item t="default"/>
      </items>
    </pivotField>
    <pivotField axis="axisRow" showAll="0">
      <items count="5">
        <item x="1"/>
        <item h="1" x="0"/>
        <item h="1" x="2"/>
        <item h="1" x="3"/>
        <item t="default"/>
      </items>
    </pivotField>
    <pivotField showAll="0">
      <items count="4">
        <item x="0"/>
        <item h="1" x="1"/>
        <item h="1" x="2"/>
        <item t="default"/>
      </items>
    </pivotField>
  </pivotFields>
  <rowFields count="2">
    <field x="8"/>
    <field x="9"/>
  </rowFields>
  <rowItems count="25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 t="grand">
      <x/>
    </i>
  </rowItems>
  <colFields count="2">
    <field x="4"/>
    <field x="2"/>
  </colFields>
  <colItems count="7">
    <i>
      <x v="2"/>
      <x v="1"/>
    </i>
    <i r="1">
      <x v="2"/>
    </i>
    <i r="1">
      <x v="3"/>
    </i>
    <i r="1">
      <x v="4"/>
    </i>
    <i r="1">
      <x v="5"/>
    </i>
    <i t="default">
      <x v="2"/>
    </i>
    <i t="grand">
      <x/>
    </i>
  </colItems>
  <dataFields count="1">
    <dataField name="Count of Patient" fld="0" subtotal="count" baseField="0" baseItem="1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4" count="1" selected="0">
            <x v="2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4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59" firstHeaderRow="1" firstDataRow="4" firstDataCol="1"/>
  <pivotFields count="12">
    <pivotField dataField="1" showAll="0"/>
    <pivotField showAll="0"/>
    <pivotField showAll="0"/>
    <pivotField showAll="0"/>
    <pivotField axis="axisCol" showAll="0">
      <items count="5">
        <item h="1" x="2"/>
        <item h="1" x="1"/>
        <item sd="0" x="0"/>
        <item h="1" x="3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h="1" x="0"/>
        <item h="1" x="2"/>
        <item h="1" x="3"/>
        <item t="default"/>
      </items>
    </pivotField>
    <pivotField axis="axisCol" showAll="0">
      <items count="4">
        <item x="0"/>
        <item h="1" x="1"/>
        <item h="1" x="2"/>
        <item t="default"/>
      </items>
    </pivotField>
    <pivotField axis="axisRow" showAll="0">
      <items count="54"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52"/>
        <item t="default"/>
      </items>
    </pivotField>
  </pivotFields>
  <rowFields count="1">
    <field x="1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3">
    <field x="4"/>
    <field x="10"/>
    <field x="9"/>
  </colFields>
  <colItems count="2">
    <i>
      <x v="2"/>
    </i>
    <i t="grand">
      <x/>
    </i>
  </colItems>
  <dataFields count="1">
    <dataField name="Count of Patient" fld="0" subtotal="count" baseField="11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7" firstHeaderRow="1" firstDataRow="2" firstDataCol="1"/>
  <pivotFields count="12">
    <pivotField dataField="1" showAll="0">
      <items count="2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h="1" x="2158"/>
        <item t="default"/>
      </items>
    </pivotField>
    <pivotField showAll="0"/>
    <pivotField showAll="0"/>
    <pivotField showAll="0"/>
    <pivotField axis="axisCol" showAll="0">
      <items count="5">
        <item x="2"/>
        <item x="1"/>
        <item h="1" x="0"/>
        <item h="1" x="3"/>
        <item t="default"/>
      </items>
    </pivotField>
    <pivotField showAll="0"/>
    <pivotField showAll="0"/>
    <pivotField showAll="0"/>
    <pivotField axis="axisRow" showAll="0">
      <items count="14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x="12"/>
        <item t="default"/>
      </items>
    </pivotField>
    <pivotField showAll="0"/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Patient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4" displayName="Table4" ref="A1:L2159" totalsRowShown="0" headerRowDxfId="35" dataDxfId="33" headerRowBorderDxfId="34" tableBorderDxfId="32" totalsRowBorderDxfId="31">
  <autoFilter ref="A1:L2159">
    <filterColumn colId="9">
      <filters>
        <filter val="Day"/>
      </filters>
    </filterColumn>
  </autoFilter>
  <tableColumns count="12">
    <tableColumn id="1" name="Patient" dataDxfId="30"/>
    <tableColumn id="2" name="Delivery Date" dataDxfId="29"/>
    <tableColumn id="3" name="Day of Week" dataDxfId="28"/>
    <tableColumn id="4" name="Delivery Time" dataDxfId="27"/>
    <tableColumn id="5" name="CS type" dataDxfId="26"/>
    <tableColumn id="6" name="OR Arrival Time" dataDxfId="25"/>
    <tableColumn id="7" name="OR Departure Time" dataDxfId="24"/>
    <tableColumn id="8" name="Total Patient OR time" dataDxfId="23">
      <calculatedColumnFormula>HOUR(G2-F2)*60+MINUTE(G2-F2)</calculatedColumnFormula>
    </tableColumn>
    <tableColumn id="9" name="Month" dataDxfId="22">
      <calculatedColumnFormula>TEXT(B2,"mmm")</calculatedColumnFormula>
    </tableColumn>
    <tableColumn id="10" name="Time of Day" dataDxfId="21">
      <calculatedColumnFormula>IF(OR(HOUR(D2)&lt;6, HOUR(D2&gt;18)),"Night","Day")</calculatedColumnFormula>
    </tableColumn>
    <tableColumn id="11" name="Day Type of Week" dataDxfId="20">
      <calculatedColumnFormula>IF(OR(C2="Saturday", C2="Sunday"),"Weekend","Weekday")</calculatedColumnFormula>
    </tableColumn>
    <tableColumn id="12" name="Week of Year" dataDxfId="19">
      <calculatedColumnFormula>_xlfn.ISOWEEKNUM(Table4[[#This Row],[Delivery Date]])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6" displayName="Table6" ref="G2:H3" totalsRowShown="0">
  <autoFilter ref="G2:H3"/>
  <tableColumns count="2">
    <tableColumn id="1" name="Metric"/>
    <tableColumn id="2" name="alpha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7" displayName="Table7" ref="G5:H6" totalsRowShown="0" dataDxfId="17">
  <autoFilter ref="G5:H6"/>
  <tableColumns count="2">
    <tableColumn id="1" name="MAD" dataDxfId="16">
      <calculatedColumnFormula>AVERAGE(D3:D53)</calculatedColumnFormula>
    </tableColumn>
    <tableColumn id="2" name="MSE" dataDxfId="15">
      <calculatedColumnFormula>AVERAGE(E3:E53)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Table59" displayName="Table59" ref="G9:H12" totalsRowShown="0">
  <autoFilter ref="G9:H12"/>
  <tableColumns count="2">
    <tableColumn id="1" name="Column Legend" dataDxfId="14"/>
    <tableColumn id="2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O66:S68" totalsRowShown="0">
  <autoFilter ref="O66:S68"/>
  <tableColumns count="5">
    <tableColumn id="1" name="Metric" dataDxfId="13"/>
    <tableColumn id="2" name="n = 1">
      <calculatedColumnFormula>AVERAGE(O10:O56)</calculatedColumnFormula>
    </tableColumn>
    <tableColumn id="3" name="n = 3">
      <calculatedColumnFormula>AVERAGE(P12:P56)</calculatedColumnFormula>
    </tableColumn>
    <tableColumn id="4" name="n = 6">
      <calculatedColumnFormula>AVERAGE(Q15:Q56)</calculatedColumnFormula>
    </tableColumn>
    <tableColumn id="5" name="n = 9">
      <calculatedColumnFormula>AVERAGE(R18:R56)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3" name="Table5" displayName="Table5" ref="O70:P77" totalsRowShown="0">
  <autoFilter ref="O70:P77"/>
  <tableColumns count="2">
    <tableColumn id="1" name="Column Legend" dataDxfId="12"/>
    <tableColumn id="2" name="Description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6" name="Table8" displayName="Table8" ref="I3:K4" totalsRowShown="0">
  <autoFilter ref="I3:K4"/>
  <tableColumns count="3">
    <tableColumn id="1" name="Metric"/>
    <tableColumn id="2" name="alpha" dataDxfId="11"/>
    <tableColumn id="3" name="beta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7" name="Table9" displayName="Table9" ref="I6:J7" totalsRowShown="0">
  <autoFilter ref="I6:J7"/>
  <tableColumns count="2">
    <tableColumn id="1" name="MAD" dataDxfId="9">
      <calculatedColumnFormula>AVERAGE(F3:F53)</calculatedColumnFormula>
    </tableColumn>
    <tableColumn id="2" name="MSE" dataDxfId="8">
      <calculatedColumnFormula>AVERAGE(G3:G53)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5910" displayName="Table5910" ref="I9:J14" totalsRowShown="0">
  <autoFilter ref="I9:J14"/>
  <tableColumns count="2">
    <tableColumn id="1" name="Column Legend" dataDxfId="7"/>
    <tableColumn id="2" name="Description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G5:G6" totalsRowShown="0" headerRowCellStyle="Normal" dataCellStyle="Normal">
  <autoFilter ref="G5:G6"/>
  <tableColumns count="1">
    <tableColumn id="1" name="Least square error" dataCellStyle="Normal">
      <calculatedColumnFormula>SUM(E2:E53)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G8:I9" totalsRowShown="0">
  <autoFilter ref="G8:I9"/>
  <tableColumns count="3">
    <tableColumn id="3" name="Regression Parameters"/>
    <tableColumn id="1" name="a"/>
    <tableColumn id="2" name="b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4" name="Table515" displayName="Table515" ref="K5:L8" totalsRowShown="0">
  <autoFilter ref="K5:L8"/>
  <tableColumns count="2">
    <tableColumn id="1" name="Column Legend" dataDxfId="6"/>
    <tableColumn id="2" name="Description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G11:H12" totalsRowShown="0" headerRowDxfId="5" dataDxfId="4">
  <autoFilter ref="G11:H12"/>
  <tableColumns count="2">
    <tableColumn id="1" name="MAD" dataDxfId="3">
      <calculatedColumnFormula>AVERAGE(D2:D53)</calculatedColumnFormula>
    </tableColumn>
    <tableColumn id="2" name="MSE" dataDxfId="2">
      <calculatedColumnFormula>AVERAGE(E2:E53)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0" name="Table10" displayName="Table10" ref="A1:C14" totalsRowShown="0">
  <autoFilter ref="A1:C14"/>
  <tableColumns count="3">
    <tableColumn id="1" name="Forecasting Methods"/>
    <tableColumn id="2" name="MAD" dataDxfId="1"/>
    <tableColumn id="3" name="M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Relationship Id="rId4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9"/>
  <sheetViews>
    <sheetView workbookViewId="0">
      <selection activeCell="F39" sqref="F39"/>
    </sheetView>
  </sheetViews>
  <sheetFormatPr defaultColWidth="11.25" defaultRowHeight="15.75"/>
  <cols>
    <col min="2" max="2" width="15.625" customWidth="1"/>
    <col min="3" max="3" width="15" customWidth="1"/>
    <col min="4" max="4" width="15.625" customWidth="1"/>
    <col min="5" max="5" width="23" customWidth="1"/>
    <col min="6" max="7" width="26.25" customWidth="1"/>
    <col min="8" max="8" width="23.625" customWidth="1"/>
  </cols>
  <sheetData>
    <row r="1" spans="1:12">
      <c r="A1" s="11" t="s">
        <v>0</v>
      </c>
      <c r="B1" s="12" t="s">
        <v>378</v>
      </c>
      <c r="C1" s="12" t="s">
        <v>379</v>
      </c>
      <c r="D1" s="12" t="s">
        <v>1</v>
      </c>
      <c r="E1" s="12" t="s">
        <v>380</v>
      </c>
      <c r="F1" s="12" t="s">
        <v>2</v>
      </c>
      <c r="G1" s="12" t="s">
        <v>3</v>
      </c>
      <c r="H1" s="13" t="s">
        <v>377</v>
      </c>
      <c r="I1" s="12" t="s">
        <v>386</v>
      </c>
      <c r="J1" s="12" t="s">
        <v>399</v>
      </c>
      <c r="K1" s="12" t="s">
        <v>402</v>
      </c>
      <c r="L1" s="12" t="s">
        <v>404</v>
      </c>
    </row>
    <row r="2" spans="1:12" hidden="1">
      <c r="A2" s="4">
        <v>1</v>
      </c>
      <c r="B2" s="2" t="s">
        <v>4</v>
      </c>
      <c r="C2" s="2" t="s">
        <v>5</v>
      </c>
      <c r="D2" s="3">
        <v>5.6250000000000001E-2</v>
      </c>
      <c r="E2" s="2" t="s">
        <v>381</v>
      </c>
      <c r="F2" s="1">
        <v>41365.032349537039</v>
      </c>
      <c r="G2" s="1">
        <v>41365.160694444443</v>
      </c>
      <c r="H2" s="5">
        <f>HOUR(G2-F2)*60+MINUTE(G2-F2)</f>
        <v>184</v>
      </c>
      <c r="I2" s="15" t="str">
        <f t="shared" ref="I2:I65" si="0">TEXT(B2,"mmm")</f>
        <v>Apr</v>
      </c>
      <c r="J2" s="15" t="str">
        <f t="shared" ref="J2:J65" si="1">IF(OR(HOUR(D2)&lt;6, HOUR(D2&gt;18)),"Night","Day")</f>
        <v>Night</v>
      </c>
      <c r="K2" s="15" t="str">
        <f t="shared" ref="K2:K65" si="2">IF(OR(C2="Saturday", C2="Sunday"),"Weekend","Weekday")</f>
        <v>Weekday</v>
      </c>
      <c r="L2" s="19">
        <f>_xlfn.ISOWEEKNUM(Table4[[#This Row],[Delivery Date]])</f>
        <v>14</v>
      </c>
    </row>
    <row r="3" spans="1:12">
      <c r="A3" s="4">
        <v>3</v>
      </c>
      <c r="B3" s="2" t="s">
        <v>4</v>
      </c>
      <c r="C3" s="2" t="s">
        <v>5</v>
      </c>
      <c r="D3" s="3">
        <v>0.47430555555555554</v>
      </c>
      <c r="E3" s="2" t="s">
        <v>6</v>
      </c>
      <c r="F3" s="1">
        <v>41365.442252581022</v>
      </c>
      <c r="G3" s="1">
        <v>41365.501164618057</v>
      </c>
      <c r="H3" s="5">
        <f t="shared" ref="H3:H63" si="3">HOUR(G3-F3)*60+MINUTE(G3-F3)</f>
        <v>84</v>
      </c>
      <c r="I3" s="15" t="str">
        <f t="shared" si="0"/>
        <v>Apr</v>
      </c>
      <c r="J3" s="15" t="str">
        <f t="shared" si="1"/>
        <v>Day</v>
      </c>
      <c r="K3" s="15" t="str">
        <f t="shared" si="2"/>
        <v>Weekday</v>
      </c>
      <c r="L3" s="19">
        <f>_xlfn.ISOWEEKNUM(Table4[[#This Row],[Delivery Date]])</f>
        <v>14</v>
      </c>
    </row>
    <row r="4" spans="1:12">
      <c r="A4" s="4">
        <v>4</v>
      </c>
      <c r="B4" s="2" t="s">
        <v>4</v>
      </c>
      <c r="C4" s="2" t="s">
        <v>5</v>
      </c>
      <c r="D4" s="3">
        <v>0.5229166666666667</v>
      </c>
      <c r="E4" s="2" t="s">
        <v>381</v>
      </c>
      <c r="F4" s="1">
        <v>41365.490987349534</v>
      </c>
      <c r="G4" s="1">
        <v>41365.545489664357</v>
      </c>
      <c r="H4" s="5">
        <f t="shared" si="3"/>
        <v>78</v>
      </c>
      <c r="I4" s="15" t="str">
        <f t="shared" si="0"/>
        <v>Apr</v>
      </c>
      <c r="J4" s="15" t="str">
        <f t="shared" si="1"/>
        <v>Day</v>
      </c>
      <c r="K4" s="15" t="str">
        <f t="shared" si="2"/>
        <v>Weekday</v>
      </c>
      <c r="L4" s="19">
        <f>_xlfn.ISOWEEKNUM(Table4[[#This Row],[Delivery Date]])</f>
        <v>14</v>
      </c>
    </row>
    <row r="5" spans="1:12">
      <c r="A5" s="4">
        <v>5</v>
      </c>
      <c r="B5" s="2" t="s">
        <v>4</v>
      </c>
      <c r="C5" s="2" t="s">
        <v>5</v>
      </c>
      <c r="D5" s="3">
        <v>0.69236111111111109</v>
      </c>
      <c r="E5" s="2" t="s">
        <v>381</v>
      </c>
      <c r="F5" s="1">
        <v>41365.680893136574</v>
      </c>
      <c r="G5" s="1">
        <v>41365.729400081014</v>
      </c>
      <c r="H5" s="5">
        <f t="shared" si="3"/>
        <v>69</v>
      </c>
      <c r="I5" s="15" t="str">
        <f t="shared" si="0"/>
        <v>Apr</v>
      </c>
      <c r="J5" s="15" t="str">
        <f t="shared" si="1"/>
        <v>Day</v>
      </c>
      <c r="K5" s="15" t="str">
        <f t="shared" si="2"/>
        <v>Weekday</v>
      </c>
      <c r="L5" s="19">
        <f>_xlfn.ISOWEEKNUM(Table4[[#This Row],[Delivery Date]])</f>
        <v>14</v>
      </c>
    </row>
    <row r="6" spans="1:12">
      <c r="A6" s="4">
        <v>6</v>
      </c>
      <c r="B6" s="2" t="s">
        <v>7</v>
      </c>
      <c r="C6" s="2" t="s">
        <v>8</v>
      </c>
      <c r="D6" s="3">
        <v>0.3527777777777778</v>
      </c>
      <c r="E6" s="2" t="s">
        <v>9</v>
      </c>
      <c r="F6" s="1">
        <v>41366.328938194441</v>
      </c>
      <c r="G6" s="1">
        <v>41366.388290046292</v>
      </c>
      <c r="H6" s="5">
        <f t="shared" si="3"/>
        <v>85</v>
      </c>
      <c r="I6" s="15" t="str">
        <f t="shared" si="0"/>
        <v>Apr</v>
      </c>
      <c r="J6" s="15" t="str">
        <f t="shared" si="1"/>
        <v>Day</v>
      </c>
      <c r="K6" s="15" t="str">
        <f t="shared" si="2"/>
        <v>Weekday</v>
      </c>
      <c r="L6" s="19">
        <f>_xlfn.ISOWEEKNUM(Table4[[#This Row],[Delivery Date]])</f>
        <v>14</v>
      </c>
    </row>
    <row r="7" spans="1:12">
      <c r="A7" s="4">
        <v>7</v>
      </c>
      <c r="B7" s="2" t="s">
        <v>7</v>
      </c>
      <c r="C7" s="2" t="s">
        <v>8</v>
      </c>
      <c r="D7" s="3">
        <v>0.42291666666666666</v>
      </c>
      <c r="E7" s="2" t="s">
        <v>9</v>
      </c>
      <c r="F7" s="1">
        <v>41366.395269409724</v>
      </c>
      <c r="G7" s="1">
        <v>41366.461716168982</v>
      </c>
      <c r="H7" s="5">
        <f t="shared" si="3"/>
        <v>95</v>
      </c>
      <c r="I7" s="15" t="str">
        <f t="shared" si="0"/>
        <v>Apr</v>
      </c>
      <c r="J7" s="15" t="str">
        <f t="shared" si="1"/>
        <v>Day</v>
      </c>
      <c r="K7" s="15" t="str">
        <f t="shared" si="2"/>
        <v>Weekday</v>
      </c>
      <c r="L7" s="19">
        <f>_xlfn.ISOWEEKNUM(Table4[[#This Row],[Delivery Date]])</f>
        <v>14</v>
      </c>
    </row>
    <row r="8" spans="1:12">
      <c r="A8" s="4">
        <v>8</v>
      </c>
      <c r="B8" s="2" t="s">
        <v>7</v>
      </c>
      <c r="C8" s="2" t="s">
        <v>8</v>
      </c>
      <c r="D8" s="3">
        <v>0.50972222222222219</v>
      </c>
      <c r="E8" s="2" t="s">
        <v>9</v>
      </c>
      <c r="F8" s="1">
        <v>41366.478442129635</v>
      </c>
      <c r="G8" s="1">
        <v>41366.529310185178</v>
      </c>
      <c r="H8" s="5">
        <f t="shared" si="3"/>
        <v>73</v>
      </c>
      <c r="I8" s="15" t="str">
        <f t="shared" si="0"/>
        <v>Apr</v>
      </c>
      <c r="J8" s="15" t="str">
        <f t="shared" si="1"/>
        <v>Day</v>
      </c>
      <c r="K8" s="15" t="str">
        <f t="shared" si="2"/>
        <v>Weekday</v>
      </c>
      <c r="L8" s="19">
        <f>_xlfn.ISOWEEKNUM(Table4[[#This Row],[Delivery Date]])</f>
        <v>14</v>
      </c>
    </row>
    <row r="9" spans="1:12">
      <c r="A9" s="4">
        <v>9</v>
      </c>
      <c r="B9" s="2" t="s">
        <v>7</v>
      </c>
      <c r="C9" s="2" t="s">
        <v>8</v>
      </c>
      <c r="D9" s="3">
        <v>0.59305555555555556</v>
      </c>
      <c r="E9" s="2" t="s">
        <v>9</v>
      </c>
      <c r="F9" s="1">
        <v>41366.55622677083</v>
      </c>
      <c r="G9" s="1">
        <v>41366.639953622682</v>
      </c>
      <c r="H9" s="5">
        <f t="shared" si="3"/>
        <v>120</v>
      </c>
      <c r="I9" s="15" t="str">
        <f t="shared" si="0"/>
        <v>Apr</v>
      </c>
      <c r="J9" s="15" t="str">
        <f t="shared" si="1"/>
        <v>Day</v>
      </c>
      <c r="K9" s="15" t="str">
        <f t="shared" si="2"/>
        <v>Weekday</v>
      </c>
      <c r="L9" s="19">
        <f>_xlfn.ISOWEEKNUM(Table4[[#This Row],[Delivery Date]])</f>
        <v>14</v>
      </c>
    </row>
    <row r="10" spans="1:12">
      <c r="A10" s="4">
        <v>10</v>
      </c>
      <c r="B10" s="2" t="s">
        <v>7</v>
      </c>
      <c r="C10" s="2" t="s">
        <v>8</v>
      </c>
      <c r="D10" s="3">
        <v>0.6791666666666667</v>
      </c>
      <c r="E10" s="2" t="s">
        <v>9</v>
      </c>
      <c r="F10" s="1">
        <v>41366.653514664351</v>
      </c>
      <c r="G10" s="1">
        <v>41366.719313275462</v>
      </c>
      <c r="H10" s="5">
        <f t="shared" si="3"/>
        <v>94</v>
      </c>
      <c r="I10" s="15" t="str">
        <f t="shared" si="0"/>
        <v>Apr</v>
      </c>
      <c r="J10" s="15" t="str">
        <f t="shared" si="1"/>
        <v>Day</v>
      </c>
      <c r="K10" s="15" t="str">
        <f t="shared" si="2"/>
        <v>Weekday</v>
      </c>
      <c r="L10" s="19">
        <f>_xlfn.ISOWEEKNUM(Table4[[#This Row],[Delivery Date]])</f>
        <v>14</v>
      </c>
    </row>
    <row r="11" spans="1:12">
      <c r="A11" s="4">
        <v>11</v>
      </c>
      <c r="B11" s="2" t="s">
        <v>7</v>
      </c>
      <c r="C11" s="2" t="s">
        <v>8</v>
      </c>
      <c r="D11" s="3">
        <v>0.88124999999999998</v>
      </c>
      <c r="E11" s="2" t="s">
        <v>381</v>
      </c>
      <c r="F11" s="1">
        <v>41366.858279548607</v>
      </c>
      <c r="G11" s="1">
        <v>41366.915212418979</v>
      </c>
      <c r="H11" s="5">
        <f t="shared" si="3"/>
        <v>81</v>
      </c>
      <c r="I11" s="15" t="str">
        <f t="shared" si="0"/>
        <v>Apr</v>
      </c>
      <c r="J11" s="15" t="str">
        <f t="shared" si="1"/>
        <v>Day</v>
      </c>
      <c r="K11" s="15" t="str">
        <f t="shared" si="2"/>
        <v>Weekday</v>
      </c>
      <c r="L11" s="19">
        <f>_xlfn.ISOWEEKNUM(Table4[[#This Row],[Delivery Date]])</f>
        <v>14</v>
      </c>
    </row>
    <row r="12" spans="1:12" hidden="1">
      <c r="A12" s="4">
        <v>12</v>
      </c>
      <c r="B12" s="2" t="s">
        <v>10</v>
      </c>
      <c r="C12" s="2" t="s">
        <v>11</v>
      </c>
      <c r="D12" s="3">
        <v>0.18055555555555555</v>
      </c>
      <c r="E12" s="2" t="s">
        <v>381</v>
      </c>
      <c r="F12" s="1">
        <v>41367.168809803246</v>
      </c>
      <c r="G12" s="1">
        <v>41367.220765821759</v>
      </c>
      <c r="H12" s="5">
        <f t="shared" si="3"/>
        <v>74</v>
      </c>
      <c r="I12" s="15" t="str">
        <f t="shared" si="0"/>
        <v>Apr</v>
      </c>
      <c r="J12" s="15" t="str">
        <f t="shared" si="1"/>
        <v>Night</v>
      </c>
      <c r="K12" s="15" t="str">
        <f t="shared" si="2"/>
        <v>Weekday</v>
      </c>
      <c r="L12" s="19">
        <f>_xlfn.ISOWEEKNUM(Table4[[#This Row],[Delivery Date]])</f>
        <v>14</v>
      </c>
    </row>
    <row r="13" spans="1:12">
      <c r="A13" s="4">
        <v>13</v>
      </c>
      <c r="B13" s="2" t="s">
        <v>10</v>
      </c>
      <c r="C13" s="2" t="s">
        <v>11</v>
      </c>
      <c r="D13" s="3">
        <v>0.2986111111111111</v>
      </c>
      <c r="E13" s="2" t="s">
        <v>381</v>
      </c>
      <c r="F13" s="1">
        <v>41367.281684872687</v>
      </c>
      <c r="G13" s="1">
        <v>41367.335157094902</v>
      </c>
      <c r="H13" s="5">
        <f t="shared" si="3"/>
        <v>77</v>
      </c>
      <c r="I13" s="15" t="str">
        <f t="shared" si="0"/>
        <v>Apr</v>
      </c>
      <c r="J13" s="15" t="str">
        <f t="shared" si="1"/>
        <v>Day</v>
      </c>
      <c r="K13" s="15" t="str">
        <f t="shared" si="2"/>
        <v>Weekday</v>
      </c>
      <c r="L13" s="19">
        <f>_xlfn.ISOWEEKNUM(Table4[[#This Row],[Delivery Date]])</f>
        <v>14</v>
      </c>
    </row>
    <row r="14" spans="1:12">
      <c r="A14" s="4">
        <v>14</v>
      </c>
      <c r="B14" s="2" t="s">
        <v>10</v>
      </c>
      <c r="C14" s="2" t="s">
        <v>11</v>
      </c>
      <c r="D14" s="3">
        <v>0.34097222222222223</v>
      </c>
      <c r="E14" s="2" t="s">
        <v>9</v>
      </c>
      <c r="F14" s="1">
        <v>41367.321755937497</v>
      </c>
      <c r="G14" s="1">
        <v>41367.359105474541</v>
      </c>
      <c r="H14" s="5">
        <f t="shared" si="3"/>
        <v>53</v>
      </c>
      <c r="I14" s="15" t="str">
        <f t="shared" si="0"/>
        <v>Apr</v>
      </c>
      <c r="J14" s="15" t="str">
        <f t="shared" si="1"/>
        <v>Day</v>
      </c>
      <c r="K14" s="15" t="str">
        <f t="shared" si="2"/>
        <v>Weekday</v>
      </c>
      <c r="L14" s="19">
        <f>_xlfn.ISOWEEKNUM(Table4[[#This Row],[Delivery Date]])</f>
        <v>14</v>
      </c>
    </row>
    <row r="15" spans="1:12">
      <c r="A15" s="4">
        <v>15</v>
      </c>
      <c r="B15" s="2" t="s">
        <v>10</v>
      </c>
      <c r="C15" s="2" t="s">
        <v>11</v>
      </c>
      <c r="D15" s="3">
        <v>0.4291666666666667</v>
      </c>
      <c r="E15" s="2" t="s">
        <v>9</v>
      </c>
      <c r="F15" s="1">
        <v>41367.399980752321</v>
      </c>
      <c r="G15" s="1">
        <v>41367.452098807866</v>
      </c>
      <c r="H15" s="5">
        <f t="shared" si="3"/>
        <v>75</v>
      </c>
      <c r="I15" s="15" t="str">
        <f t="shared" si="0"/>
        <v>Apr</v>
      </c>
      <c r="J15" s="15" t="str">
        <f t="shared" si="1"/>
        <v>Day</v>
      </c>
      <c r="K15" s="15" t="str">
        <f t="shared" si="2"/>
        <v>Weekday</v>
      </c>
      <c r="L15" s="19">
        <f>_xlfn.ISOWEEKNUM(Table4[[#This Row],[Delivery Date]])</f>
        <v>14</v>
      </c>
    </row>
    <row r="16" spans="1:12">
      <c r="A16" s="4">
        <v>16</v>
      </c>
      <c r="B16" s="2" t="s">
        <v>10</v>
      </c>
      <c r="C16" s="2" t="s">
        <v>11</v>
      </c>
      <c r="D16" s="3">
        <v>0.50069444444444444</v>
      </c>
      <c r="E16" s="2" t="s">
        <v>9</v>
      </c>
      <c r="F16" s="1">
        <v>41367.443566701389</v>
      </c>
      <c r="G16" s="1">
        <v>41367.528381516204</v>
      </c>
      <c r="H16" s="5">
        <f t="shared" si="3"/>
        <v>122</v>
      </c>
      <c r="I16" s="15" t="str">
        <f t="shared" si="0"/>
        <v>Apr</v>
      </c>
      <c r="J16" s="15" t="str">
        <f t="shared" si="1"/>
        <v>Day</v>
      </c>
      <c r="K16" s="15" t="str">
        <f t="shared" si="2"/>
        <v>Weekday</v>
      </c>
      <c r="L16" s="19">
        <f>_xlfn.ISOWEEKNUM(Table4[[#This Row],[Delivery Date]])</f>
        <v>14</v>
      </c>
    </row>
    <row r="17" spans="1:12">
      <c r="A17" s="4">
        <v>17</v>
      </c>
      <c r="B17" s="2" t="s">
        <v>10</v>
      </c>
      <c r="C17" s="2" t="s">
        <v>11</v>
      </c>
      <c r="D17" s="3">
        <v>0.51527777777777783</v>
      </c>
      <c r="E17" s="2" t="s">
        <v>9</v>
      </c>
      <c r="F17" s="1">
        <v>41367.483189120372</v>
      </c>
      <c r="G17" s="1">
        <v>41367.527332638885</v>
      </c>
      <c r="H17" s="5">
        <f t="shared" si="3"/>
        <v>63</v>
      </c>
      <c r="I17" s="15" t="str">
        <f t="shared" si="0"/>
        <v>Apr</v>
      </c>
      <c r="J17" s="15" t="str">
        <f t="shared" si="1"/>
        <v>Day</v>
      </c>
      <c r="K17" s="15" t="str">
        <f t="shared" si="2"/>
        <v>Weekday</v>
      </c>
      <c r="L17" s="19">
        <f>_xlfn.ISOWEEKNUM(Table4[[#This Row],[Delivery Date]])</f>
        <v>14</v>
      </c>
    </row>
    <row r="18" spans="1:12">
      <c r="A18" s="4">
        <v>18</v>
      </c>
      <c r="B18" s="2" t="s">
        <v>10</v>
      </c>
      <c r="C18" s="2" t="s">
        <v>11</v>
      </c>
      <c r="D18" s="3">
        <v>0.58958333333333335</v>
      </c>
      <c r="E18" s="2" t="s">
        <v>9</v>
      </c>
      <c r="F18" s="1">
        <v>41367.567852048611</v>
      </c>
      <c r="G18" s="1">
        <v>41367.63314140046</v>
      </c>
      <c r="H18" s="5">
        <f t="shared" si="3"/>
        <v>94</v>
      </c>
      <c r="I18" s="15" t="str">
        <f t="shared" si="0"/>
        <v>Apr</v>
      </c>
      <c r="J18" s="15" t="str">
        <f t="shared" si="1"/>
        <v>Day</v>
      </c>
      <c r="K18" s="15" t="str">
        <f t="shared" si="2"/>
        <v>Weekday</v>
      </c>
      <c r="L18" s="19">
        <f>_xlfn.ISOWEEKNUM(Table4[[#This Row],[Delivery Date]])</f>
        <v>14</v>
      </c>
    </row>
    <row r="19" spans="1:12">
      <c r="A19" s="4">
        <v>19</v>
      </c>
      <c r="B19" s="2" t="s">
        <v>10</v>
      </c>
      <c r="C19" s="2" t="s">
        <v>11</v>
      </c>
      <c r="D19" s="3">
        <v>0.6972222222222223</v>
      </c>
      <c r="E19" s="2" t="s">
        <v>9</v>
      </c>
      <c r="F19" s="1">
        <v>41367.65242017361</v>
      </c>
      <c r="G19" s="1">
        <v>41367.723184062503</v>
      </c>
      <c r="H19" s="5">
        <f t="shared" si="3"/>
        <v>101</v>
      </c>
      <c r="I19" s="15" t="str">
        <f t="shared" si="0"/>
        <v>Apr</v>
      </c>
      <c r="J19" s="15" t="str">
        <f t="shared" si="1"/>
        <v>Day</v>
      </c>
      <c r="K19" s="15" t="str">
        <f t="shared" si="2"/>
        <v>Weekday</v>
      </c>
      <c r="L19" s="19">
        <f>_xlfn.ISOWEEKNUM(Table4[[#This Row],[Delivery Date]])</f>
        <v>14</v>
      </c>
    </row>
    <row r="20" spans="1:12">
      <c r="A20" s="4">
        <v>20</v>
      </c>
      <c r="B20" s="2" t="s">
        <v>10</v>
      </c>
      <c r="C20" s="2" t="s">
        <v>11</v>
      </c>
      <c r="D20" s="3">
        <v>0.8569444444444444</v>
      </c>
      <c r="E20" s="2" t="s">
        <v>381</v>
      </c>
      <c r="F20" s="1">
        <v>41367.823828437504</v>
      </c>
      <c r="G20" s="1" t="e">
        <v>#VALUE!</v>
      </c>
      <c r="H20" s="5" t="e">
        <f t="shared" si="3"/>
        <v>#VALUE!</v>
      </c>
      <c r="I20" s="15" t="str">
        <f t="shared" si="0"/>
        <v>Apr</v>
      </c>
      <c r="J20" s="15" t="str">
        <f t="shared" si="1"/>
        <v>Day</v>
      </c>
      <c r="K20" s="15" t="str">
        <f t="shared" si="2"/>
        <v>Weekday</v>
      </c>
      <c r="L20" s="19">
        <f>_xlfn.ISOWEEKNUM(Table4[[#This Row],[Delivery Date]])</f>
        <v>14</v>
      </c>
    </row>
    <row r="21" spans="1:12" hidden="1">
      <c r="A21" s="4">
        <v>21</v>
      </c>
      <c r="B21" s="2" t="s">
        <v>12</v>
      </c>
      <c r="C21" s="2" t="s">
        <v>13</v>
      </c>
      <c r="D21" s="3">
        <v>2.361111111111111E-2</v>
      </c>
      <c r="E21" s="2" t="s">
        <v>381</v>
      </c>
      <c r="F21" s="1">
        <v>41367.997390312499</v>
      </c>
      <c r="G21" s="1" t="e">
        <v>#VALUE!</v>
      </c>
      <c r="H21" s="5" t="e">
        <f t="shared" si="3"/>
        <v>#VALUE!</v>
      </c>
      <c r="I21" s="15" t="str">
        <f t="shared" si="0"/>
        <v>Apr</v>
      </c>
      <c r="J21" s="15" t="str">
        <f t="shared" si="1"/>
        <v>Night</v>
      </c>
      <c r="K21" s="15" t="str">
        <f t="shared" si="2"/>
        <v>Weekday</v>
      </c>
      <c r="L21" s="19">
        <f>_xlfn.ISOWEEKNUM(Table4[[#This Row],[Delivery Date]])</f>
        <v>14</v>
      </c>
    </row>
    <row r="22" spans="1:12" hidden="1">
      <c r="A22" s="4">
        <v>22</v>
      </c>
      <c r="B22" s="2" t="s">
        <v>12</v>
      </c>
      <c r="C22" s="2" t="s">
        <v>13</v>
      </c>
      <c r="D22" s="3">
        <v>0.18402777777777779</v>
      </c>
      <c r="E22" s="2" t="s">
        <v>381</v>
      </c>
      <c r="F22" s="1">
        <v>41368.162396793981</v>
      </c>
      <c r="G22" s="1">
        <v>41368.222570405094</v>
      </c>
      <c r="H22" s="5">
        <f t="shared" si="3"/>
        <v>86</v>
      </c>
      <c r="I22" s="15" t="str">
        <f t="shared" si="0"/>
        <v>Apr</v>
      </c>
      <c r="J22" s="15" t="str">
        <f t="shared" si="1"/>
        <v>Night</v>
      </c>
      <c r="K22" s="15" t="str">
        <f t="shared" si="2"/>
        <v>Weekday</v>
      </c>
      <c r="L22" s="19">
        <f>_xlfn.ISOWEEKNUM(Table4[[#This Row],[Delivery Date]])</f>
        <v>14</v>
      </c>
    </row>
    <row r="23" spans="1:12">
      <c r="A23" s="4">
        <v>23</v>
      </c>
      <c r="B23" s="2" t="s">
        <v>12</v>
      </c>
      <c r="C23" s="2" t="s">
        <v>13</v>
      </c>
      <c r="D23" s="3">
        <v>0.3979166666666667</v>
      </c>
      <c r="E23" s="2" t="s">
        <v>9</v>
      </c>
      <c r="F23" s="1">
        <v>41368.380530520837</v>
      </c>
      <c r="G23" s="1">
        <v>41368.442220335644</v>
      </c>
      <c r="H23" s="5">
        <f t="shared" si="3"/>
        <v>88</v>
      </c>
      <c r="I23" s="15" t="str">
        <f t="shared" si="0"/>
        <v>Apr</v>
      </c>
      <c r="J23" s="15" t="str">
        <f t="shared" si="1"/>
        <v>Day</v>
      </c>
      <c r="K23" s="15" t="str">
        <f t="shared" si="2"/>
        <v>Weekday</v>
      </c>
      <c r="L23" s="19">
        <f>_xlfn.ISOWEEKNUM(Table4[[#This Row],[Delivery Date]])</f>
        <v>14</v>
      </c>
    </row>
    <row r="24" spans="1:12">
      <c r="A24" s="4">
        <v>24</v>
      </c>
      <c r="B24" s="2" t="s">
        <v>12</v>
      </c>
      <c r="C24" s="2" t="s">
        <v>13</v>
      </c>
      <c r="D24" s="3">
        <v>0.5756944444444444</v>
      </c>
      <c r="E24" s="2" t="s">
        <v>9</v>
      </c>
      <c r="F24" s="1">
        <v>41368.548294363427</v>
      </c>
      <c r="G24" s="1">
        <v>41368.601349918979</v>
      </c>
      <c r="H24" s="5">
        <f t="shared" si="3"/>
        <v>76</v>
      </c>
      <c r="I24" s="15" t="str">
        <f t="shared" si="0"/>
        <v>Apr</v>
      </c>
      <c r="J24" s="15" t="str">
        <f t="shared" si="1"/>
        <v>Day</v>
      </c>
      <c r="K24" s="15" t="str">
        <f t="shared" si="2"/>
        <v>Weekday</v>
      </c>
      <c r="L24" s="19">
        <f>_xlfn.ISOWEEKNUM(Table4[[#This Row],[Delivery Date]])</f>
        <v>14</v>
      </c>
    </row>
    <row r="25" spans="1:12">
      <c r="A25" s="4">
        <v>25</v>
      </c>
      <c r="B25" s="2" t="s">
        <v>12</v>
      </c>
      <c r="C25" s="2" t="s">
        <v>13</v>
      </c>
      <c r="D25" s="3">
        <v>0.67499999999999993</v>
      </c>
      <c r="E25" s="2" t="s">
        <v>381</v>
      </c>
      <c r="F25" s="1">
        <v>41368.648988622685</v>
      </c>
      <c r="G25" s="1">
        <v>41368.699983993058</v>
      </c>
      <c r="H25" s="5">
        <f t="shared" si="3"/>
        <v>73</v>
      </c>
      <c r="I25" s="15" t="str">
        <f t="shared" si="0"/>
        <v>Apr</v>
      </c>
      <c r="J25" s="15" t="str">
        <f t="shared" si="1"/>
        <v>Day</v>
      </c>
      <c r="K25" s="15" t="str">
        <f t="shared" si="2"/>
        <v>Weekday</v>
      </c>
      <c r="L25" s="19">
        <f>_xlfn.ISOWEEKNUM(Table4[[#This Row],[Delivery Date]])</f>
        <v>14</v>
      </c>
    </row>
    <row r="26" spans="1:12">
      <c r="A26" s="4">
        <v>26</v>
      </c>
      <c r="B26" s="2" t="s">
        <v>12</v>
      </c>
      <c r="C26" s="2" t="s">
        <v>13</v>
      </c>
      <c r="D26" s="3">
        <v>0.98958333333333337</v>
      </c>
      <c r="E26" s="2" t="s">
        <v>6</v>
      </c>
      <c r="F26" s="1">
        <v>41368.956582372688</v>
      </c>
      <c r="G26" s="1">
        <v>41369.016258298616</v>
      </c>
      <c r="H26" s="5">
        <f t="shared" si="3"/>
        <v>85</v>
      </c>
      <c r="I26" s="15" t="str">
        <f t="shared" si="0"/>
        <v>Apr</v>
      </c>
      <c r="J26" s="15" t="str">
        <f t="shared" si="1"/>
        <v>Day</v>
      </c>
      <c r="K26" s="15" t="str">
        <f t="shared" si="2"/>
        <v>Weekday</v>
      </c>
      <c r="L26" s="19">
        <f>_xlfn.ISOWEEKNUM(Table4[[#This Row],[Delivery Date]])</f>
        <v>14</v>
      </c>
    </row>
    <row r="27" spans="1:12" hidden="1">
      <c r="A27" s="4">
        <v>27</v>
      </c>
      <c r="B27" s="2" t="s">
        <v>14</v>
      </c>
      <c r="C27" s="2" t="s">
        <v>15</v>
      </c>
      <c r="D27" s="3">
        <v>0.1423611111111111</v>
      </c>
      <c r="E27" s="2" t="s">
        <v>9</v>
      </c>
      <c r="F27" s="1">
        <v>41369.119440428243</v>
      </c>
      <c r="G27" s="1">
        <v>41369.202137187502</v>
      </c>
      <c r="H27" s="5">
        <f t="shared" si="3"/>
        <v>119</v>
      </c>
      <c r="I27" s="15" t="str">
        <f t="shared" si="0"/>
        <v>Apr</v>
      </c>
      <c r="J27" s="15" t="str">
        <f t="shared" si="1"/>
        <v>Night</v>
      </c>
      <c r="K27" s="15" t="str">
        <f t="shared" si="2"/>
        <v>Weekday</v>
      </c>
      <c r="L27" s="19">
        <f>_xlfn.ISOWEEKNUM(Table4[[#This Row],[Delivery Date]])</f>
        <v>14</v>
      </c>
    </row>
    <row r="28" spans="1:12">
      <c r="A28" s="4">
        <v>28</v>
      </c>
      <c r="B28" s="2" t="s">
        <v>14</v>
      </c>
      <c r="C28" s="2" t="s">
        <v>15</v>
      </c>
      <c r="D28" s="3">
        <v>0.39652777777777781</v>
      </c>
      <c r="E28" s="2" t="s">
        <v>9</v>
      </c>
      <c r="F28" s="1">
        <v>41369.370064664348</v>
      </c>
      <c r="G28" s="1">
        <v>41369.466650312497</v>
      </c>
      <c r="H28" s="5">
        <f t="shared" si="3"/>
        <v>139</v>
      </c>
      <c r="I28" s="15" t="str">
        <f t="shared" si="0"/>
        <v>Apr</v>
      </c>
      <c r="J28" s="15" t="str">
        <f t="shared" si="1"/>
        <v>Day</v>
      </c>
      <c r="K28" s="15" t="str">
        <f t="shared" si="2"/>
        <v>Weekday</v>
      </c>
      <c r="L28" s="19">
        <f>_xlfn.ISOWEEKNUM(Table4[[#This Row],[Delivery Date]])</f>
        <v>14</v>
      </c>
    </row>
    <row r="29" spans="1:12">
      <c r="A29" s="4">
        <v>29</v>
      </c>
      <c r="B29" s="2" t="s">
        <v>14</v>
      </c>
      <c r="C29" s="2" t="s">
        <v>15</v>
      </c>
      <c r="D29" s="3">
        <v>0.44236111111111115</v>
      </c>
      <c r="E29" s="2" t="s">
        <v>9</v>
      </c>
      <c r="F29" s="1">
        <v>41369.40990697917</v>
      </c>
      <c r="G29" s="1">
        <v>41369.466041238426</v>
      </c>
      <c r="H29" s="5">
        <f t="shared" si="3"/>
        <v>80</v>
      </c>
      <c r="I29" s="15" t="str">
        <f t="shared" si="0"/>
        <v>Apr</v>
      </c>
      <c r="J29" s="15" t="str">
        <f t="shared" si="1"/>
        <v>Day</v>
      </c>
      <c r="K29" s="15" t="str">
        <f t="shared" si="2"/>
        <v>Weekday</v>
      </c>
      <c r="L29" s="19">
        <f>_xlfn.ISOWEEKNUM(Table4[[#This Row],[Delivery Date]])</f>
        <v>14</v>
      </c>
    </row>
    <row r="30" spans="1:12">
      <c r="A30" s="4">
        <v>30</v>
      </c>
      <c r="B30" s="2" t="s">
        <v>14</v>
      </c>
      <c r="C30" s="2" t="s">
        <v>15</v>
      </c>
      <c r="D30" s="3">
        <v>0.51111111111111118</v>
      </c>
      <c r="E30" s="2" t="s">
        <v>381</v>
      </c>
      <c r="F30" s="1">
        <v>41369.470449502311</v>
      </c>
      <c r="G30" s="1">
        <v>41369.54127126158</v>
      </c>
      <c r="H30" s="5">
        <f t="shared" si="3"/>
        <v>101</v>
      </c>
      <c r="I30" s="15" t="str">
        <f t="shared" si="0"/>
        <v>Apr</v>
      </c>
      <c r="J30" s="15" t="str">
        <f t="shared" si="1"/>
        <v>Day</v>
      </c>
      <c r="K30" s="15" t="str">
        <f t="shared" si="2"/>
        <v>Weekday</v>
      </c>
      <c r="L30" s="19">
        <f>_xlfn.ISOWEEKNUM(Table4[[#This Row],[Delivery Date]])</f>
        <v>14</v>
      </c>
    </row>
    <row r="31" spans="1:12">
      <c r="A31" s="4">
        <v>31</v>
      </c>
      <c r="B31" s="2" t="s">
        <v>14</v>
      </c>
      <c r="C31" s="2" t="s">
        <v>15</v>
      </c>
      <c r="D31" s="3">
        <v>0.53749999999999998</v>
      </c>
      <c r="E31" s="2" t="s">
        <v>9</v>
      </c>
      <c r="F31" s="1">
        <v>41369.520535416668</v>
      </c>
      <c r="G31" s="1">
        <v>41369.582734490745</v>
      </c>
      <c r="H31" s="5">
        <f t="shared" si="3"/>
        <v>89</v>
      </c>
      <c r="I31" s="15" t="str">
        <f t="shared" si="0"/>
        <v>Apr</v>
      </c>
      <c r="J31" s="15" t="str">
        <f t="shared" si="1"/>
        <v>Day</v>
      </c>
      <c r="K31" s="15" t="str">
        <f t="shared" si="2"/>
        <v>Weekday</v>
      </c>
      <c r="L31" s="19">
        <f>_xlfn.ISOWEEKNUM(Table4[[#This Row],[Delivery Date]])</f>
        <v>14</v>
      </c>
    </row>
    <row r="32" spans="1:12">
      <c r="A32" s="4">
        <v>32</v>
      </c>
      <c r="B32" s="2" t="s">
        <v>14</v>
      </c>
      <c r="C32" s="2" t="s">
        <v>15</v>
      </c>
      <c r="D32" s="3">
        <v>0.78888888888888886</v>
      </c>
      <c r="E32" s="2" t="s">
        <v>381</v>
      </c>
      <c r="F32" s="1">
        <v>41369.77794320602</v>
      </c>
      <c r="G32" s="1">
        <v>41369.815501076388</v>
      </c>
      <c r="H32" s="5">
        <f t="shared" si="3"/>
        <v>54</v>
      </c>
      <c r="I32" s="15" t="str">
        <f t="shared" si="0"/>
        <v>Apr</v>
      </c>
      <c r="J32" s="15" t="str">
        <f t="shared" si="1"/>
        <v>Day</v>
      </c>
      <c r="K32" s="15" t="str">
        <f t="shared" si="2"/>
        <v>Weekday</v>
      </c>
      <c r="L32" s="19">
        <f>_xlfn.ISOWEEKNUM(Table4[[#This Row],[Delivery Date]])</f>
        <v>14</v>
      </c>
    </row>
    <row r="33" spans="1:12">
      <c r="A33" s="4">
        <v>34</v>
      </c>
      <c r="B33" s="2" t="s">
        <v>16</v>
      </c>
      <c r="C33" s="2" t="s">
        <v>17</v>
      </c>
      <c r="D33" s="3">
        <v>0.26666666666666666</v>
      </c>
      <c r="E33" s="2" t="s">
        <v>381</v>
      </c>
      <c r="F33" s="1">
        <v>41370.222248148144</v>
      </c>
      <c r="G33" s="1">
        <v>41370.300662499998</v>
      </c>
      <c r="H33" s="5">
        <f t="shared" si="3"/>
        <v>112</v>
      </c>
      <c r="I33" s="15" t="str">
        <f t="shared" si="0"/>
        <v>Apr</v>
      </c>
      <c r="J33" s="15" t="str">
        <f t="shared" si="1"/>
        <v>Day</v>
      </c>
      <c r="K33" s="15" t="str">
        <f t="shared" si="2"/>
        <v>Weekend</v>
      </c>
      <c r="L33" s="19">
        <f>_xlfn.ISOWEEKNUM(Table4[[#This Row],[Delivery Date]])</f>
        <v>14</v>
      </c>
    </row>
    <row r="34" spans="1:12">
      <c r="A34" s="4">
        <v>35</v>
      </c>
      <c r="B34" s="2" t="s">
        <v>16</v>
      </c>
      <c r="C34" s="2" t="s">
        <v>17</v>
      </c>
      <c r="D34" s="3">
        <v>0.2902777777777778</v>
      </c>
      <c r="E34" s="2" t="s">
        <v>381</v>
      </c>
      <c r="F34" s="1">
        <v>41370.285717708328</v>
      </c>
      <c r="G34" s="1">
        <v>41370.315220023149</v>
      </c>
      <c r="H34" s="5">
        <f t="shared" si="3"/>
        <v>42</v>
      </c>
      <c r="I34" s="15" t="str">
        <f t="shared" si="0"/>
        <v>Apr</v>
      </c>
      <c r="J34" s="15" t="str">
        <f t="shared" si="1"/>
        <v>Day</v>
      </c>
      <c r="K34" s="15" t="str">
        <f t="shared" si="2"/>
        <v>Weekend</v>
      </c>
      <c r="L34" s="19">
        <f>_xlfn.ISOWEEKNUM(Table4[[#This Row],[Delivery Date]])</f>
        <v>14</v>
      </c>
    </row>
    <row r="35" spans="1:12">
      <c r="A35" s="4">
        <v>37</v>
      </c>
      <c r="B35" s="2" t="s">
        <v>18</v>
      </c>
      <c r="C35" s="2" t="s">
        <v>19</v>
      </c>
      <c r="D35" s="3">
        <v>0.82916666666666661</v>
      </c>
      <c r="E35" s="2" t="s">
        <v>381</v>
      </c>
      <c r="F35" s="1">
        <v>41371.79793862268</v>
      </c>
      <c r="G35" s="1">
        <v>41371.8655659375</v>
      </c>
      <c r="H35" s="5">
        <f t="shared" si="3"/>
        <v>97</v>
      </c>
      <c r="I35" s="15" t="str">
        <f t="shared" si="0"/>
        <v>Apr</v>
      </c>
      <c r="J35" s="15" t="str">
        <f t="shared" si="1"/>
        <v>Day</v>
      </c>
      <c r="K35" s="15" t="str">
        <f t="shared" si="2"/>
        <v>Weekend</v>
      </c>
      <c r="L35" s="19">
        <f>_xlfn.ISOWEEKNUM(Table4[[#This Row],[Delivery Date]])</f>
        <v>14</v>
      </c>
    </row>
    <row r="36" spans="1:12">
      <c r="A36" s="4">
        <v>38</v>
      </c>
      <c r="B36" s="2" t="s">
        <v>18</v>
      </c>
      <c r="C36" s="2" t="s">
        <v>19</v>
      </c>
      <c r="D36" s="3">
        <v>0.90347222222222223</v>
      </c>
      <c r="E36" s="2" t="s">
        <v>381</v>
      </c>
      <c r="F36" s="1">
        <v>41371.86632025463</v>
      </c>
      <c r="G36" s="1">
        <v>41371.930706828702</v>
      </c>
      <c r="H36" s="5">
        <f t="shared" si="3"/>
        <v>92</v>
      </c>
      <c r="I36" s="15" t="str">
        <f t="shared" si="0"/>
        <v>Apr</v>
      </c>
      <c r="J36" s="15" t="str">
        <f t="shared" si="1"/>
        <v>Day</v>
      </c>
      <c r="K36" s="15" t="str">
        <f t="shared" si="2"/>
        <v>Weekend</v>
      </c>
      <c r="L36" s="19">
        <f>_xlfn.ISOWEEKNUM(Table4[[#This Row],[Delivery Date]])</f>
        <v>14</v>
      </c>
    </row>
    <row r="37" spans="1:12">
      <c r="A37" s="4">
        <v>39</v>
      </c>
      <c r="B37" s="2" t="s">
        <v>18</v>
      </c>
      <c r="C37" s="2" t="s">
        <v>19</v>
      </c>
      <c r="D37" s="3">
        <v>0.99791666666666667</v>
      </c>
      <c r="E37" s="2" t="s">
        <v>381</v>
      </c>
      <c r="F37" s="1">
        <v>41371.966932025462</v>
      </c>
      <c r="G37" s="1">
        <v>41372.038494525463</v>
      </c>
      <c r="H37" s="5">
        <f t="shared" si="3"/>
        <v>103</v>
      </c>
      <c r="I37" s="15" t="str">
        <f t="shared" si="0"/>
        <v>Apr</v>
      </c>
      <c r="J37" s="15" t="str">
        <f t="shared" si="1"/>
        <v>Day</v>
      </c>
      <c r="K37" s="15" t="str">
        <f t="shared" si="2"/>
        <v>Weekend</v>
      </c>
      <c r="L37" s="19">
        <f>_xlfn.ISOWEEKNUM(Table4[[#This Row],[Delivery Date]])</f>
        <v>14</v>
      </c>
    </row>
    <row r="38" spans="1:12">
      <c r="A38" s="4">
        <v>40</v>
      </c>
      <c r="B38" s="2" t="s">
        <v>20</v>
      </c>
      <c r="C38" s="2" t="s">
        <v>5</v>
      </c>
      <c r="D38" s="3">
        <v>0.33958333333333335</v>
      </c>
      <c r="E38" s="2" t="s">
        <v>9</v>
      </c>
      <c r="F38" s="1">
        <v>41372.314308680558</v>
      </c>
      <c r="G38" s="1">
        <v>41372.372827199077</v>
      </c>
      <c r="H38" s="5">
        <f t="shared" si="3"/>
        <v>84</v>
      </c>
      <c r="I38" s="15" t="str">
        <f t="shared" si="0"/>
        <v>Apr</v>
      </c>
      <c r="J38" s="15" t="str">
        <f t="shared" si="1"/>
        <v>Day</v>
      </c>
      <c r="K38" s="15" t="str">
        <f t="shared" si="2"/>
        <v>Weekday</v>
      </c>
      <c r="L38" s="19">
        <f>_xlfn.ISOWEEKNUM(Table4[[#This Row],[Delivery Date]])</f>
        <v>15</v>
      </c>
    </row>
    <row r="39" spans="1:12">
      <c r="A39" s="4">
        <v>41</v>
      </c>
      <c r="B39" s="2" t="s">
        <v>20</v>
      </c>
      <c r="C39" s="2" t="s">
        <v>5</v>
      </c>
      <c r="D39" s="3">
        <v>0.4236111111111111</v>
      </c>
      <c r="E39" s="2" t="s">
        <v>9</v>
      </c>
      <c r="F39" s="1">
        <v>41372.384048842592</v>
      </c>
      <c r="G39" s="1">
        <v>41372.435680787035</v>
      </c>
      <c r="H39" s="5">
        <f t="shared" si="3"/>
        <v>74</v>
      </c>
      <c r="I39" s="15" t="str">
        <f t="shared" si="0"/>
        <v>Apr</v>
      </c>
      <c r="J39" s="15" t="str">
        <f t="shared" si="1"/>
        <v>Day</v>
      </c>
      <c r="K39" s="15" t="str">
        <f t="shared" si="2"/>
        <v>Weekday</v>
      </c>
      <c r="L39" s="19">
        <f>_xlfn.ISOWEEKNUM(Table4[[#This Row],[Delivery Date]])</f>
        <v>15</v>
      </c>
    </row>
    <row r="40" spans="1:12">
      <c r="A40" s="4">
        <v>42</v>
      </c>
      <c r="B40" s="2" t="s">
        <v>20</v>
      </c>
      <c r="C40" s="2" t="s">
        <v>5</v>
      </c>
      <c r="D40" s="3">
        <v>0.41805555555555557</v>
      </c>
      <c r="E40" s="2" t="s">
        <v>9</v>
      </c>
      <c r="F40" s="1">
        <v>41372.396786261575</v>
      </c>
      <c r="G40" s="1">
        <v>41372.455675150464</v>
      </c>
      <c r="H40" s="5">
        <f t="shared" si="3"/>
        <v>84</v>
      </c>
      <c r="I40" s="15" t="str">
        <f t="shared" si="0"/>
        <v>Apr</v>
      </c>
      <c r="J40" s="15" t="str">
        <f t="shared" si="1"/>
        <v>Day</v>
      </c>
      <c r="K40" s="15" t="str">
        <f t="shared" si="2"/>
        <v>Weekday</v>
      </c>
      <c r="L40" s="19">
        <f>_xlfn.ISOWEEKNUM(Table4[[#This Row],[Delivery Date]])</f>
        <v>15</v>
      </c>
    </row>
    <row r="41" spans="1:12">
      <c r="A41" s="4">
        <v>43</v>
      </c>
      <c r="B41" s="2" t="s">
        <v>20</v>
      </c>
      <c r="C41" s="2" t="s">
        <v>5</v>
      </c>
      <c r="D41" s="3">
        <v>0.51180555555555551</v>
      </c>
      <c r="E41" s="2" t="s">
        <v>9</v>
      </c>
      <c r="F41" s="1">
        <v>41372.497796145835</v>
      </c>
      <c r="G41" s="1">
        <v>41372.535539201388</v>
      </c>
      <c r="H41" s="5">
        <f t="shared" si="3"/>
        <v>54</v>
      </c>
      <c r="I41" s="15" t="str">
        <f t="shared" si="0"/>
        <v>Apr</v>
      </c>
      <c r="J41" s="15" t="str">
        <f t="shared" si="1"/>
        <v>Day</v>
      </c>
      <c r="K41" s="15" t="str">
        <f t="shared" si="2"/>
        <v>Weekday</v>
      </c>
      <c r="L41" s="19">
        <f>_xlfn.ISOWEEKNUM(Table4[[#This Row],[Delivery Date]])</f>
        <v>15</v>
      </c>
    </row>
    <row r="42" spans="1:12">
      <c r="A42" s="4">
        <v>44</v>
      </c>
      <c r="B42" s="2" t="s">
        <v>20</v>
      </c>
      <c r="C42" s="2" t="s">
        <v>5</v>
      </c>
      <c r="D42" s="3">
        <v>0.6</v>
      </c>
      <c r="E42" s="2" t="s">
        <v>381</v>
      </c>
      <c r="F42" s="1">
        <v>41372.564464085648</v>
      </c>
      <c r="G42" s="1">
        <v>41372.629290474535</v>
      </c>
      <c r="H42" s="5">
        <f t="shared" si="3"/>
        <v>93</v>
      </c>
      <c r="I42" s="15" t="str">
        <f t="shared" si="0"/>
        <v>Apr</v>
      </c>
      <c r="J42" s="15" t="str">
        <f t="shared" si="1"/>
        <v>Day</v>
      </c>
      <c r="K42" s="15" t="str">
        <f t="shared" si="2"/>
        <v>Weekday</v>
      </c>
      <c r="L42" s="19">
        <f>_xlfn.ISOWEEKNUM(Table4[[#This Row],[Delivery Date]])</f>
        <v>15</v>
      </c>
    </row>
    <row r="43" spans="1:12">
      <c r="A43" s="4">
        <v>45</v>
      </c>
      <c r="B43" s="2" t="s">
        <v>20</v>
      </c>
      <c r="C43" s="2" t="s">
        <v>5</v>
      </c>
      <c r="D43" s="3">
        <v>0.60069444444444442</v>
      </c>
      <c r="E43" s="2" t="s">
        <v>9</v>
      </c>
      <c r="F43" s="1">
        <v>41372.569271793982</v>
      </c>
      <c r="G43" s="1">
        <v>41372.61535975695</v>
      </c>
      <c r="H43" s="5">
        <f t="shared" si="3"/>
        <v>66</v>
      </c>
      <c r="I43" s="15" t="str">
        <f t="shared" si="0"/>
        <v>Apr</v>
      </c>
      <c r="J43" s="15" t="str">
        <f t="shared" si="1"/>
        <v>Day</v>
      </c>
      <c r="K43" s="15" t="str">
        <f t="shared" si="2"/>
        <v>Weekday</v>
      </c>
      <c r="L43" s="19">
        <f>_xlfn.ISOWEEKNUM(Table4[[#This Row],[Delivery Date]])</f>
        <v>15</v>
      </c>
    </row>
    <row r="44" spans="1:12">
      <c r="A44" s="4">
        <v>46</v>
      </c>
      <c r="B44" s="2" t="s">
        <v>20</v>
      </c>
      <c r="C44" s="2" t="s">
        <v>5</v>
      </c>
      <c r="D44" s="3">
        <v>0.64722222222222225</v>
      </c>
      <c r="E44" s="2" t="s">
        <v>9</v>
      </c>
      <c r="F44" s="1">
        <v>41372.650603935188</v>
      </c>
      <c r="G44" s="1">
        <v>41372.71215486111</v>
      </c>
      <c r="H44" s="5">
        <f t="shared" si="3"/>
        <v>88</v>
      </c>
      <c r="I44" s="15" t="str">
        <f t="shared" si="0"/>
        <v>Apr</v>
      </c>
      <c r="J44" s="15" t="str">
        <f t="shared" si="1"/>
        <v>Day</v>
      </c>
      <c r="K44" s="15" t="str">
        <f t="shared" si="2"/>
        <v>Weekday</v>
      </c>
      <c r="L44" s="19">
        <f>_xlfn.ISOWEEKNUM(Table4[[#This Row],[Delivery Date]])</f>
        <v>15</v>
      </c>
    </row>
    <row r="45" spans="1:12">
      <c r="A45" s="4">
        <v>47</v>
      </c>
      <c r="B45" s="2" t="s">
        <v>21</v>
      </c>
      <c r="C45" s="2" t="s">
        <v>8</v>
      </c>
      <c r="D45" s="3">
        <v>0.41319444444444442</v>
      </c>
      <c r="E45" s="2" t="s">
        <v>9</v>
      </c>
      <c r="F45" s="1">
        <v>41373.370878784721</v>
      </c>
      <c r="G45" s="1" t="e">
        <v>#VALUE!</v>
      </c>
      <c r="H45" s="5" t="e">
        <f t="shared" si="3"/>
        <v>#VALUE!</v>
      </c>
      <c r="I45" s="15" t="str">
        <f t="shared" si="0"/>
        <v>Apr</v>
      </c>
      <c r="J45" s="15" t="str">
        <f t="shared" si="1"/>
        <v>Day</v>
      </c>
      <c r="K45" s="15" t="str">
        <f t="shared" si="2"/>
        <v>Weekday</v>
      </c>
      <c r="L45" s="19">
        <f>_xlfn.ISOWEEKNUM(Table4[[#This Row],[Delivery Date]])</f>
        <v>15</v>
      </c>
    </row>
    <row r="46" spans="1:12">
      <c r="A46" s="4">
        <v>48</v>
      </c>
      <c r="B46" s="2" t="s">
        <v>21</v>
      </c>
      <c r="C46" s="2" t="s">
        <v>8</v>
      </c>
      <c r="D46" s="3">
        <v>0.43263888888888885</v>
      </c>
      <c r="E46" s="2" t="s">
        <v>381</v>
      </c>
      <c r="F46" s="1">
        <v>41373.405340972226</v>
      </c>
      <c r="G46" s="1">
        <v>41373.452644212957</v>
      </c>
      <c r="H46" s="5">
        <f t="shared" si="3"/>
        <v>68</v>
      </c>
      <c r="I46" s="15" t="str">
        <f t="shared" si="0"/>
        <v>Apr</v>
      </c>
      <c r="J46" s="15" t="str">
        <f t="shared" si="1"/>
        <v>Day</v>
      </c>
      <c r="K46" s="15" t="str">
        <f t="shared" si="2"/>
        <v>Weekday</v>
      </c>
      <c r="L46" s="19">
        <f>_xlfn.ISOWEEKNUM(Table4[[#This Row],[Delivery Date]])</f>
        <v>15</v>
      </c>
    </row>
    <row r="47" spans="1:12">
      <c r="A47" s="4">
        <v>49</v>
      </c>
      <c r="B47" s="2" t="s">
        <v>21</v>
      </c>
      <c r="C47" s="2" t="s">
        <v>8</v>
      </c>
      <c r="D47" s="3">
        <v>0.53749999999999998</v>
      </c>
      <c r="E47" s="2" t="s">
        <v>6</v>
      </c>
      <c r="F47" s="1">
        <v>41373.500095949072</v>
      </c>
      <c r="G47" s="1">
        <v>41373.55154270833</v>
      </c>
      <c r="H47" s="5">
        <f t="shared" si="3"/>
        <v>74</v>
      </c>
      <c r="I47" s="15" t="str">
        <f t="shared" si="0"/>
        <v>Apr</v>
      </c>
      <c r="J47" s="15" t="str">
        <f t="shared" si="1"/>
        <v>Day</v>
      </c>
      <c r="K47" s="15" t="str">
        <f t="shared" si="2"/>
        <v>Weekday</v>
      </c>
      <c r="L47" s="19">
        <f>_xlfn.ISOWEEKNUM(Table4[[#This Row],[Delivery Date]])</f>
        <v>15</v>
      </c>
    </row>
    <row r="48" spans="1:12">
      <c r="A48" s="4">
        <v>50</v>
      </c>
      <c r="B48" s="2" t="s">
        <v>21</v>
      </c>
      <c r="C48" s="2" t="s">
        <v>8</v>
      </c>
      <c r="D48" s="3">
        <v>0.59583333333333333</v>
      </c>
      <c r="E48" s="2" t="s">
        <v>381</v>
      </c>
      <c r="F48" s="1">
        <v>41373.571396215273</v>
      </c>
      <c r="G48" s="1" t="e">
        <v>#VALUE!</v>
      </c>
      <c r="H48" s="5" t="e">
        <f t="shared" si="3"/>
        <v>#VALUE!</v>
      </c>
      <c r="I48" s="15" t="str">
        <f t="shared" si="0"/>
        <v>Apr</v>
      </c>
      <c r="J48" s="15" t="str">
        <f t="shared" si="1"/>
        <v>Day</v>
      </c>
      <c r="K48" s="15" t="str">
        <f t="shared" si="2"/>
        <v>Weekday</v>
      </c>
      <c r="L48" s="19">
        <f>_xlfn.ISOWEEKNUM(Table4[[#This Row],[Delivery Date]])</f>
        <v>15</v>
      </c>
    </row>
    <row r="49" spans="1:12">
      <c r="A49" s="4">
        <v>51</v>
      </c>
      <c r="B49" s="2" t="s">
        <v>21</v>
      </c>
      <c r="C49" s="2" t="s">
        <v>8</v>
      </c>
      <c r="D49" s="3">
        <v>0.68194444444444446</v>
      </c>
      <c r="E49" s="2" t="s">
        <v>9</v>
      </c>
      <c r="F49" s="1">
        <v>41373.637825578699</v>
      </c>
      <c r="G49" s="1">
        <v>41373.736401967595</v>
      </c>
      <c r="H49" s="5">
        <f t="shared" si="3"/>
        <v>141</v>
      </c>
      <c r="I49" s="15" t="str">
        <f t="shared" si="0"/>
        <v>Apr</v>
      </c>
      <c r="J49" s="15" t="str">
        <f t="shared" si="1"/>
        <v>Day</v>
      </c>
      <c r="K49" s="15" t="str">
        <f t="shared" si="2"/>
        <v>Weekday</v>
      </c>
      <c r="L49" s="19">
        <f>_xlfn.ISOWEEKNUM(Table4[[#This Row],[Delivery Date]])</f>
        <v>15</v>
      </c>
    </row>
    <row r="50" spans="1:12">
      <c r="A50" s="4">
        <v>52</v>
      </c>
      <c r="B50" s="2" t="s">
        <v>22</v>
      </c>
      <c r="C50" s="2" t="s">
        <v>11</v>
      </c>
      <c r="D50" s="3">
        <v>0.40972222222222227</v>
      </c>
      <c r="E50" s="2" t="s">
        <v>9</v>
      </c>
      <c r="F50" s="1">
        <v>41374.381093483797</v>
      </c>
      <c r="G50" s="1">
        <v>41374.438998576392</v>
      </c>
      <c r="H50" s="5">
        <f t="shared" si="3"/>
        <v>83</v>
      </c>
      <c r="I50" s="15" t="str">
        <f t="shared" si="0"/>
        <v>Apr</v>
      </c>
      <c r="J50" s="15" t="str">
        <f t="shared" si="1"/>
        <v>Day</v>
      </c>
      <c r="K50" s="15" t="str">
        <f t="shared" si="2"/>
        <v>Weekday</v>
      </c>
      <c r="L50" s="19">
        <f>_xlfn.ISOWEEKNUM(Table4[[#This Row],[Delivery Date]])</f>
        <v>15</v>
      </c>
    </row>
    <row r="51" spans="1:12">
      <c r="A51" s="4">
        <v>53</v>
      </c>
      <c r="B51" s="2" t="s">
        <v>22</v>
      </c>
      <c r="C51" s="2" t="s">
        <v>11</v>
      </c>
      <c r="D51" s="3">
        <v>0.4381944444444445</v>
      </c>
      <c r="E51" s="2" t="s">
        <v>9</v>
      </c>
      <c r="F51" s="1">
        <v>41374.395035497684</v>
      </c>
      <c r="G51" s="1">
        <v>41374.464688275461</v>
      </c>
      <c r="H51" s="5">
        <f t="shared" si="3"/>
        <v>100</v>
      </c>
      <c r="I51" s="15" t="str">
        <f t="shared" si="0"/>
        <v>Apr</v>
      </c>
      <c r="J51" s="15" t="str">
        <f t="shared" si="1"/>
        <v>Day</v>
      </c>
      <c r="K51" s="15" t="str">
        <f t="shared" si="2"/>
        <v>Weekday</v>
      </c>
      <c r="L51" s="19">
        <f>_xlfn.ISOWEEKNUM(Table4[[#This Row],[Delivery Date]])</f>
        <v>15</v>
      </c>
    </row>
    <row r="52" spans="1:12">
      <c r="A52" s="4">
        <v>54</v>
      </c>
      <c r="B52" s="2" t="s">
        <v>22</v>
      </c>
      <c r="C52" s="2" t="s">
        <v>11</v>
      </c>
      <c r="D52" s="3">
        <v>0.50069444444444444</v>
      </c>
      <c r="E52" s="2" t="s">
        <v>9</v>
      </c>
      <c r="F52" s="1">
        <v>41374.480371331018</v>
      </c>
      <c r="G52" s="1">
        <v>41374.544665312504</v>
      </c>
      <c r="H52" s="5">
        <f t="shared" si="3"/>
        <v>92</v>
      </c>
      <c r="I52" s="15" t="str">
        <f t="shared" si="0"/>
        <v>Apr</v>
      </c>
      <c r="J52" s="15" t="str">
        <f t="shared" si="1"/>
        <v>Day</v>
      </c>
      <c r="K52" s="15" t="str">
        <f t="shared" si="2"/>
        <v>Weekday</v>
      </c>
      <c r="L52" s="19">
        <f>_xlfn.ISOWEEKNUM(Table4[[#This Row],[Delivery Date]])</f>
        <v>15</v>
      </c>
    </row>
    <row r="53" spans="1:12">
      <c r="A53" s="4">
        <v>55</v>
      </c>
      <c r="B53" s="2" t="s">
        <v>22</v>
      </c>
      <c r="C53" s="2" t="s">
        <v>11</v>
      </c>
      <c r="D53" s="3">
        <v>0.59861111111111109</v>
      </c>
      <c r="E53" s="2" t="s">
        <v>9</v>
      </c>
      <c r="F53" s="1">
        <v>41374.562792557874</v>
      </c>
      <c r="G53" s="1">
        <v>41374.618405983798</v>
      </c>
      <c r="H53" s="5">
        <f t="shared" si="3"/>
        <v>80</v>
      </c>
      <c r="I53" s="15" t="str">
        <f t="shared" si="0"/>
        <v>Apr</v>
      </c>
      <c r="J53" s="15" t="str">
        <f t="shared" si="1"/>
        <v>Day</v>
      </c>
      <c r="K53" s="15" t="str">
        <f t="shared" si="2"/>
        <v>Weekday</v>
      </c>
      <c r="L53" s="19">
        <f>_xlfn.ISOWEEKNUM(Table4[[#This Row],[Delivery Date]])</f>
        <v>15</v>
      </c>
    </row>
    <row r="54" spans="1:12">
      <c r="A54" s="4">
        <v>56</v>
      </c>
      <c r="B54" s="2" t="s">
        <v>22</v>
      </c>
      <c r="C54" s="2" t="s">
        <v>11</v>
      </c>
      <c r="D54" s="3">
        <v>0.6777777777777777</v>
      </c>
      <c r="E54" s="2" t="s">
        <v>9</v>
      </c>
      <c r="F54" s="1">
        <v>41374.658199768521</v>
      </c>
      <c r="G54" s="1">
        <v>41374.73911412037</v>
      </c>
      <c r="H54" s="5">
        <f t="shared" si="3"/>
        <v>116</v>
      </c>
      <c r="I54" s="15" t="str">
        <f t="shared" si="0"/>
        <v>Apr</v>
      </c>
      <c r="J54" s="15" t="str">
        <f t="shared" si="1"/>
        <v>Day</v>
      </c>
      <c r="K54" s="15" t="str">
        <f t="shared" si="2"/>
        <v>Weekday</v>
      </c>
      <c r="L54" s="19">
        <f>_xlfn.ISOWEEKNUM(Table4[[#This Row],[Delivery Date]])</f>
        <v>15</v>
      </c>
    </row>
    <row r="55" spans="1:12">
      <c r="A55" s="4">
        <v>57</v>
      </c>
      <c r="B55" s="2" t="s">
        <v>22</v>
      </c>
      <c r="C55" s="2" t="s">
        <v>11</v>
      </c>
      <c r="D55" s="3">
        <v>0.69236111111111109</v>
      </c>
      <c r="E55" s="2" t="s">
        <v>381</v>
      </c>
      <c r="F55" s="1">
        <v>41374.670426539349</v>
      </c>
      <c r="G55" s="1">
        <v>41374.710299224542</v>
      </c>
      <c r="H55" s="5">
        <f t="shared" si="3"/>
        <v>57</v>
      </c>
      <c r="I55" s="15" t="str">
        <f t="shared" si="0"/>
        <v>Apr</v>
      </c>
      <c r="J55" s="15" t="str">
        <f t="shared" si="1"/>
        <v>Day</v>
      </c>
      <c r="K55" s="15" t="str">
        <f t="shared" si="2"/>
        <v>Weekday</v>
      </c>
      <c r="L55" s="19">
        <f>_xlfn.ISOWEEKNUM(Table4[[#This Row],[Delivery Date]])</f>
        <v>15</v>
      </c>
    </row>
    <row r="56" spans="1:12">
      <c r="A56" s="4">
        <v>58</v>
      </c>
      <c r="B56" s="2" t="s">
        <v>22</v>
      </c>
      <c r="C56" s="2" t="s">
        <v>11</v>
      </c>
      <c r="D56" s="3">
        <v>0.75624999999999998</v>
      </c>
      <c r="E56" s="2" t="s">
        <v>381</v>
      </c>
      <c r="F56" s="1">
        <v>41374.730107175928</v>
      </c>
      <c r="G56" s="1">
        <v>41374.797676620372</v>
      </c>
      <c r="H56" s="5">
        <f t="shared" si="3"/>
        <v>97</v>
      </c>
      <c r="I56" s="15" t="str">
        <f t="shared" si="0"/>
        <v>Apr</v>
      </c>
      <c r="J56" s="15" t="str">
        <f t="shared" si="1"/>
        <v>Day</v>
      </c>
      <c r="K56" s="15" t="str">
        <f t="shared" si="2"/>
        <v>Weekday</v>
      </c>
      <c r="L56" s="19">
        <f>_xlfn.ISOWEEKNUM(Table4[[#This Row],[Delivery Date]])</f>
        <v>15</v>
      </c>
    </row>
    <row r="57" spans="1:12">
      <c r="A57" s="4">
        <v>59</v>
      </c>
      <c r="B57" s="2" t="s">
        <v>23</v>
      </c>
      <c r="C57" s="2" t="s">
        <v>13</v>
      </c>
      <c r="D57" s="3">
        <v>0.3611111111111111</v>
      </c>
      <c r="E57" s="2" t="s">
        <v>381</v>
      </c>
      <c r="F57" s="1">
        <v>41375.331422997682</v>
      </c>
      <c r="G57" s="1">
        <v>41375.38769614583</v>
      </c>
      <c r="H57" s="5">
        <f t="shared" si="3"/>
        <v>81</v>
      </c>
      <c r="I57" s="15" t="str">
        <f t="shared" si="0"/>
        <v>Apr</v>
      </c>
      <c r="J57" s="15" t="str">
        <f t="shared" si="1"/>
        <v>Day</v>
      </c>
      <c r="K57" s="15" t="str">
        <f t="shared" si="2"/>
        <v>Weekday</v>
      </c>
      <c r="L57" s="19">
        <f>_xlfn.ISOWEEKNUM(Table4[[#This Row],[Delivery Date]])</f>
        <v>15</v>
      </c>
    </row>
    <row r="58" spans="1:12">
      <c r="A58" s="4">
        <v>60</v>
      </c>
      <c r="B58" s="2" t="s">
        <v>23</v>
      </c>
      <c r="C58" s="2" t="s">
        <v>13</v>
      </c>
      <c r="D58" s="3">
        <v>0.4694444444444445</v>
      </c>
      <c r="E58" s="2" t="s">
        <v>9</v>
      </c>
      <c r="F58" s="1">
        <v>41375.423284918979</v>
      </c>
      <c r="G58" s="1">
        <v>41375.493458530094</v>
      </c>
      <c r="H58" s="5">
        <f t="shared" si="3"/>
        <v>101</v>
      </c>
      <c r="I58" s="15" t="str">
        <f t="shared" si="0"/>
        <v>Apr</v>
      </c>
      <c r="J58" s="15" t="str">
        <f t="shared" si="1"/>
        <v>Day</v>
      </c>
      <c r="K58" s="15" t="str">
        <f t="shared" si="2"/>
        <v>Weekday</v>
      </c>
      <c r="L58" s="19">
        <f>_xlfn.ISOWEEKNUM(Table4[[#This Row],[Delivery Date]])</f>
        <v>15</v>
      </c>
    </row>
    <row r="59" spans="1:12">
      <c r="A59" s="4">
        <v>61</v>
      </c>
      <c r="B59" s="2" t="s">
        <v>24</v>
      </c>
      <c r="C59" s="2" t="s">
        <v>15</v>
      </c>
      <c r="D59" s="3">
        <v>0.34166666666666662</v>
      </c>
      <c r="E59" s="2" t="s">
        <v>381</v>
      </c>
      <c r="F59" s="1">
        <v>41376.313536770831</v>
      </c>
      <c r="G59" s="1">
        <v>41376.368976585647</v>
      </c>
      <c r="H59" s="5">
        <f t="shared" si="3"/>
        <v>79</v>
      </c>
      <c r="I59" s="15" t="str">
        <f t="shared" si="0"/>
        <v>Apr</v>
      </c>
      <c r="J59" s="15" t="str">
        <f t="shared" si="1"/>
        <v>Day</v>
      </c>
      <c r="K59" s="15" t="str">
        <f t="shared" si="2"/>
        <v>Weekday</v>
      </c>
      <c r="L59" s="19">
        <f>_xlfn.ISOWEEKNUM(Table4[[#This Row],[Delivery Date]])</f>
        <v>15</v>
      </c>
    </row>
    <row r="60" spans="1:12">
      <c r="A60" s="4">
        <v>62</v>
      </c>
      <c r="B60" s="2" t="s">
        <v>24</v>
      </c>
      <c r="C60" s="2" t="s">
        <v>15</v>
      </c>
      <c r="D60" s="3">
        <v>0.40208333333333335</v>
      </c>
      <c r="E60" s="2" t="s">
        <v>9</v>
      </c>
      <c r="F60" s="1">
        <v>41376.368020173613</v>
      </c>
      <c r="G60" s="1">
        <v>41376.428228506942</v>
      </c>
      <c r="H60" s="5">
        <f t="shared" si="3"/>
        <v>86</v>
      </c>
      <c r="I60" s="15" t="str">
        <f t="shared" si="0"/>
        <v>Apr</v>
      </c>
      <c r="J60" s="15" t="str">
        <f t="shared" si="1"/>
        <v>Day</v>
      </c>
      <c r="K60" s="15" t="str">
        <f t="shared" si="2"/>
        <v>Weekday</v>
      </c>
      <c r="L60" s="19">
        <f>_xlfn.ISOWEEKNUM(Table4[[#This Row],[Delivery Date]])</f>
        <v>15</v>
      </c>
    </row>
    <row r="61" spans="1:12">
      <c r="A61" s="4">
        <v>63</v>
      </c>
      <c r="B61" s="2" t="s">
        <v>24</v>
      </c>
      <c r="C61" s="2" t="s">
        <v>15</v>
      </c>
      <c r="D61" s="3">
        <v>0.42986111111111108</v>
      </c>
      <c r="E61" s="2" t="s">
        <v>9</v>
      </c>
      <c r="F61" s="1">
        <v>41376.393981909721</v>
      </c>
      <c r="G61" s="1">
        <v>41376.457801354161</v>
      </c>
      <c r="H61" s="5">
        <f t="shared" si="3"/>
        <v>91</v>
      </c>
      <c r="I61" s="15" t="str">
        <f t="shared" si="0"/>
        <v>Apr</v>
      </c>
      <c r="J61" s="15" t="str">
        <f t="shared" si="1"/>
        <v>Day</v>
      </c>
      <c r="K61" s="15" t="str">
        <f t="shared" si="2"/>
        <v>Weekday</v>
      </c>
      <c r="L61" s="19">
        <f>_xlfn.ISOWEEKNUM(Table4[[#This Row],[Delivery Date]])</f>
        <v>15</v>
      </c>
    </row>
    <row r="62" spans="1:12">
      <c r="A62" s="4">
        <v>64</v>
      </c>
      <c r="B62" s="2" t="s">
        <v>24</v>
      </c>
      <c r="C62" s="2" t="s">
        <v>15</v>
      </c>
      <c r="D62" s="3">
        <v>0.47083333333333338</v>
      </c>
      <c r="E62" s="2" t="s">
        <v>9</v>
      </c>
      <c r="F62" s="1">
        <v>41376.441587881942</v>
      </c>
      <c r="G62" s="1">
        <v>41376.497432789351</v>
      </c>
      <c r="H62" s="5">
        <f t="shared" si="3"/>
        <v>80</v>
      </c>
      <c r="I62" s="15" t="str">
        <f t="shared" si="0"/>
        <v>Apr</v>
      </c>
      <c r="J62" s="15" t="str">
        <f t="shared" si="1"/>
        <v>Day</v>
      </c>
      <c r="K62" s="15" t="str">
        <f t="shared" si="2"/>
        <v>Weekday</v>
      </c>
      <c r="L62" s="19">
        <f>_xlfn.ISOWEEKNUM(Table4[[#This Row],[Delivery Date]])</f>
        <v>15</v>
      </c>
    </row>
    <row r="63" spans="1:12">
      <c r="A63" s="4">
        <v>65</v>
      </c>
      <c r="B63" s="2" t="s">
        <v>24</v>
      </c>
      <c r="C63" s="2" t="s">
        <v>15</v>
      </c>
      <c r="D63" s="3">
        <v>0.50416666666666665</v>
      </c>
      <c r="E63" s="2" t="s">
        <v>9</v>
      </c>
      <c r="F63" s="1">
        <v>41376.474592673614</v>
      </c>
      <c r="G63" s="1">
        <v>41376.536930636576</v>
      </c>
      <c r="H63" s="5">
        <f t="shared" si="3"/>
        <v>89</v>
      </c>
      <c r="I63" s="15" t="str">
        <f t="shared" si="0"/>
        <v>Apr</v>
      </c>
      <c r="J63" s="15" t="str">
        <f t="shared" si="1"/>
        <v>Day</v>
      </c>
      <c r="K63" s="15" t="str">
        <f t="shared" si="2"/>
        <v>Weekday</v>
      </c>
      <c r="L63" s="19">
        <f>_xlfn.ISOWEEKNUM(Table4[[#This Row],[Delivery Date]])</f>
        <v>15</v>
      </c>
    </row>
    <row r="64" spans="1:12">
      <c r="A64" s="4">
        <v>66</v>
      </c>
      <c r="B64" s="2" t="s">
        <v>24</v>
      </c>
      <c r="C64" s="2" t="s">
        <v>15</v>
      </c>
      <c r="D64" s="3">
        <v>0.56319444444444444</v>
      </c>
      <c r="E64" s="2" t="s">
        <v>9</v>
      </c>
      <c r="F64" s="1">
        <v>41376.534789733792</v>
      </c>
      <c r="G64" s="1">
        <v>41376.581086030092</v>
      </c>
      <c r="H64" s="5">
        <f t="shared" ref="H64:H127" si="4">HOUR(G64-F64)*60+MINUTE(G64-F64)</f>
        <v>66</v>
      </c>
      <c r="I64" s="15" t="str">
        <f t="shared" si="0"/>
        <v>Apr</v>
      </c>
      <c r="J64" s="15" t="str">
        <f t="shared" si="1"/>
        <v>Day</v>
      </c>
      <c r="K64" s="15" t="str">
        <f t="shared" si="2"/>
        <v>Weekday</v>
      </c>
      <c r="L64" s="19">
        <f>_xlfn.ISOWEEKNUM(Table4[[#This Row],[Delivery Date]])</f>
        <v>15</v>
      </c>
    </row>
    <row r="65" spans="1:12">
      <c r="A65" s="4">
        <v>67</v>
      </c>
      <c r="B65" s="2" t="s">
        <v>24</v>
      </c>
      <c r="C65" s="2" t="s">
        <v>15</v>
      </c>
      <c r="D65" s="3">
        <v>0.65833333333333333</v>
      </c>
      <c r="E65" s="2" t="s">
        <v>9</v>
      </c>
      <c r="F65" s="1">
        <v>41376.608829166667</v>
      </c>
      <c r="G65" s="1">
        <v>41376.691225000002</v>
      </c>
      <c r="H65" s="5">
        <f t="shared" si="4"/>
        <v>118</v>
      </c>
      <c r="I65" s="15" t="str">
        <f t="shared" si="0"/>
        <v>Apr</v>
      </c>
      <c r="J65" s="15" t="str">
        <f t="shared" si="1"/>
        <v>Day</v>
      </c>
      <c r="K65" s="15" t="str">
        <f t="shared" si="2"/>
        <v>Weekday</v>
      </c>
      <c r="L65" s="19">
        <f>_xlfn.ISOWEEKNUM(Table4[[#This Row],[Delivery Date]])</f>
        <v>15</v>
      </c>
    </row>
    <row r="66" spans="1:12">
      <c r="A66" s="4">
        <v>68</v>
      </c>
      <c r="B66" s="2" t="s">
        <v>24</v>
      </c>
      <c r="C66" s="2" t="s">
        <v>15</v>
      </c>
      <c r="D66" s="3">
        <v>0.71388888888888891</v>
      </c>
      <c r="E66" s="2" t="s">
        <v>381</v>
      </c>
      <c r="F66" s="1">
        <v>41376.690266284721</v>
      </c>
      <c r="G66" s="1" t="e">
        <v>#VALUE!</v>
      </c>
      <c r="H66" s="5" t="e">
        <f t="shared" si="4"/>
        <v>#VALUE!</v>
      </c>
      <c r="I66" s="15" t="str">
        <f t="shared" ref="I66:I129" si="5">TEXT(B66,"mmm")</f>
        <v>Apr</v>
      </c>
      <c r="J66" s="15" t="str">
        <f t="shared" ref="J66:J129" si="6">IF(OR(HOUR(D66)&lt;6, HOUR(D66&gt;18)),"Night","Day")</f>
        <v>Day</v>
      </c>
      <c r="K66" s="15" t="str">
        <f t="shared" ref="K66:K129" si="7">IF(OR(C66="Saturday", C66="Sunday"),"Weekend","Weekday")</f>
        <v>Weekday</v>
      </c>
      <c r="L66" s="19">
        <f>_xlfn.ISOWEEKNUM(Table4[[#This Row],[Delivery Date]])</f>
        <v>15</v>
      </c>
    </row>
    <row r="67" spans="1:12">
      <c r="A67" s="4">
        <v>69</v>
      </c>
      <c r="B67" s="2" t="s">
        <v>24</v>
      </c>
      <c r="C67" s="2" t="s">
        <v>15</v>
      </c>
      <c r="D67" s="3">
        <v>0.92291666666666661</v>
      </c>
      <c r="E67" s="2" t="s">
        <v>381</v>
      </c>
      <c r="F67" s="1">
        <v>41376.910270138891</v>
      </c>
      <c r="G67" s="1">
        <v>41376.967966898148</v>
      </c>
      <c r="H67" s="5">
        <f t="shared" si="4"/>
        <v>83</v>
      </c>
      <c r="I67" s="15" t="str">
        <f t="shared" si="5"/>
        <v>Apr</v>
      </c>
      <c r="J67" s="15" t="str">
        <f t="shared" si="6"/>
        <v>Day</v>
      </c>
      <c r="K67" s="15" t="str">
        <f t="shared" si="7"/>
        <v>Weekday</v>
      </c>
      <c r="L67" s="19">
        <f>_xlfn.ISOWEEKNUM(Table4[[#This Row],[Delivery Date]])</f>
        <v>15</v>
      </c>
    </row>
    <row r="68" spans="1:12" hidden="1">
      <c r="A68" s="4">
        <v>70</v>
      </c>
      <c r="B68" s="2" t="s">
        <v>25</v>
      </c>
      <c r="C68" s="2" t="s">
        <v>17</v>
      </c>
      <c r="D68" s="3">
        <v>0.11180555555555556</v>
      </c>
      <c r="E68" s="2" t="s">
        <v>381</v>
      </c>
      <c r="F68" s="1">
        <v>41377.090587928244</v>
      </c>
      <c r="G68" s="1">
        <v>41377.144997650466</v>
      </c>
      <c r="H68" s="5">
        <f t="shared" si="4"/>
        <v>78</v>
      </c>
      <c r="I68" s="15" t="str">
        <f t="shared" si="5"/>
        <v>Apr</v>
      </c>
      <c r="J68" s="15" t="str">
        <f t="shared" si="6"/>
        <v>Night</v>
      </c>
      <c r="K68" s="15" t="str">
        <f t="shared" si="7"/>
        <v>Weekend</v>
      </c>
      <c r="L68" s="19">
        <f>_xlfn.ISOWEEKNUM(Table4[[#This Row],[Delivery Date]])</f>
        <v>15</v>
      </c>
    </row>
    <row r="69" spans="1:12">
      <c r="A69" s="4">
        <v>71</v>
      </c>
      <c r="B69" s="2" t="s">
        <v>26</v>
      </c>
      <c r="C69" s="2" t="s">
        <v>19</v>
      </c>
      <c r="D69" s="3">
        <v>0.4368055555555555</v>
      </c>
      <c r="E69" s="2" t="s">
        <v>381</v>
      </c>
      <c r="F69" s="1">
        <v>41378.423249305561</v>
      </c>
      <c r="G69" s="1">
        <v>41378.465818749995</v>
      </c>
      <c r="H69" s="5">
        <f t="shared" si="4"/>
        <v>61</v>
      </c>
      <c r="I69" s="15" t="str">
        <f t="shared" si="5"/>
        <v>Apr</v>
      </c>
      <c r="J69" s="15" t="str">
        <f t="shared" si="6"/>
        <v>Day</v>
      </c>
      <c r="K69" s="15" t="str">
        <f t="shared" si="7"/>
        <v>Weekend</v>
      </c>
      <c r="L69" s="19">
        <f>_xlfn.ISOWEEKNUM(Table4[[#This Row],[Delivery Date]])</f>
        <v>15</v>
      </c>
    </row>
    <row r="70" spans="1:12">
      <c r="A70" s="4">
        <v>72</v>
      </c>
      <c r="B70" s="2" t="s">
        <v>26</v>
      </c>
      <c r="C70" s="2" t="s">
        <v>19</v>
      </c>
      <c r="D70" s="3">
        <v>0.51250000000000007</v>
      </c>
      <c r="E70" s="2" t="s">
        <v>381</v>
      </c>
      <c r="F70" s="1">
        <v>41378.501086076394</v>
      </c>
      <c r="G70" s="1" t="e">
        <v>#VALUE!</v>
      </c>
      <c r="H70" s="5" t="e">
        <f t="shared" si="4"/>
        <v>#VALUE!</v>
      </c>
      <c r="I70" s="15" t="str">
        <f t="shared" si="5"/>
        <v>Apr</v>
      </c>
      <c r="J70" s="15" t="str">
        <f t="shared" si="6"/>
        <v>Day</v>
      </c>
      <c r="K70" s="15" t="str">
        <f t="shared" si="7"/>
        <v>Weekend</v>
      </c>
      <c r="L70" s="19">
        <f>_xlfn.ISOWEEKNUM(Table4[[#This Row],[Delivery Date]])</f>
        <v>15</v>
      </c>
    </row>
    <row r="71" spans="1:12">
      <c r="A71" s="4">
        <v>73</v>
      </c>
      <c r="B71" s="2" t="s">
        <v>27</v>
      </c>
      <c r="C71" s="2" t="s">
        <v>5</v>
      </c>
      <c r="D71" s="3">
        <v>0.28472222222222221</v>
      </c>
      <c r="E71" s="2" t="s">
        <v>381</v>
      </c>
      <c r="F71" s="1">
        <v>41379.263837268518</v>
      </c>
      <c r="G71" s="1">
        <v>41379.369103472221</v>
      </c>
      <c r="H71" s="5">
        <f t="shared" si="4"/>
        <v>151</v>
      </c>
      <c r="I71" s="15" t="str">
        <f t="shared" si="5"/>
        <v>Apr</v>
      </c>
      <c r="J71" s="15" t="str">
        <f t="shared" si="6"/>
        <v>Day</v>
      </c>
      <c r="K71" s="15" t="str">
        <f t="shared" si="7"/>
        <v>Weekday</v>
      </c>
      <c r="L71" s="19">
        <f>_xlfn.ISOWEEKNUM(Table4[[#This Row],[Delivery Date]])</f>
        <v>16</v>
      </c>
    </row>
    <row r="72" spans="1:12">
      <c r="A72" s="4">
        <v>74</v>
      </c>
      <c r="B72" s="2" t="s">
        <v>27</v>
      </c>
      <c r="C72" s="2" t="s">
        <v>5</v>
      </c>
      <c r="D72" s="3">
        <v>0.34930555555555554</v>
      </c>
      <c r="E72" s="2" t="s">
        <v>9</v>
      </c>
      <c r="F72" s="1">
        <v>41379.325392511571</v>
      </c>
      <c r="G72" s="1">
        <v>41379.385982789354</v>
      </c>
      <c r="H72" s="5">
        <f t="shared" si="4"/>
        <v>87</v>
      </c>
      <c r="I72" s="15" t="str">
        <f t="shared" si="5"/>
        <v>Apr</v>
      </c>
      <c r="J72" s="15" t="str">
        <f t="shared" si="6"/>
        <v>Day</v>
      </c>
      <c r="K72" s="15" t="str">
        <f t="shared" si="7"/>
        <v>Weekday</v>
      </c>
      <c r="L72" s="19">
        <f>_xlfn.ISOWEEKNUM(Table4[[#This Row],[Delivery Date]])</f>
        <v>16</v>
      </c>
    </row>
    <row r="73" spans="1:12">
      <c r="A73" s="4">
        <v>75</v>
      </c>
      <c r="B73" s="2" t="s">
        <v>27</v>
      </c>
      <c r="C73" s="2" t="s">
        <v>5</v>
      </c>
      <c r="D73" s="3">
        <v>0.44236111111111115</v>
      </c>
      <c r="E73" s="2" t="s">
        <v>9</v>
      </c>
      <c r="F73" s="1">
        <v>41379.402860300928</v>
      </c>
      <c r="G73" s="1">
        <v>41379.476297800924</v>
      </c>
      <c r="H73" s="5">
        <f t="shared" si="4"/>
        <v>105</v>
      </c>
      <c r="I73" s="15" t="str">
        <f t="shared" si="5"/>
        <v>Apr</v>
      </c>
      <c r="J73" s="15" t="str">
        <f t="shared" si="6"/>
        <v>Day</v>
      </c>
      <c r="K73" s="15" t="str">
        <f t="shared" si="7"/>
        <v>Weekday</v>
      </c>
      <c r="L73" s="19">
        <f>_xlfn.ISOWEEKNUM(Table4[[#This Row],[Delivery Date]])</f>
        <v>16</v>
      </c>
    </row>
    <row r="74" spans="1:12">
      <c r="A74" s="4">
        <v>76</v>
      </c>
      <c r="B74" s="2" t="s">
        <v>27</v>
      </c>
      <c r="C74" s="2" t="s">
        <v>5</v>
      </c>
      <c r="D74" s="3">
        <v>0.51527777777777783</v>
      </c>
      <c r="E74" s="2" t="s">
        <v>9</v>
      </c>
      <c r="F74" s="1">
        <v>41379.48174166667</v>
      </c>
      <c r="G74" s="1">
        <v>41379.530919907411</v>
      </c>
      <c r="H74" s="5">
        <f t="shared" si="4"/>
        <v>70</v>
      </c>
      <c r="I74" s="15" t="str">
        <f t="shared" si="5"/>
        <v>Apr</v>
      </c>
      <c r="J74" s="15" t="str">
        <f t="shared" si="6"/>
        <v>Day</v>
      </c>
      <c r="K74" s="15" t="str">
        <f t="shared" si="7"/>
        <v>Weekday</v>
      </c>
      <c r="L74" s="19">
        <f>_xlfn.ISOWEEKNUM(Table4[[#This Row],[Delivery Date]])</f>
        <v>16</v>
      </c>
    </row>
    <row r="75" spans="1:12">
      <c r="A75" s="4">
        <v>77</v>
      </c>
      <c r="B75" s="2" t="s">
        <v>27</v>
      </c>
      <c r="C75" s="2" t="s">
        <v>5</v>
      </c>
      <c r="D75" s="3">
        <v>0.59166666666666667</v>
      </c>
      <c r="E75" s="2" t="s">
        <v>9</v>
      </c>
      <c r="F75" s="1">
        <v>41379.571836261573</v>
      </c>
      <c r="G75" s="1">
        <v>41379.622958946762</v>
      </c>
      <c r="H75" s="5">
        <f t="shared" si="4"/>
        <v>73</v>
      </c>
      <c r="I75" s="15" t="str">
        <f t="shared" si="5"/>
        <v>Apr</v>
      </c>
      <c r="J75" s="15" t="str">
        <f t="shared" si="6"/>
        <v>Day</v>
      </c>
      <c r="K75" s="15" t="str">
        <f t="shared" si="7"/>
        <v>Weekday</v>
      </c>
      <c r="L75" s="19">
        <f>_xlfn.ISOWEEKNUM(Table4[[#This Row],[Delivery Date]])</f>
        <v>16</v>
      </c>
    </row>
    <row r="76" spans="1:12">
      <c r="A76" s="4">
        <v>78</v>
      </c>
      <c r="B76" s="2" t="s">
        <v>27</v>
      </c>
      <c r="C76" s="2" t="s">
        <v>5</v>
      </c>
      <c r="D76" s="3">
        <v>0.69166666666666676</v>
      </c>
      <c r="E76" s="2" t="s">
        <v>9</v>
      </c>
      <c r="F76" s="1">
        <v>41379.652230324071</v>
      </c>
      <c r="G76" s="1">
        <v>41379.742322916667</v>
      </c>
      <c r="H76" s="5">
        <f t="shared" si="4"/>
        <v>129</v>
      </c>
      <c r="I76" s="15" t="str">
        <f t="shared" si="5"/>
        <v>Apr</v>
      </c>
      <c r="J76" s="15" t="str">
        <f t="shared" si="6"/>
        <v>Day</v>
      </c>
      <c r="K76" s="15" t="str">
        <f t="shared" si="7"/>
        <v>Weekday</v>
      </c>
      <c r="L76" s="19">
        <f>_xlfn.ISOWEEKNUM(Table4[[#This Row],[Delivery Date]])</f>
        <v>16</v>
      </c>
    </row>
    <row r="77" spans="1:12" hidden="1">
      <c r="A77" s="4">
        <v>79</v>
      </c>
      <c r="B77" s="2" t="s">
        <v>28</v>
      </c>
      <c r="C77" s="2" t="s">
        <v>8</v>
      </c>
      <c r="D77" s="3">
        <v>4.7916666666666663E-2</v>
      </c>
      <c r="E77" s="2" t="s">
        <v>381</v>
      </c>
      <c r="F77" s="1">
        <v>41380.017867048613</v>
      </c>
      <c r="G77" s="1">
        <v>41380.081466585645</v>
      </c>
      <c r="H77" s="5">
        <f t="shared" si="4"/>
        <v>91</v>
      </c>
      <c r="I77" s="15" t="str">
        <f t="shared" si="5"/>
        <v>Apr</v>
      </c>
      <c r="J77" s="15" t="str">
        <f t="shared" si="6"/>
        <v>Night</v>
      </c>
      <c r="K77" s="15" t="str">
        <f t="shared" si="7"/>
        <v>Weekday</v>
      </c>
      <c r="L77" s="19">
        <f>_xlfn.ISOWEEKNUM(Table4[[#This Row],[Delivery Date]])</f>
        <v>16</v>
      </c>
    </row>
    <row r="78" spans="1:12">
      <c r="A78" s="4">
        <v>80</v>
      </c>
      <c r="B78" s="2" t="s">
        <v>28</v>
      </c>
      <c r="C78" s="2" t="s">
        <v>8</v>
      </c>
      <c r="D78" s="3">
        <v>0.35416666666666669</v>
      </c>
      <c r="E78" s="2" t="s">
        <v>9</v>
      </c>
      <c r="F78" s="1">
        <v>41380.329265856482</v>
      </c>
      <c r="G78" s="1">
        <v>41380.38313159722</v>
      </c>
      <c r="H78" s="5">
        <f t="shared" si="4"/>
        <v>77</v>
      </c>
      <c r="I78" s="15" t="str">
        <f t="shared" si="5"/>
        <v>Apr</v>
      </c>
      <c r="J78" s="15" t="str">
        <f t="shared" si="6"/>
        <v>Day</v>
      </c>
      <c r="K78" s="15" t="str">
        <f t="shared" si="7"/>
        <v>Weekday</v>
      </c>
      <c r="L78" s="19">
        <f>_xlfn.ISOWEEKNUM(Table4[[#This Row],[Delivery Date]])</f>
        <v>16</v>
      </c>
    </row>
    <row r="79" spans="1:12">
      <c r="A79" s="4">
        <v>81</v>
      </c>
      <c r="B79" s="2" t="s">
        <v>28</v>
      </c>
      <c r="C79" s="2" t="s">
        <v>8</v>
      </c>
      <c r="D79" s="3">
        <v>0.4201388888888889</v>
      </c>
      <c r="E79" s="2" t="s">
        <v>9</v>
      </c>
      <c r="F79" s="1">
        <v>41380.402602083333</v>
      </c>
      <c r="G79" s="1">
        <v>41380.463875231486</v>
      </c>
      <c r="H79" s="5">
        <f t="shared" si="4"/>
        <v>88</v>
      </c>
      <c r="I79" s="15" t="str">
        <f t="shared" si="5"/>
        <v>Apr</v>
      </c>
      <c r="J79" s="15" t="str">
        <f t="shared" si="6"/>
        <v>Day</v>
      </c>
      <c r="K79" s="15" t="str">
        <f t="shared" si="7"/>
        <v>Weekday</v>
      </c>
      <c r="L79" s="19">
        <f>_xlfn.ISOWEEKNUM(Table4[[#This Row],[Delivery Date]])</f>
        <v>16</v>
      </c>
    </row>
    <row r="80" spans="1:12">
      <c r="A80" s="4">
        <v>82</v>
      </c>
      <c r="B80" s="2" t="s">
        <v>28</v>
      </c>
      <c r="C80" s="2" t="s">
        <v>8</v>
      </c>
      <c r="D80" s="3">
        <v>0.4381944444444445</v>
      </c>
      <c r="E80" s="2" t="s">
        <v>9</v>
      </c>
      <c r="F80" s="1">
        <v>41380.406020798611</v>
      </c>
      <c r="G80" s="1">
        <v>41380.467942094911</v>
      </c>
      <c r="H80" s="5">
        <f t="shared" si="4"/>
        <v>89</v>
      </c>
      <c r="I80" s="15" t="str">
        <f t="shared" si="5"/>
        <v>Apr</v>
      </c>
      <c r="J80" s="15" t="str">
        <f t="shared" si="6"/>
        <v>Day</v>
      </c>
      <c r="K80" s="15" t="str">
        <f t="shared" si="7"/>
        <v>Weekday</v>
      </c>
      <c r="L80" s="19">
        <f>_xlfn.ISOWEEKNUM(Table4[[#This Row],[Delivery Date]])</f>
        <v>16</v>
      </c>
    </row>
    <row r="81" spans="1:12">
      <c r="A81" s="4">
        <v>83</v>
      </c>
      <c r="B81" s="2" t="s">
        <v>28</v>
      </c>
      <c r="C81" s="2" t="s">
        <v>8</v>
      </c>
      <c r="D81" s="3">
        <v>0.50416666666666665</v>
      </c>
      <c r="E81" s="2" t="s">
        <v>9</v>
      </c>
      <c r="F81" s="1">
        <v>41380.475506481482</v>
      </c>
      <c r="G81" s="1">
        <v>41380.529522685181</v>
      </c>
      <c r="H81" s="5">
        <f t="shared" si="4"/>
        <v>77</v>
      </c>
      <c r="I81" s="15" t="str">
        <f t="shared" si="5"/>
        <v>Apr</v>
      </c>
      <c r="J81" s="15" t="str">
        <f t="shared" si="6"/>
        <v>Day</v>
      </c>
      <c r="K81" s="15" t="str">
        <f t="shared" si="7"/>
        <v>Weekday</v>
      </c>
      <c r="L81" s="19">
        <f>_xlfn.ISOWEEKNUM(Table4[[#This Row],[Delivery Date]])</f>
        <v>16</v>
      </c>
    </row>
    <row r="82" spans="1:12">
      <c r="A82" s="4">
        <v>84</v>
      </c>
      <c r="B82" s="2" t="s">
        <v>28</v>
      </c>
      <c r="C82" s="2" t="s">
        <v>8</v>
      </c>
      <c r="D82" s="3">
        <v>0.56319444444444444</v>
      </c>
      <c r="E82" s="2" t="s">
        <v>6</v>
      </c>
      <c r="F82" s="1">
        <v>41380.542039699074</v>
      </c>
      <c r="G82" s="1">
        <v>41380.599250347223</v>
      </c>
      <c r="H82" s="5">
        <f t="shared" si="4"/>
        <v>82</v>
      </c>
      <c r="I82" s="15" t="str">
        <f t="shared" si="5"/>
        <v>Apr</v>
      </c>
      <c r="J82" s="15" t="str">
        <f t="shared" si="6"/>
        <v>Day</v>
      </c>
      <c r="K82" s="15" t="str">
        <f t="shared" si="7"/>
        <v>Weekday</v>
      </c>
      <c r="L82" s="19">
        <f>_xlfn.ISOWEEKNUM(Table4[[#This Row],[Delivery Date]])</f>
        <v>16</v>
      </c>
    </row>
    <row r="83" spans="1:12">
      <c r="A83" s="4">
        <v>85</v>
      </c>
      <c r="B83" s="2" t="s">
        <v>28</v>
      </c>
      <c r="C83" s="2" t="s">
        <v>8</v>
      </c>
      <c r="D83" s="3">
        <v>0.84375</v>
      </c>
      <c r="E83" s="2" t="s">
        <v>381</v>
      </c>
      <c r="F83" s="1">
        <v>41380.773421909718</v>
      </c>
      <c r="G83" s="1" t="e">
        <v>#VALUE!</v>
      </c>
      <c r="H83" s="5" t="e">
        <f t="shared" si="4"/>
        <v>#VALUE!</v>
      </c>
      <c r="I83" s="15" t="str">
        <f t="shared" si="5"/>
        <v>Apr</v>
      </c>
      <c r="J83" s="15" t="str">
        <f t="shared" si="6"/>
        <v>Day</v>
      </c>
      <c r="K83" s="15" t="str">
        <f t="shared" si="7"/>
        <v>Weekday</v>
      </c>
      <c r="L83" s="19">
        <f>_xlfn.ISOWEEKNUM(Table4[[#This Row],[Delivery Date]])</f>
        <v>16</v>
      </c>
    </row>
    <row r="84" spans="1:12">
      <c r="A84" s="4">
        <v>86</v>
      </c>
      <c r="B84" s="2" t="s">
        <v>28</v>
      </c>
      <c r="C84" s="2" t="s">
        <v>8</v>
      </c>
      <c r="D84" s="3">
        <v>0.91041666666666676</v>
      </c>
      <c r="E84" s="2" t="s">
        <v>381</v>
      </c>
      <c r="F84" s="1">
        <v>41380.884065277773</v>
      </c>
      <c r="G84" s="1">
        <v>41380.946391666665</v>
      </c>
      <c r="H84" s="5">
        <f t="shared" si="4"/>
        <v>89</v>
      </c>
      <c r="I84" s="15" t="str">
        <f t="shared" si="5"/>
        <v>Apr</v>
      </c>
      <c r="J84" s="15" t="str">
        <f t="shared" si="6"/>
        <v>Day</v>
      </c>
      <c r="K84" s="15" t="str">
        <f t="shared" si="7"/>
        <v>Weekday</v>
      </c>
      <c r="L84" s="19">
        <f>_xlfn.ISOWEEKNUM(Table4[[#This Row],[Delivery Date]])</f>
        <v>16</v>
      </c>
    </row>
    <row r="85" spans="1:12">
      <c r="A85" s="4">
        <v>87</v>
      </c>
      <c r="B85" s="2" t="s">
        <v>29</v>
      </c>
      <c r="C85" s="2" t="s">
        <v>11</v>
      </c>
      <c r="D85" s="3">
        <v>0.3527777777777778</v>
      </c>
      <c r="E85" s="2" t="s">
        <v>9</v>
      </c>
      <c r="F85" s="1">
        <v>41381.320305520829</v>
      </c>
      <c r="G85" s="1">
        <v>41381.374298576389</v>
      </c>
      <c r="H85" s="5">
        <f t="shared" si="4"/>
        <v>77</v>
      </c>
      <c r="I85" s="15" t="str">
        <f t="shared" si="5"/>
        <v>Apr</v>
      </c>
      <c r="J85" s="15" t="str">
        <f t="shared" si="6"/>
        <v>Day</v>
      </c>
      <c r="K85" s="15" t="str">
        <f t="shared" si="7"/>
        <v>Weekday</v>
      </c>
      <c r="L85" s="19">
        <f>_xlfn.ISOWEEKNUM(Table4[[#This Row],[Delivery Date]])</f>
        <v>16</v>
      </c>
    </row>
    <row r="86" spans="1:12">
      <c r="A86" s="4">
        <v>88</v>
      </c>
      <c r="B86" s="2" t="s">
        <v>29</v>
      </c>
      <c r="C86" s="2" t="s">
        <v>11</v>
      </c>
      <c r="D86" s="3">
        <v>0.41875000000000001</v>
      </c>
      <c r="E86" s="2" t="s">
        <v>9</v>
      </c>
      <c r="F86" s="1">
        <v>41381.39372133102</v>
      </c>
      <c r="G86" s="1">
        <v>41381.461371793979</v>
      </c>
      <c r="H86" s="5">
        <f t="shared" si="4"/>
        <v>97</v>
      </c>
      <c r="I86" s="15" t="str">
        <f t="shared" si="5"/>
        <v>Apr</v>
      </c>
      <c r="J86" s="15" t="str">
        <f t="shared" si="6"/>
        <v>Day</v>
      </c>
      <c r="K86" s="15" t="str">
        <f t="shared" si="7"/>
        <v>Weekday</v>
      </c>
      <c r="L86" s="19">
        <f>_xlfn.ISOWEEKNUM(Table4[[#This Row],[Delivery Date]])</f>
        <v>16</v>
      </c>
    </row>
    <row r="87" spans="1:12">
      <c r="A87" s="4">
        <v>89</v>
      </c>
      <c r="B87" s="2" t="s">
        <v>29</v>
      </c>
      <c r="C87" s="2" t="s">
        <v>11</v>
      </c>
      <c r="D87" s="3">
        <v>0.42708333333333331</v>
      </c>
      <c r="E87" s="2" t="s">
        <v>9</v>
      </c>
      <c r="F87" s="1">
        <v>41381.395140972221</v>
      </c>
      <c r="G87" s="1">
        <v>41381.445823842594</v>
      </c>
      <c r="H87" s="5">
        <f t="shared" si="4"/>
        <v>72</v>
      </c>
      <c r="I87" s="15" t="str">
        <f t="shared" si="5"/>
        <v>Apr</v>
      </c>
      <c r="J87" s="15" t="str">
        <f t="shared" si="6"/>
        <v>Day</v>
      </c>
      <c r="K87" s="15" t="str">
        <f t="shared" si="7"/>
        <v>Weekday</v>
      </c>
      <c r="L87" s="19">
        <f>_xlfn.ISOWEEKNUM(Table4[[#This Row],[Delivery Date]])</f>
        <v>16</v>
      </c>
    </row>
    <row r="88" spans="1:12">
      <c r="A88" s="4">
        <v>90</v>
      </c>
      <c r="B88" s="2" t="s">
        <v>29</v>
      </c>
      <c r="C88" s="2" t="s">
        <v>11</v>
      </c>
      <c r="D88" s="3">
        <v>0.51388888888888895</v>
      </c>
      <c r="E88" s="2" t="s">
        <v>9</v>
      </c>
      <c r="F88" s="1">
        <v>41381.475605358799</v>
      </c>
      <c r="G88" s="1">
        <v>41381.547873877316</v>
      </c>
      <c r="H88" s="5">
        <f t="shared" si="4"/>
        <v>104</v>
      </c>
      <c r="I88" s="15" t="str">
        <f t="shared" si="5"/>
        <v>Apr</v>
      </c>
      <c r="J88" s="15" t="str">
        <f t="shared" si="6"/>
        <v>Day</v>
      </c>
      <c r="K88" s="15" t="str">
        <f t="shared" si="7"/>
        <v>Weekday</v>
      </c>
      <c r="L88" s="19">
        <f>_xlfn.ISOWEEKNUM(Table4[[#This Row],[Delivery Date]])</f>
        <v>16</v>
      </c>
    </row>
    <row r="89" spans="1:12">
      <c r="A89" s="4">
        <v>91</v>
      </c>
      <c r="B89" s="2" t="s">
        <v>29</v>
      </c>
      <c r="C89" s="2" t="s">
        <v>11</v>
      </c>
      <c r="D89" s="3">
        <v>0.65138888888888891</v>
      </c>
      <c r="E89" s="2" t="s">
        <v>9</v>
      </c>
      <c r="F89" s="1">
        <v>41381.614897719912</v>
      </c>
      <c r="G89" s="1">
        <v>41381.67134447916</v>
      </c>
      <c r="H89" s="5">
        <f t="shared" si="4"/>
        <v>81</v>
      </c>
      <c r="I89" s="15" t="str">
        <f t="shared" si="5"/>
        <v>Apr</v>
      </c>
      <c r="J89" s="15" t="str">
        <f t="shared" si="6"/>
        <v>Day</v>
      </c>
      <c r="K89" s="15" t="str">
        <f t="shared" si="7"/>
        <v>Weekday</v>
      </c>
      <c r="L89" s="19">
        <f>_xlfn.ISOWEEKNUM(Table4[[#This Row],[Delivery Date]])</f>
        <v>16</v>
      </c>
    </row>
    <row r="90" spans="1:12">
      <c r="A90" s="4">
        <v>92</v>
      </c>
      <c r="B90" s="2" t="s">
        <v>29</v>
      </c>
      <c r="C90" s="2" t="s">
        <v>11</v>
      </c>
      <c r="D90" s="3">
        <v>0.88402777777777775</v>
      </c>
      <c r="E90" s="2" t="s">
        <v>381</v>
      </c>
      <c r="F90" s="1">
        <v>41381.850904664352</v>
      </c>
      <c r="G90" s="1">
        <v>41381.922698645831</v>
      </c>
      <c r="H90" s="5">
        <f t="shared" si="4"/>
        <v>103</v>
      </c>
      <c r="I90" s="15" t="str">
        <f t="shared" si="5"/>
        <v>Apr</v>
      </c>
      <c r="J90" s="15" t="str">
        <f t="shared" si="6"/>
        <v>Day</v>
      </c>
      <c r="K90" s="15" t="str">
        <f t="shared" si="7"/>
        <v>Weekday</v>
      </c>
      <c r="L90" s="19">
        <f>_xlfn.ISOWEEKNUM(Table4[[#This Row],[Delivery Date]])</f>
        <v>16</v>
      </c>
    </row>
    <row r="91" spans="1:12">
      <c r="A91" s="4">
        <v>93</v>
      </c>
      <c r="B91" s="2" t="s">
        <v>29</v>
      </c>
      <c r="C91" s="2" t="s">
        <v>11</v>
      </c>
      <c r="D91" s="3">
        <v>0.9604166666666667</v>
      </c>
      <c r="E91" s="2" t="s">
        <v>381</v>
      </c>
      <c r="F91" s="1">
        <v>41381.926671643516</v>
      </c>
      <c r="G91" s="1" t="e">
        <v>#VALUE!</v>
      </c>
      <c r="H91" s="5" t="e">
        <f t="shared" si="4"/>
        <v>#VALUE!</v>
      </c>
      <c r="I91" s="15" t="str">
        <f t="shared" si="5"/>
        <v>Apr</v>
      </c>
      <c r="J91" s="15" t="str">
        <f t="shared" si="6"/>
        <v>Day</v>
      </c>
      <c r="K91" s="15" t="str">
        <f t="shared" si="7"/>
        <v>Weekday</v>
      </c>
      <c r="L91" s="19">
        <f>_xlfn.ISOWEEKNUM(Table4[[#This Row],[Delivery Date]])</f>
        <v>16</v>
      </c>
    </row>
    <row r="92" spans="1:12">
      <c r="A92" s="4">
        <v>94</v>
      </c>
      <c r="B92" s="2" t="s">
        <v>30</v>
      </c>
      <c r="C92" s="2" t="s">
        <v>13</v>
      </c>
      <c r="D92" s="3">
        <v>0.45555555555555555</v>
      </c>
      <c r="E92" s="2" t="s">
        <v>381</v>
      </c>
      <c r="F92" s="1">
        <v>41382.366217789357</v>
      </c>
      <c r="G92" s="1" t="e">
        <v>#VALUE!</v>
      </c>
      <c r="H92" s="5" t="e">
        <f t="shared" si="4"/>
        <v>#VALUE!</v>
      </c>
      <c r="I92" s="15" t="str">
        <f t="shared" si="5"/>
        <v>Apr</v>
      </c>
      <c r="J92" s="15" t="str">
        <f t="shared" si="6"/>
        <v>Day</v>
      </c>
      <c r="K92" s="15" t="str">
        <f t="shared" si="7"/>
        <v>Weekday</v>
      </c>
      <c r="L92" s="19">
        <f>_xlfn.ISOWEEKNUM(Table4[[#This Row],[Delivery Date]])</f>
        <v>16</v>
      </c>
    </row>
    <row r="93" spans="1:12">
      <c r="A93" s="4">
        <v>95</v>
      </c>
      <c r="B93" s="2" t="s">
        <v>30</v>
      </c>
      <c r="C93" s="2" t="s">
        <v>13</v>
      </c>
      <c r="D93" s="3">
        <v>0.52361111111111114</v>
      </c>
      <c r="E93" s="2" t="s">
        <v>9</v>
      </c>
      <c r="F93" s="1">
        <v>41382.493650497687</v>
      </c>
      <c r="G93" s="1">
        <v>41382.577469942131</v>
      </c>
      <c r="H93" s="5">
        <f t="shared" si="4"/>
        <v>120</v>
      </c>
      <c r="I93" s="15" t="str">
        <f t="shared" si="5"/>
        <v>Apr</v>
      </c>
      <c r="J93" s="15" t="str">
        <f t="shared" si="6"/>
        <v>Day</v>
      </c>
      <c r="K93" s="15" t="str">
        <f t="shared" si="7"/>
        <v>Weekday</v>
      </c>
      <c r="L93" s="19">
        <f>_xlfn.ISOWEEKNUM(Table4[[#This Row],[Delivery Date]])</f>
        <v>16</v>
      </c>
    </row>
    <row r="94" spans="1:12">
      <c r="A94" s="4">
        <v>96</v>
      </c>
      <c r="B94" s="2" t="s">
        <v>30</v>
      </c>
      <c r="C94" s="2" t="s">
        <v>13</v>
      </c>
      <c r="D94" s="3">
        <v>0.64027777777777783</v>
      </c>
      <c r="E94" s="2" t="s">
        <v>9</v>
      </c>
      <c r="F94" s="1">
        <v>41382.606595370373</v>
      </c>
      <c r="G94" s="1">
        <v>41382.675530555549</v>
      </c>
      <c r="H94" s="5">
        <f t="shared" si="4"/>
        <v>99</v>
      </c>
      <c r="I94" s="15" t="str">
        <f t="shared" si="5"/>
        <v>Apr</v>
      </c>
      <c r="J94" s="15" t="str">
        <f t="shared" si="6"/>
        <v>Day</v>
      </c>
      <c r="K94" s="15" t="str">
        <f t="shared" si="7"/>
        <v>Weekday</v>
      </c>
      <c r="L94" s="19">
        <f>_xlfn.ISOWEEKNUM(Table4[[#This Row],[Delivery Date]])</f>
        <v>16</v>
      </c>
    </row>
    <row r="95" spans="1:12">
      <c r="A95" s="4">
        <v>97</v>
      </c>
      <c r="B95" s="2" t="s">
        <v>31</v>
      </c>
      <c r="C95" s="2" t="s">
        <v>15</v>
      </c>
      <c r="D95" s="3">
        <v>0.37847222222222227</v>
      </c>
      <c r="E95" s="2" t="s">
        <v>381</v>
      </c>
      <c r="F95" s="1">
        <v>41383.349167164357</v>
      </c>
      <c r="G95" s="1">
        <v>41383.407083831022</v>
      </c>
      <c r="H95" s="5">
        <f t="shared" si="4"/>
        <v>83</v>
      </c>
      <c r="I95" s="15" t="str">
        <f t="shared" si="5"/>
        <v>Apr</v>
      </c>
      <c r="J95" s="15" t="str">
        <f t="shared" si="6"/>
        <v>Day</v>
      </c>
      <c r="K95" s="15" t="str">
        <f t="shared" si="7"/>
        <v>Weekday</v>
      </c>
      <c r="L95" s="19">
        <f>_xlfn.ISOWEEKNUM(Table4[[#This Row],[Delivery Date]])</f>
        <v>16</v>
      </c>
    </row>
    <row r="96" spans="1:12">
      <c r="A96" s="4">
        <v>98</v>
      </c>
      <c r="B96" s="2" t="s">
        <v>31</v>
      </c>
      <c r="C96" s="2" t="s">
        <v>15</v>
      </c>
      <c r="D96" s="3">
        <v>0.3979166666666667</v>
      </c>
      <c r="E96" s="2" t="s">
        <v>9</v>
      </c>
      <c r="F96" s="1">
        <v>41383.365155636573</v>
      </c>
      <c r="G96" s="1">
        <v>41383.431995914354</v>
      </c>
      <c r="H96" s="5">
        <f t="shared" si="4"/>
        <v>96</v>
      </c>
      <c r="I96" s="15" t="str">
        <f t="shared" si="5"/>
        <v>Apr</v>
      </c>
      <c r="J96" s="15" t="str">
        <f t="shared" si="6"/>
        <v>Day</v>
      </c>
      <c r="K96" s="15" t="str">
        <f t="shared" si="7"/>
        <v>Weekday</v>
      </c>
      <c r="L96" s="19">
        <f>_xlfn.ISOWEEKNUM(Table4[[#This Row],[Delivery Date]])</f>
        <v>16</v>
      </c>
    </row>
    <row r="97" spans="1:12">
      <c r="A97" s="4">
        <v>99</v>
      </c>
      <c r="B97" s="2" t="s">
        <v>31</v>
      </c>
      <c r="C97" s="2" t="s">
        <v>15</v>
      </c>
      <c r="D97" s="3">
        <v>0.55694444444444446</v>
      </c>
      <c r="E97" s="2" t="s">
        <v>9</v>
      </c>
      <c r="F97" s="1">
        <v>41383.542750960652</v>
      </c>
      <c r="G97" s="1">
        <v>41383.574683831022</v>
      </c>
      <c r="H97" s="5">
        <f t="shared" si="4"/>
        <v>45</v>
      </c>
      <c r="I97" s="15" t="str">
        <f t="shared" si="5"/>
        <v>Apr</v>
      </c>
      <c r="J97" s="15" t="str">
        <f t="shared" si="6"/>
        <v>Day</v>
      </c>
      <c r="K97" s="15" t="str">
        <f t="shared" si="7"/>
        <v>Weekday</v>
      </c>
      <c r="L97" s="19">
        <f>_xlfn.ISOWEEKNUM(Table4[[#This Row],[Delivery Date]])</f>
        <v>16</v>
      </c>
    </row>
    <row r="98" spans="1:12">
      <c r="A98" s="4">
        <v>100</v>
      </c>
      <c r="B98" s="2" t="s">
        <v>31</v>
      </c>
      <c r="C98" s="2" t="s">
        <v>15</v>
      </c>
      <c r="D98" s="3">
        <v>0.59513888888888888</v>
      </c>
      <c r="E98" s="2" t="s">
        <v>381</v>
      </c>
      <c r="F98" s="1">
        <v>41383.570169062499</v>
      </c>
      <c r="G98" s="1">
        <v>41383.621372766203</v>
      </c>
      <c r="H98" s="5">
        <f t="shared" si="4"/>
        <v>73</v>
      </c>
      <c r="I98" s="15" t="str">
        <f t="shared" si="5"/>
        <v>Apr</v>
      </c>
      <c r="J98" s="15" t="str">
        <f t="shared" si="6"/>
        <v>Day</v>
      </c>
      <c r="K98" s="15" t="str">
        <f t="shared" si="7"/>
        <v>Weekday</v>
      </c>
      <c r="L98" s="19">
        <f>_xlfn.ISOWEEKNUM(Table4[[#This Row],[Delivery Date]])</f>
        <v>16</v>
      </c>
    </row>
    <row r="99" spans="1:12">
      <c r="A99" s="4">
        <v>101</v>
      </c>
      <c r="B99" s="2" t="s">
        <v>31</v>
      </c>
      <c r="C99" s="2" t="s">
        <v>15</v>
      </c>
      <c r="D99" s="3">
        <v>0.65277777777777779</v>
      </c>
      <c r="E99" s="2" t="s">
        <v>9</v>
      </c>
      <c r="F99" s="1">
        <v>41383.609527164357</v>
      </c>
      <c r="G99" s="1">
        <v>41383.69818457176</v>
      </c>
      <c r="H99" s="5">
        <f t="shared" si="4"/>
        <v>127</v>
      </c>
      <c r="I99" s="15" t="str">
        <f t="shared" si="5"/>
        <v>Apr</v>
      </c>
      <c r="J99" s="15" t="str">
        <f t="shared" si="6"/>
        <v>Day</v>
      </c>
      <c r="K99" s="15" t="str">
        <f t="shared" si="7"/>
        <v>Weekday</v>
      </c>
      <c r="L99" s="19">
        <f>_xlfn.ISOWEEKNUM(Table4[[#This Row],[Delivery Date]])</f>
        <v>16</v>
      </c>
    </row>
    <row r="100" spans="1:12">
      <c r="A100" s="4">
        <v>102</v>
      </c>
      <c r="B100" s="2" t="s">
        <v>31</v>
      </c>
      <c r="C100" s="2" t="s">
        <v>15</v>
      </c>
      <c r="D100" s="3">
        <v>0.72499999999999998</v>
      </c>
      <c r="E100" s="2" t="s">
        <v>381</v>
      </c>
      <c r="F100" s="1">
        <v>41383.702176817133</v>
      </c>
      <c r="G100" s="1">
        <v>41383.76144765046</v>
      </c>
      <c r="H100" s="5">
        <f t="shared" si="4"/>
        <v>85</v>
      </c>
      <c r="I100" s="15" t="str">
        <f t="shared" si="5"/>
        <v>Apr</v>
      </c>
      <c r="J100" s="15" t="str">
        <f t="shared" si="6"/>
        <v>Day</v>
      </c>
      <c r="K100" s="15" t="str">
        <f t="shared" si="7"/>
        <v>Weekday</v>
      </c>
      <c r="L100" s="19">
        <f>_xlfn.ISOWEEKNUM(Table4[[#This Row],[Delivery Date]])</f>
        <v>16</v>
      </c>
    </row>
    <row r="101" spans="1:12" hidden="1">
      <c r="A101" s="4">
        <v>103</v>
      </c>
      <c r="B101" s="2" t="s">
        <v>32</v>
      </c>
      <c r="C101" s="2" t="s">
        <v>17</v>
      </c>
      <c r="D101" s="3">
        <v>9.375E-2</v>
      </c>
      <c r="E101" s="2" t="s">
        <v>381</v>
      </c>
      <c r="F101" s="1">
        <v>41384.05855277778</v>
      </c>
      <c r="G101" s="1" t="e">
        <v>#VALUE!</v>
      </c>
      <c r="H101" s="5" t="e">
        <f t="shared" si="4"/>
        <v>#VALUE!</v>
      </c>
      <c r="I101" s="15" t="str">
        <f t="shared" si="5"/>
        <v>Apr</v>
      </c>
      <c r="J101" s="15" t="str">
        <f t="shared" si="6"/>
        <v>Night</v>
      </c>
      <c r="K101" s="15" t="str">
        <f t="shared" si="7"/>
        <v>Weekend</v>
      </c>
      <c r="L101" s="19">
        <f>_xlfn.ISOWEEKNUM(Table4[[#This Row],[Delivery Date]])</f>
        <v>16</v>
      </c>
    </row>
    <row r="102" spans="1:12" hidden="1">
      <c r="A102" s="4">
        <v>104</v>
      </c>
      <c r="B102" s="2" t="s">
        <v>32</v>
      </c>
      <c r="C102" s="2" t="s">
        <v>17</v>
      </c>
      <c r="D102" s="3">
        <v>0.18263888888888891</v>
      </c>
      <c r="E102" s="2" t="s">
        <v>381</v>
      </c>
      <c r="F102" s="1">
        <v>41384.148127118053</v>
      </c>
      <c r="G102" s="1">
        <v>41384.233914155091</v>
      </c>
      <c r="H102" s="5">
        <f t="shared" si="4"/>
        <v>123</v>
      </c>
      <c r="I102" s="15" t="str">
        <f t="shared" si="5"/>
        <v>Apr</v>
      </c>
      <c r="J102" s="15" t="str">
        <f t="shared" si="6"/>
        <v>Night</v>
      </c>
      <c r="K102" s="15" t="str">
        <f t="shared" si="7"/>
        <v>Weekend</v>
      </c>
      <c r="L102" s="19">
        <f>_xlfn.ISOWEEKNUM(Table4[[#This Row],[Delivery Date]])</f>
        <v>16</v>
      </c>
    </row>
    <row r="103" spans="1:12" hidden="1">
      <c r="A103" s="4">
        <v>105</v>
      </c>
      <c r="B103" s="2" t="s">
        <v>32</v>
      </c>
      <c r="C103" s="2" t="s">
        <v>17</v>
      </c>
      <c r="D103" s="3">
        <v>0.21180555555555555</v>
      </c>
      <c r="E103" s="2" t="s">
        <v>381</v>
      </c>
      <c r="F103" s="1">
        <v>41384.208335416661</v>
      </c>
      <c r="G103" s="1">
        <v>41384.263439583337</v>
      </c>
      <c r="H103" s="5">
        <f t="shared" si="4"/>
        <v>79</v>
      </c>
      <c r="I103" s="15" t="str">
        <f t="shared" si="5"/>
        <v>Apr</v>
      </c>
      <c r="J103" s="15" t="str">
        <f t="shared" si="6"/>
        <v>Night</v>
      </c>
      <c r="K103" s="15" t="str">
        <f t="shared" si="7"/>
        <v>Weekend</v>
      </c>
      <c r="L103" s="19">
        <f>_xlfn.ISOWEEKNUM(Table4[[#This Row],[Delivery Date]])</f>
        <v>16</v>
      </c>
    </row>
    <row r="104" spans="1:12">
      <c r="A104" s="4">
        <v>106</v>
      </c>
      <c r="B104" s="2" t="s">
        <v>32</v>
      </c>
      <c r="C104" s="2" t="s">
        <v>17</v>
      </c>
      <c r="D104" s="3">
        <v>0.59930555555555554</v>
      </c>
      <c r="E104" s="2" t="s">
        <v>6</v>
      </c>
      <c r="F104" s="1">
        <v>41384.553349502312</v>
      </c>
      <c r="G104" s="1">
        <v>41384.644969872686</v>
      </c>
      <c r="H104" s="5">
        <f t="shared" si="4"/>
        <v>131</v>
      </c>
      <c r="I104" s="15" t="str">
        <f t="shared" si="5"/>
        <v>Apr</v>
      </c>
      <c r="J104" s="15" t="str">
        <f t="shared" si="6"/>
        <v>Day</v>
      </c>
      <c r="K104" s="15" t="str">
        <f t="shared" si="7"/>
        <v>Weekend</v>
      </c>
      <c r="L104" s="19">
        <f>_xlfn.ISOWEEKNUM(Table4[[#This Row],[Delivery Date]])</f>
        <v>16</v>
      </c>
    </row>
    <row r="105" spans="1:12">
      <c r="A105" s="4">
        <v>107</v>
      </c>
      <c r="B105" s="2" t="s">
        <v>32</v>
      </c>
      <c r="C105" s="2" t="s">
        <v>17</v>
      </c>
      <c r="D105" s="3">
        <v>0.70277777777777783</v>
      </c>
      <c r="E105" s="2" t="s">
        <v>381</v>
      </c>
      <c r="F105" s="1">
        <v>41384.676849386575</v>
      </c>
      <c r="G105" s="1">
        <v>41384.734904942125</v>
      </c>
      <c r="H105" s="5">
        <f t="shared" si="4"/>
        <v>83</v>
      </c>
      <c r="I105" s="15" t="str">
        <f t="shared" si="5"/>
        <v>Apr</v>
      </c>
      <c r="J105" s="15" t="str">
        <f t="shared" si="6"/>
        <v>Day</v>
      </c>
      <c r="K105" s="15" t="str">
        <f t="shared" si="7"/>
        <v>Weekend</v>
      </c>
      <c r="L105" s="19">
        <f>_xlfn.ISOWEEKNUM(Table4[[#This Row],[Delivery Date]])</f>
        <v>16</v>
      </c>
    </row>
    <row r="106" spans="1:12">
      <c r="A106" s="4">
        <v>108</v>
      </c>
      <c r="B106" s="2" t="s">
        <v>32</v>
      </c>
      <c r="C106" s="2" t="s">
        <v>17</v>
      </c>
      <c r="D106" s="3">
        <v>0.88888888888888884</v>
      </c>
      <c r="E106" s="2" t="s">
        <v>381</v>
      </c>
      <c r="F106" s="1">
        <v>41384.864073611112</v>
      </c>
      <c r="G106" s="1">
        <v>41384.935624537036</v>
      </c>
      <c r="H106" s="5">
        <f t="shared" si="4"/>
        <v>103</v>
      </c>
      <c r="I106" s="15" t="str">
        <f t="shared" si="5"/>
        <v>Apr</v>
      </c>
      <c r="J106" s="15" t="str">
        <f t="shared" si="6"/>
        <v>Day</v>
      </c>
      <c r="K106" s="15" t="str">
        <f t="shared" si="7"/>
        <v>Weekend</v>
      </c>
      <c r="L106" s="19">
        <f>_xlfn.ISOWEEKNUM(Table4[[#This Row],[Delivery Date]])</f>
        <v>16</v>
      </c>
    </row>
    <row r="107" spans="1:12">
      <c r="A107" s="4">
        <v>109</v>
      </c>
      <c r="B107" s="2" t="s">
        <v>32</v>
      </c>
      <c r="C107" s="2" t="s">
        <v>17</v>
      </c>
      <c r="D107" s="3">
        <v>0.96180555555555547</v>
      </c>
      <c r="E107" s="2" t="s">
        <v>381</v>
      </c>
      <c r="F107" s="1">
        <v>41384.946703553243</v>
      </c>
      <c r="G107" s="1">
        <v>41384.99051142361</v>
      </c>
      <c r="H107" s="5">
        <f t="shared" si="4"/>
        <v>63</v>
      </c>
      <c r="I107" s="15" t="str">
        <f t="shared" si="5"/>
        <v>Apr</v>
      </c>
      <c r="J107" s="15" t="str">
        <f t="shared" si="6"/>
        <v>Day</v>
      </c>
      <c r="K107" s="15" t="str">
        <f t="shared" si="7"/>
        <v>Weekend</v>
      </c>
      <c r="L107" s="19">
        <f>_xlfn.ISOWEEKNUM(Table4[[#This Row],[Delivery Date]])</f>
        <v>16</v>
      </c>
    </row>
    <row r="108" spans="1:12" hidden="1">
      <c r="A108" s="4">
        <v>110</v>
      </c>
      <c r="B108" s="2" t="s">
        <v>33</v>
      </c>
      <c r="C108" s="2" t="s">
        <v>19</v>
      </c>
      <c r="D108" s="3">
        <v>2.4999999999999998E-2</v>
      </c>
      <c r="E108" s="2" t="s">
        <v>381</v>
      </c>
      <c r="F108" s="1">
        <v>41385.013643750004</v>
      </c>
      <c r="G108" s="1">
        <v>41385.055750231484</v>
      </c>
      <c r="H108" s="5">
        <f t="shared" si="4"/>
        <v>60</v>
      </c>
      <c r="I108" s="15" t="str">
        <f t="shared" si="5"/>
        <v>Apr</v>
      </c>
      <c r="J108" s="15" t="str">
        <f t="shared" si="6"/>
        <v>Night</v>
      </c>
      <c r="K108" s="15" t="str">
        <f t="shared" si="7"/>
        <v>Weekend</v>
      </c>
      <c r="L108" s="19">
        <f>_xlfn.ISOWEEKNUM(Table4[[#This Row],[Delivery Date]])</f>
        <v>16</v>
      </c>
    </row>
    <row r="109" spans="1:12" hidden="1">
      <c r="A109" s="4">
        <v>111</v>
      </c>
      <c r="B109" s="2" t="s">
        <v>33</v>
      </c>
      <c r="C109" s="2" t="s">
        <v>19</v>
      </c>
      <c r="D109" s="3">
        <v>1.8749999999999999E-2</v>
      </c>
      <c r="E109" s="2" t="s">
        <v>381</v>
      </c>
      <c r="F109" s="1">
        <v>41385.01427561343</v>
      </c>
      <c r="G109" s="1">
        <v>41385.10052561343</v>
      </c>
      <c r="H109" s="5">
        <f t="shared" si="4"/>
        <v>124</v>
      </c>
      <c r="I109" s="15" t="str">
        <f t="shared" si="5"/>
        <v>Apr</v>
      </c>
      <c r="J109" s="15" t="str">
        <f t="shared" si="6"/>
        <v>Night</v>
      </c>
      <c r="K109" s="15" t="str">
        <f t="shared" si="7"/>
        <v>Weekend</v>
      </c>
      <c r="L109" s="19">
        <f>_xlfn.ISOWEEKNUM(Table4[[#This Row],[Delivery Date]])</f>
        <v>16</v>
      </c>
    </row>
    <row r="110" spans="1:12" hidden="1">
      <c r="A110" s="4">
        <v>112</v>
      </c>
      <c r="B110" s="2" t="s">
        <v>33</v>
      </c>
      <c r="C110" s="2" t="s">
        <v>19</v>
      </c>
      <c r="D110" s="3">
        <v>9.930555555555555E-2</v>
      </c>
      <c r="E110" s="2" t="s">
        <v>381</v>
      </c>
      <c r="F110" s="1">
        <v>41385.082060069442</v>
      </c>
      <c r="G110" s="1">
        <v>41385.127592476856</v>
      </c>
      <c r="H110" s="5">
        <f t="shared" si="4"/>
        <v>65</v>
      </c>
      <c r="I110" s="15" t="str">
        <f t="shared" si="5"/>
        <v>Apr</v>
      </c>
      <c r="J110" s="15" t="str">
        <f t="shared" si="6"/>
        <v>Night</v>
      </c>
      <c r="K110" s="15" t="str">
        <f t="shared" si="7"/>
        <v>Weekend</v>
      </c>
      <c r="L110" s="19">
        <f>_xlfn.ISOWEEKNUM(Table4[[#This Row],[Delivery Date]])</f>
        <v>16</v>
      </c>
    </row>
    <row r="111" spans="1:12" hidden="1">
      <c r="A111" s="4">
        <v>113</v>
      </c>
      <c r="B111" s="2" t="s">
        <v>33</v>
      </c>
      <c r="C111" s="2" t="s">
        <v>19</v>
      </c>
      <c r="D111" s="3">
        <v>0.15902777777777777</v>
      </c>
      <c r="E111" s="2" t="s">
        <v>381</v>
      </c>
      <c r="F111" s="1">
        <v>41385.133099421299</v>
      </c>
      <c r="G111" s="1">
        <v>41385.211826273146</v>
      </c>
      <c r="H111" s="5">
        <f t="shared" si="4"/>
        <v>113</v>
      </c>
      <c r="I111" s="15" t="str">
        <f t="shared" si="5"/>
        <v>Apr</v>
      </c>
      <c r="J111" s="15" t="str">
        <f t="shared" si="6"/>
        <v>Night</v>
      </c>
      <c r="K111" s="15" t="str">
        <f t="shared" si="7"/>
        <v>Weekend</v>
      </c>
      <c r="L111" s="19">
        <f>_xlfn.ISOWEEKNUM(Table4[[#This Row],[Delivery Date]])</f>
        <v>16</v>
      </c>
    </row>
    <row r="112" spans="1:12">
      <c r="A112" s="4">
        <v>114</v>
      </c>
      <c r="B112" s="2" t="s">
        <v>33</v>
      </c>
      <c r="C112" s="2" t="s">
        <v>19</v>
      </c>
      <c r="D112" s="3">
        <v>0.37013888888888885</v>
      </c>
      <c r="E112" s="2" t="s">
        <v>6</v>
      </c>
      <c r="F112" s="1">
        <v>41385.340440162036</v>
      </c>
      <c r="G112" s="1">
        <v>41385.403414699074</v>
      </c>
      <c r="H112" s="5">
        <f t="shared" si="4"/>
        <v>90</v>
      </c>
      <c r="I112" s="15" t="str">
        <f t="shared" si="5"/>
        <v>Apr</v>
      </c>
      <c r="J112" s="15" t="str">
        <f t="shared" si="6"/>
        <v>Day</v>
      </c>
      <c r="K112" s="15" t="str">
        <f t="shared" si="7"/>
        <v>Weekend</v>
      </c>
      <c r="L112" s="19">
        <f>_xlfn.ISOWEEKNUM(Table4[[#This Row],[Delivery Date]])</f>
        <v>16</v>
      </c>
    </row>
    <row r="113" spans="1:12">
      <c r="A113" s="4">
        <v>115</v>
      </c>
      <c r="B113" s="2" t="s">
        <v>34</v>
      </c>
      <c r="C113" s="2" t="s">
        <v>5</v>
      </c>
      <c r="D113" s="3">
        <v>0.34652777777777777</v>
      </c>
      <c r="E113" s="2" t="s">
        <v>9</v>
      </c>
      <c r="F113" s="1">
        <v>41386.326861030095</v>
      </c>
      <c r="G113" s="1">
        <v>41386.367289270835</v>
      </c>
      <c r="H113" s="5">
        <f t="shared" si="4"/>
        <v>58</v>
      </c>
      <c r="I113" s="15" t="str">
        <f t="shared" si="5"/>
        <v>Apr</v>
      </c>
      <c r="J113" s="15" t="str">
        <f t="shared" si="6"/>
        <v>Day</v>
      </c>
      <c r="K113" s="15" t="str">
        <f t="shared" si="7"/>
        <v>Weekday</v>
      </c>
      <c r="L113" s="19">
        <f>_xlfn.ISOWEEKNUM(Table4[[#This Row],[Delivery Date]])</f>
        <v>17</v>
      </c>
    </row>
    <row r="114" spans="1:12">
      <c r="A114" s="4">
        <v>116</v>
      </c>
      <c r="B114" s="2" t="s">
        <v>34</v>
      </c>
      <c r="C114" s="2" t="s">
        <v>5</v>
      </c>
      <c r="D114" s="3">
        <v>0.41944444444444445</v>
      </c>
      <c r="E114" s="2" t="s">
        <v>9</v>
      </c>
      <c r="F114" s="1">
        <v>41386.393196030091</v>
      </c>
      <c r="G114" s="1">
        <v>41386.450684456016</v>
      </c>
      <c r="H114" s="5">
        <f t="shared" si="4"/>
        <v>82</v>
      </c>
      <c r="I114" s="15" t="str">
        <f t="shared" si="5"/>
        <v>Apr</v>
      </c>
      <c r="J114" s="15" t="str">
        <f t="shared" si="6"/>
        <v>Day</v>
      </c>
      <c r="K114" s="15" t="str">
        <f t="shared" si="7"/>
        <v>Weekday</v>
      </c>
      <c r="L114" s="19">
        <f>_xlfn.ISOWEEKNUM(Table4[[#This Row],[Delivery Date]])</f>
        <v>17</v>
      </c>
    </row>
    <row r="115" spans="1:12">
      <c r="A115" s="4">
        <v>117</v>
      </c>
      <c r="B115" s="2" t="s">
        <v>34</v>
      </c>
      <c r="C115" s="2" t="s">
        <v>5</v>
      </c>
      <c r="D115" s="3">
        <v>0.42291666666666666</v>
      </c>
      <c r="E115" s="2" t="s">
        <v>9</v>
      </c>
      <c r="F115" s="1">
        <v>41386.404296446766</v>
      </c>
      <c r="G115" s="1">
        <v>41386.447583483794</v>
      </c>
      <c r="H115" s="5">
        <f t="shared" si="4"/>
        <v>62</v>
      </c>
      <c r="I115" s="15" t="str">
        <f t="shared" si="5"/>
        <v>Apr</v>
      </c>
      <c r="J115" s="15" t="str">
        <f t="shared" si="6"/>
        <v>Day</v>
      </c>
      <c r="K115" s="15" t="str">
        <f t="shared" si="7"/>
        <v>Weekday</v>
      </c>
      <c r="L115" s="19">
        <f>_xlfn.ISOWEEKNUM(Table4[[#This Row],[Delivery Date]])</f>
        <v>17</v>
      </c>
    </row>
    <row r="116" spans="1:12">
      <c r="A116" s="4">
        <v>118</v>
      </c>
      <c r="B116" s="2" t="s">
        <v>34</v>
      </c>
      <c r="C116" s="2" t="s">
        <v>5</v>
      </c>
      <c r="D116" s="3">
        <v>0.50972222222222219</v>
      </c>
      <c r="E116" s="2" t="s">
        <v>9</v>
      </c>
      <c r="F116" s="1">
        <v>41386.482407141208</v>
      </c>
      <c r="G116" s="1">
        <v>41386.540196493057</v>
      </c>
      <c r="H116" s="5">
        <f t="shared" si="4"/>
        <v>83</v>
      </c>
      <c r="I116" s="15" t="str">
        <f t="shared" si="5"/>
        <v>Apr</v>
      </c>
      <c r="J116" s="15" t="str">
        <f t="shared" si="6"/>
        <v>Day</v>
      </c>
      <c r="K116" s="15" t="str">
        <f t="shared" si="7"/>
        <v>Weekday</v>
      </c>
      <c r="L116" s="19">
        <f>_xlfn.ISOWEEKNUM(Table4[[#This Row],[Delivery Date]])</f>
        <v>17</v>
      </c>
    </row>
    <row r="117" spans="1:12">
      <c r="A117" s="4">
        <v>119</v>
      </c>
      <c r="B117" s="2" t="s">
        <v>34</v>
      </c>
      <c r="C117" s="2" t="s">
        <v>5</v>
      </c>
      <c r="D117" s="3">
        <v>0.6958333333333333</v>
      </c>
      <c r="E117" s="2" t="s">
        <v>381</v>
      </c>
      <c r="F117" s="1">
        <v>41386.68211400463</v>
      </c>
      <c r="G117" s="1">
        <v>41386.733919560182</v>
      </c>
      <c r="H117" s="5">
        <f t="shared" si="4"/>
        <v>74</v>
      </c>
      <c r="I117" s="15" t="str">
        <f t="shared" si="5"/>
        <v>Apr</v>
      </c>
      <c r="J117" s="15" t="str">
        <f t="shared" si="6"/>
        <v>Day</v>
      </c>
      <c r="K117" s="15" t="str">
        <f t="shared" si="7"/>
        <v>Weekday</v>
      </c>
      <c r="L117" s="19">
        <f>_xlfn.ISOWEEKNUM(Table4[[#This Row],[Delivery Date]])</f>
        <v>17</v>
      </c>
    </row>
    <row r="118" spans="1:12" hidden="1">
      <c r="A118" s="4">
        <v>120</v>
      </c>
      <c r="B118" s="2" t="s">
        <v>35</v>
      </c>
      <c r="C118" s="2" t="s">
        <v>8</v>
      </c>
      <c r="D118" s="3">
        <v>0.19930555555555554</v>
      </c>
      <c r="E118" s="2" t="s">
        <v>381</v>
      </c>
      <c r="F118" s="1">
        <v>41387.17866203704</v>
      </c>
      <c r="G118" s="1">
        <v>41387.242203703703</v>
      </c>
      <c r="H118" s="5">
        <f t="shared" si="4"/>
        <v>91</v>
      </c>
      <c r="I118" s="15" t="str">
        <f t="shared" si="5"/>
        <v>Apr</v>
      </c>
      <c r="J118" s="15" t="str">
        <f t="shared" si="6"/>
        <v>Night</v>
      </c>
      <c r="K118" s="15" t="str">
        <f t="shared" si="7"/>
        <v>Weekday</v>
      </c>
      <c r="L118" s="19">
        <f>_xlfn.ISOWEEKNUM(Table4[[#This Row],[Delivery Date]])</f>
        <v>17</v>
      </c>
    </row>
    <row r="119" spans="1:12">
      <c r="A119" s="4">
        <v>121</v>
      </c>
      <c r="B119" s="2" t="s">
        <v>35</v>
      </c>
      <c r="C119" s="2" t="s">
        <v>8</v>
      </c>
      <c r="D119" s="3">
        <v>0.38958333333333334</v>
      </c>
      <c r="E119" s="2" t="s">
        <v>381</v>
      </c>
      <c r="F119" s="1">
        <v>41387.375179861112</v>
      </c>
      <c r="G119" s="1">
        <v>41387.435064120371</v>
      </c>
      <c r="H119" s="5">
        <f t="shared" si="4"/>
        <v>86</v>
      </c>
      <c r="I119" s="15" t="str">
        <f t="shared" si="5"/>
        <v>Apr</v>
      </c>
      <c r="J119" s="15" t="str">
        <f t="shared" si="6"/>
        <v>Day</v>
      </c>
      <c r="K119" s="15" t="str">
        <f t="shared" si="7"/>
        <v>Weekday</v>
      </c>
      <c r="L119" s="19">
        <f>_xlfn.ISOWEEKNUM(Table4[[#This Row],[Delivery Date]])</f>
        <v>17</v>
      </c>
    </row>
    <row r="120" spans="1:12">
      <c r="A120" s="4">
        <v>122</v>
      </c>
      <c r="B120" s="2" t="s">
        <v>35</v>
      </c>
      <c r="C120" s="2" t="s">
        <v>8</v>
      </c>
      <c r="D120" s="3">
        <v>0.44375000000000003</v>
      </c>
      <c r="E120" s="2" t="s">
        <v>9</v>
      </c>
      <c r="F120" s="1">
        <v>41387.414116863423</v>
      </c>
      <c r="G120" s="1">
        <v>41387.471524270833</v>
      </c>
      <c r="H120" s="5">
        <f t="shared" si="4"/>
        <v>82</v>
      </c>
      <c r="I120" s="15" t="str">
        <f t="shared" si="5"/>
        <v>Apr</v>
      </c>
      <c r="J120" s="15" t="str">
        <f t="shared" si="6"/>
        <v>Day</v>
      </c>
      <c r="K120" s="15" t="str">
        <f t="shared" si="7"/>
        <v>Weekday</v>
      </c>
      <c r="L120" s="19">
        <f>_xlfn.ISOWEEKNUM(Table4[[#This Row],[Delivery Date]])</f>
        <v>17</v>
      </c>
    </row>
    <row r="121" spans="1:12">
      <c r="A121" s="4">
        <v>123</v>
      </c>
      <c r="B121" s="2" t="s">
        <v>35</v>
      </c>
      <c r="C121" s="2" t="s">
        <v>8</v>
      </c>
      <c r="D121" s="3">
        <v>0.63472222222222219</v>
      </c>
      <c r="E121" s="2" t="s">
        <v>6</v>
      </c>
      <c r="F121" s="1">
        <v>41387.595843981486</v>
      </c>
      <c r="G121" s="1">
        <v>41387.674593981486</v>
      </c>
      <c r="H121" s="5">
        <f t="shared" si="4"/>
        <v>113</v>
      </c>
      <c r="I121" s="15" t="str">
        <f t="shared" si="5"/>
        <v>Apr</v>
      </c>
      <c r="J121" s="15" t="str">
        <f t="shared" si="6"/>
        <v>Day</v>
      </c>
      <c r="K121" s="15" t="str">
        <f t="shared" si="7"/>
        <v>Weekday</v>
      </c>
      <c r="L121" s="19">
        <f>_xlfn.ISOWEEKNUM(Table4[[#This Row],[Delivery Date]])</f>
        <v>17</v>
      </c>
    </row>
    <row r="122" spans="1:12" hidden="1">
      <c r="A122" s="4">
        <v>124</v>
      </c>
      <c r="B122" s="2" t="s">
        <v>36</v>
      </c>
      <c r="C122" s="2" t="s">
        <v>11</v>
      </c>
      <c r="D122" s="3">
        <v>0.18958333333333333</v>
      </c>
      <c r="E122" s="2" t="s">
        <v>381</v>
      </c>
      <c r="F122" s="1">
        <v>41388.165827118057</v>
      </c>
      <c r="G122" s="1">
        <v>41388.219785451387</v>
      </c>
      <c r="H122" s="5">
        <f t="shared" si="4"/>
        <v>77</v>
      </c>
      <c r="I122" s="15" t="str">
        <f t="shared" si="5"/>
        <v>Apr</v>
      </c>
      <c r="J122" s="15" t="str">
        <f t="shared" si="6"/>
        <v>Night</v>
      </c>
      <c r="K122" s="15" t="str">
        <f t="shared" si="7"/>
        <v>Weekday</v>
      </c>
      <c r="L122" s="19">
        <f>_xlfn.ISOWEEKNUM(Table4[[#This Row],[Delivery Date]])</f>
        <v>17</v>
      </c>
    </row>
    <row r="123" spans="1:12">
      <c r="A123" s="4">
        <v>125</v>
      </c>
      <c r="B123" s="2" t="s">
        <v>36</v>
      </c>
      <c r="C123" s="2" t="s">
        <v>11</v>
      </c>
      <c r="D123" s="3">
        <v>0.35000000000000003</v>
      </c>
      <c r="E123" s="2" t="s">
        <v>9</v>
      </c>
      <c r="F123" s="1">
        <v>41388.318402233795</v>
      </c>
      <c r="G123" s="1">
        <v>41388.371411493055</v>
      </c>
      <c r="H123" s="5">
        <f t="shared" si="4"/>
        <v>76</v>
      </c>
      <c r="I123" s="15" t="str">
        <f t="shared" si="5"/>
        <v>Apr</v>
      </c>
      <c r="J123" s="15" t="str">
        <f t="shared" si="6"/>
        <v>Day</v>
      </c>
      <c r="K123" s="15" t="str">
        <f t="shared" si="7"/>
        <v>Weekday</v>
      </c>
      <c r="L123" s="19">
        <f>_xlfn.ISOWEEKNUM(Table4[[#This Row],[Delivery Date]])</f>
        <v>17</v>
      </c>
    </row>
    <row r="124" spans="1:12">
      <c r="A124" s="4">
        <v>126</v>
      </c>
      <c r="B124" s="2" t="s">
        <v>36</v>
      </c>
      <c r="C124" s="2" t="s">
        <v>11</v>
      </c>
      <c r="D124" s="3">
        <v>0.38263888888888892</v>
      </c>
      <c r="E124" s="2" t="s">
        <v>381</v>
      </c>
      <c r="F124" s="1">
        <v>41388.351364004629</v>
      </c>
      <c r="G124" s="1">
        <v>41388.419407986112</v>
      </c>
      <c r="H124" s="5">
        <f t="shared" si="4"/>
        <v>97</v>
      </c>
      <c r="I124" s="15" t="str">
        <f t="shared" si="5"/>
        <v>Apr</v>
      </c>
      <c r="J124" s="15" t="str">
        <f t="shared" si="6"/>
        <v>Day</v>
      </c>
      <c r="K124" s="15" t="str">
        <f t="shared" si="7"/>
        <v>Weekday</v>
      </c>
      <c r="L124" s="19">
        <f>_xlfn.ISOWEEKNUM(Table4[[#This Row],[Delivery Date]])</f>
        <v>17</v>
      </c>
    </row>
    <row r="125" spans="1:12">
      <c r="A125" s="4">
        <v>127</v>
      </c>
      <c r="B125" s="2" t="s">
        <v>36</v>
      </c>
      <c r="C125" s="2" t="s">
        <v>11</v>
      </c>
      <c r="D125" s="3">
        <v>0.42569444444444443</v>
      </c>
      <c r="E125" s="2" t="s">
        <v>9</v>
      </c>
      <c r="F125" s="1">
        <v>41388.387747187502</v>
      </c>
      <c r="G125" s="1">
        <v>41388.463545798615</v>
      </c>
      <c r="H125" s="5">
        <f t="shared" si="4"/>
        <v>109</v>
      </c>
      <c r="I125" s="15" t="str">
        <f t="shared" si="5"/>
        <v>Apr</v>
      </c>
      <c r="J125" s="15" t="str">
        <f t="shared" si="6"/>
        <v>Day</v>
      </c>
      <c r="K125" s="15" t="str">
        <f t="shared" si="7"/>
        <v>Weekday</v>
      </c>
      <c r="L125" s="19">
        <f>_xlfn.ISOWEEKNUM(Table4[[#This Row],[Delivery Date]])</f>
        <v>17</v>
      </c>
    </row>
    <row r="126" spans="1:12">
      <c r="A126" s="4">
        <v>128</v>
      </c>
      <c r="B126" s="2" t="s">
        <v>36</v>
      </c>
      <c r="C126" s="2" t="s">
        <v>11</v>
      </c>
      <c r="D126" s="3">
        <v>0.5</v>
      </c>
      <c r="E126" s="2" t="s">
        <v>381</v>
      </c>
      <c r="F126" s="1">
        <v>41388.471072418986</v>
      </c>
      <c r="G126" s="1">
        <v>41388.543398807873</v>
      </c>
      <c r="H126" s="5">
        <f t="shared" si="4"/>
        <v>104</v>
      </c>
      <c r="I126" s="15" t="str">
        <f t="shared" si="5"/>
        <v>Apr</v>
      </c>
      <c r="J126" s="15" t="str">
        <f t="shared" si="6"/>
        <v>Day</v>
      </c>
      <c r="K126" s="15" t="str">
        <f t="shared" si="7"/>
        <v>Weekday</v>
      </c>
      <c r="L126" s="19">
        <f>_xlfn.ISOWEEKNUM(Table4[[#This Row],[Delivery Date]])</f>
        <v>17</v>
      </c>
    </row>
    <row r="127" spans="1:12">
      <c r="A127" s="4">
        <v>129</v>
      </c>
      <c r="B127" s="2" t="s">
        <v>36</v>
      </c>
      <c r="C127" s="2" t="s">
        <v>11</v>
      </c>
      <c r="D127" s="3">
        <v>0.50694444444444442</v>
      </c>
      <c r="E127" s="2" t="s">
        <v>9</v>
      </c>
      <c r="F127" s="1">
        <v>41388.484465162037</v>
      </c>
      <c r="G127" s="1">
        <v>41388.531212847229</v>
      </c>
      <c r="H127" s="5">
        <f t="shared" si="4"/>
        <v>67</v>
      </c>
      <c r="I127" s="15" t="str">
        <f t="shared" si="5"/>
        <v>Apr</v>
      </c>
      <c r="J127" s="15" t="str">
        <f t="shared" si="6"/>
        <v>Day</v>
      </c>
      <c r="K127" s="15" t="str">
        <f t="shared" si="7"/>
        <v>Weekday</v>
      </c>
      <c r="L127" s="19">
        <f>_xlfn.ISOWEEKNUM(Table4[[#This Row],[Delivery Date]])</f>
        <v>17</v>
      </c>
    </row>
    <row r="128" spans="1:12">
      <c r="A128" s="4">
        <v>130</v>
      </c>
      <c r="B128" s="2" t="s">
        <v>36</v>
      </c>
      <c r="C128" s="2" t="s">
        <v>11</v>
      </c>
      <c r="D128" s="3">
        <v>0.58750000000000002</v>
      </c>
      <c r="E128" s="2" t="s">
        <v>9</v>
      </c>
      <c r="F128" s="1">
        <v>41388.563274155094</v>
      </c>
      <c r="G128" s="1">
        <v>41388.608702395832</v>
      </c>
      <c r="H128" s="5">
        <f t="shared" ref="H128:H189" si="8">HOUR(G128-F128)*60+MINUTE(G128-F128)</f>
        <v>65</v>
      </c>
      <c r="I128" s="15" t="str">
        <f t="shared" si="5"/>
        <v>Apr</v>
      </c>
      <c r="J128" s="15" t="str">
        <f t="shared" si="6"/>
        <v>Day</v>
      </c>
      <c r="K128" s="15" t="str">
        <f t="shared" si="7"/>
        <v>Weekday</v>
      </c>
      <c r="L128" s="19">
        <f>_xlfn.ISOWEEKNUM(Table4[[#This Row],[Delivery Date]])</f>
        <v>17</v>
      </c>
    </row>
    <row r="129" spans="1:12">
      <c r="A129" s="4">
        <v>131</v>
      </c>
      <c r="B129" s="2" t="s">
        <v>36</v>
      </c>
      <c r="C129" s="2" t="s">
        <v>11</v>
      </c>
      <c r="D129" s="3">
        <v>0.63541666666666663</v>
      </c>
      <c r="E129" s="2" t="s">
        <v>381</v>
      </c>
      <c r="F129" s="1">
        <v>41388.603869710649</v>
      </c>
      <c r="G129" s="1">
        <v>41388.667804895835</v>
      </c>
      <c r="H129" s="5">
        <f t="shared" si="8"/>
        <v>92</v>
      </c>
      <c r="I129" s="15" t="str">
        <f t="shared" si="5"/>
        <v>Apr</v>
      </c>
      <c r="J129" s="15" t="str">
        <f t="shared" si="6"/>
        <v>Day</v>
      </c>
      <c r="K129" s="15" t="str">
        <f t="shared" si="7"/>
        <v>Weekday</v>
      </c>
      <c r="L129" s="19">
        <f>_xlfn.ISOWEEKNUM(Table4[[#This Row],[Delivery Date]])</f>
        <v>17</v>
      </c>
    </row>
    <row r="130" spans="1:12">
      <c r="A130" s="4">
        <v>132</v>
      </c>
      <c r="B130" s="2" t="s">
        <v>36</v>
      </c>
      <c r="C130" s="2" t="s">
        <v>11</v>
      </c>
      <c r="D130" s="3">
        <v>0.65902777777777777</v>
      </c>
      <c r="E130" s="2" t="s">
        <v>9</v>
      </c>
      <c r="F130" s="1">
        <v>41388.634350891203</v>
      </c>
      <c r="G130" s="1">
        <v>41388.671364780086</v>
      </c>
      <c r="H130" s="5">
        <f t="shared" si="8"/>
        <v>53</v>
      </c>
      <c r="I130" s="15" t="str">
        <f t="shared" ref="I130:I193" si="9">TEXT(B130,"mmm")</f>
        <v>Apr</v>
      </c>
      <c r="J130" s="15" t="str">
        <f t="shared" ref="J130:J193" si="10">IF(OR(HOUR(D130)&lt;6, HOUR(D130&gt;18)),"Night","Day")</f>
        <v>Day</v>
      </c>
      <c r="K130" s="15" t="str">
        <f t="shared" ref="K130:K193" si="11">IF(OR(C130="Saturday", C130="Sunday"),"Weekend","Weekday")</f>
        <v>Weekday</v>
      </c>
      <c r="L130" s="19">
        <f>_xlfn.ISOWEEKNUM(Table4[[#This Row],[Delivery Date]])</f>
        <v>17</v>
      </c>
    </row>
    <row r="131" spans="1:12">
      <c r="A131" s="4">
        <v>133</v>
      </c>
      <c r="B131" s="2" t="s">
        <v>36</v>
      </c>
      <c r="C131" s="2" t="s">
        <v>11</v>
      </c>
      <c r="D131" s="3">
        <v>0.77638888888888891</v>
      </c>
      <c r="E131" s="2" t="s">
        <v>381</v>
      </c>
      <c r="F131" s="1">
        <v>41388.776422881951</v>
      </c>
      <c r="G131" s="1">
        <v>41388.91030019676</v>
      </c>
      <c r="H131" s="5">
        <f t="shared" si="8"/>
        <v>192</v>
      </c>
      <c r="I131" s="15" t="str">
        <f t="shared" si="9"/>
        <v>Apr</v>
      </c>
      <c r="J131" s="15" t="str">
        <f t="shared" si="10"/>
        <v>Day</v>
      </c>
      <c r="K131" s="15" t="str">
        <f t="shared" si="11"/>
        <v>Weekday</v>
      </c>
      <c r="L131" s="19">
        <f>_xlfn.ISOWEEKNUM(Table4[[#This Row],[Delivery Date]])</f>
        <v>17</v>
      </c>
    </row>
    <row r="132" spans="1:12">
      <c r="A132" s="4">
        <v>134</v>
      </c>
      <c r="B132" s="2" t="s">
        <v>36</v>
      </c>
      <c r="C132" s="2" t="s">
        <v>11</v>
      </c>
      <c r="D132" s="3">
        <v>0.77986111111111101</v>
      </c>
      <c r="E132" s="2" t="s">
        <v>9</v>
      </c>
      <c r="F132" s="1">
        <v>41388.75129320602</v>
      </c>
      <c r="G132" s="1">
        <v>41388.824418206015</v>
      </c>
      <c r="H132" s="5">
        <f t="shared" si="8"/>
        <v>105</v>
      </c>
      <c r="I132" s="15" t="str">
        <f t="shared" si="9"/>
        <v>Apr</v>
      </c>
      <c r="J132" s="15" t="str">
        <f t="shared" si="10"/>
        <v>Day</v>
      </c>
      <c r="K132" s="15" t="str">
        <f t="shared" si="11"/>
        <v>Weekday</v>
      </c>
      <c r="L132" s="19">
        <f>_xlfn.ISOWEEKNUM(Table4[[#This Row],[Delivery Date]])</f>
        <v>17</v>
      </c>
    </row>
    <row r="133" spans="1:12" hidden="1">
      <c r="A133" s="4">
        <v>135</v>
      </c>
      <c r="B133" s="2" t="s">
        <v>37</v>
      </c>
      <c r="C133" s="2" t="s">
        <v>13</v>
      </c>
      <c r="D133" s="3">
        <v>3.3333333333333333E-2</v>
      </c>
      <c r="E133" s="2" t="s">
        <v>381</v>
      </c>
      <c r="F133" s="1">
        <v>41388.997955868057</v>
      </c>
      <c r="G133" s="1">
        <v>41389.052608645834</v>
      </c>
      <c r="H133" s="5">
        <f t="shared" si="8"/>
        <v>78</v>
      </c>
      <c r="I133" s="15" t="str">
        <f t="shared" si="9"/>
        <v>Apr</v>
      </c>
      <c r="J133" s="15" t="str">
        <f t="shared" si="10"/>
        <v>Night</v>
      </c>
      <c r="K133" s="15" t="str">
        <f t="shared" si="11"/>
        <v>Weekday</v>
      </c>
      <c r="L133" s="19">
        <f>_xlfn.ISOWEEKNUM(Table4[[#This Row],[Delivery Date]])</f>
        <v>17</v>
      </c>
    </row>
    <row r="134" spans="1:12">
      <c r="A134" s="4">
        <v>136</v>
      </c>
      <c r="B134" s="2" t="s">
        <v>37</v>
      </c>
      <c r="C134" s="2" t="s">
        <v>13</v>
      </c>
      <c r="D134" s="3">
        <v>0.41041666666666665</v>
      </c>
      <c r="E134" s="2" t="s">
        <v>381</v>
      </c>
      <c r="F134" s="1">
        <v>41389.379215821755</v>
      </c>
      <c r="G134" s="1">
        <v>41389.438833877313</v>
      </c>
      <c r="H134" s="5">
        <f t="shared" si="8"/>
        <v>85</v>
      </c>
      <c r="I134" s="15" t="str">
        <f t="shared" si="9"/>
        <v>Apr</v>
      </c>
      <c r="J134" s="15" t="str">
        <f t="shared" si="10"/>
        <v>Day</v>
      </c>
      <c r="K134" s="15" t="str">
        <f t="shared" si="11"/>
        <v>Weekday</v>
      </c>
      <c r="L134" s="19">
        <f>_xlfn.ISOWEEKNUM(Table4[[#This Row],[Delivery Date]])</f>
        <v>17</v>
      </c>
    </row>
    <row r="135" spans="1:12">
      <c r="A135" s="4">
        <v>137</v>
      </c>
      <c r="B135" s="2" t="s">
        <v>37</v>
      </c>
      <c r="C135" s="2" t="s">
        <v>13</v>
      </c>
      <c r="D135" s="3">
        <v>0.62291666666666667</v>
      </c>
      <c r="E135" s="2" t="s">
        <v>381</v>
      </c>
      <c r="F135" s="1">
        <v>41389.597363043977</v>
      </c>
      <c r="G135" s="1">
        <v>41389.661356099539</v>
      </c>
      <c r="H135" s="5">
        <f t="shared" si="8"/>
        <v>92</v>
      </c>
      <c r="I135" s="15" t="str">
        <f t="shared" si="9"/>
        <v>Apr</v>
      </c>
      <c r="J135" s="15" t="str">
        <f t="shared" si="10"/>
        <v>Day</v>
      </c>
      <c r="K135" s="15" t="str">
        <f t="shared" si="11"/>
        <v>Weekday</v>
      </c>
      <c r="L135" s="19">
        <f>_xlfn.ISOWEEKNUM(Table4[[#This Row],[Delivery Date]])</f>
        <v>17</v>
      </c>
    </row>
    <row r="136" spans="1:12">
      <c r="A136" s="4">
        <v>138</v>
      </c>
      <c r="B136" s="2" t="s">
        <v>37</v>
      </c>
      <c r="C136" s="2" t="s">
        <v>13</v>
      </c>
      <c r="D136" s="3">
        <v>0.72013888888888899</v>
      </c>
      <c r="E136" s="2" t="s">
        <v>381</v>
      </c>
      <c r="F136" s="1">
        <v>41389.686325543982</v>
      </c>
      <c r="G136" s="1">
        <v>41389.762008414349</v>
      </c>
      <c r="H136" s="5">
        <f t="shared" si="8"/>
        <v>108</v>
      </c>
      <c r="I136" s="15" t="str">
        <f t="shared" si="9"/>
        <v>Apr</v>
      </c>
      <c r="J136" s="15" t="str">
        <f t="shared" si="10"/>
        <v>Day</v>
      </c>
      <c r="K136" s="15" t="str">
        <f t="shared" si="11"/>
        <v>Weekday</v>
      </c>
      <c r="L136" s="19">
        <f>_xlfn.ISOWEEKNUM(Table4[[#This Row],[Delivery Date]])</f>
        <v>17</v>
      </c>
    </row>
    <row r="137" spans="1:12" hidden="1">
      <c r="A137" s="4">
        <v>139</v>
      </c>
      <c r="B137" s="2" t="s">
        <v>38</v>
      </c>
      <c r="C137" s="2" t="s">
        <v>15</v>
      </c>
      <c r="D137" s="3">
        <v>4.3055555555555562E-2</v>
      </c>
      <c r="E137" s="2" t="s">
        <v>6</v>
      </c>
      <c r="F137" s="1">
        <v>41390.015292164353</v>
      </c>
      <c r="G137" s="1">
        <v>41390.069516701384</v>
      </c>
      <c r="H137" s="5">
        <f t="shared" si="8"/>
        <v>78</v>
      </c>
      <c r="I137" s="15" t="str">
        <f t="shared" si="9"/>
        <v>Apr</v>
      </c>
      <c r="J137" s="15" t="str">
        <f t="shared" si="10"/>
        <v>Night</v>
      </c>
      <c r="K137" s="15" t="str">
        <f t="shared" si="11"/>
        <v>Weekday</v>
      </c>
      <c r="L137" s="19">
        <f>_xlfn.ISOWEEKNUM(Table4[[#This Row],[Delivery Date]])</f>
        <v>17</v>
      </c>
    </row>
    <row r="138" spans="1:12">
      <c r="A138" s="4">
        <v>140</v>
      </c>
      <c r="B138" s="2" t="s">
        <v>38</v>
      </c>
      <c r="C138" s="2" t="s">
        <v>15</v>
      </c>
      <c r="D138" s="3">
        <v>0.47291666666666665</v>
      </c>
      <c r="E138" s="2" t="s">
        <v>9</v>
      </c>
      <c r="F138" s="1">
        <v>41390.450451504628</v>
      </c>
      <c r="G138" s="1">
        <v>41390.497025578705</v>
      </c>
      <c r="H138" s="5">
        <f t="shared" si="8"/>
        <v>67</v>
      </c>
      <c r="I138" s="15" t="str">
        <f t="shared" si="9"/>
        <v>Apr</v>
      </c>
      <c r="J138" s="15" t="str">
        <f t="shared" si="10"/>
        <v>Day</v>
      </c>
      <c r="K138" s="15" t="str">
        <f t="shared" si="11"/>
        <v>Weekday</v>
      </c>
      <c r="L138" s="19">
        <f>_xlfn.ISOWEEKNUM(Table4[[#This Row],[Delivery Date]])</f>
        <v>17</v>
      </c>
    </row>
    <row r="139" spans="1:12">
      <c r="A139" s="4">
        <v>141</v>
      </c>
      <c r="B139" s="2" t="s">
        <v>38</v>
      </c>
      <c r="C139" s="2" t="s">
        <v>15</v>
      </c>
      <c r="D139" s="3">
        <v>0.54513888888888895</v>
      </c>
      <c r="E139" s="2" t="s">
        <v>9</v>
      </c>
      <c r="F139" s="1">
        <v>41390.521234918982</v>
      </c>
      <c r="G139" s="1">
        <v>41390.564961770833</v>
      </c>
      <c r="H139" s="5">
        <f t="shared" si="8"/>
        <v>62</v>
      </c>
      <c r="I139" s="15" t="str">
        <f t="shared" si="9"/>
        <v>Apr</v>
      </c>
      <c r="J139" s="15" t="str">
        <f t="shared" si="10"/>
        <v>Day</v>
      </c>
      <c r="K139" s="15" t="str">
        <f t="shared" si="11"/>
        <v>Weekday</v>
      </c>
      <c r="L139" s="19">
        <f>_xlfn.ISOWEEKNUM(Table4[[#This Row],[Delivery Date]])</f>
        <v>17</v>
      </c>
    </row>
    <row r="140" spans="1:12">
      <c r="A140" s="4">
        <v>142</v>
      </c>
      <c r="B140" s="2" t="s">
        <v>38</v>
      </c>
      <c r="C140" s="2" t="s">
        <v>15</v>
      </c>
      <c r="D140" s="3">
        <v>0.63680555555555551</v>
      </c>
      <c r="E140" s="2" t="s">
        <v>381</v>
      </c>
      <c r="F140" s="1">
        <v>41390.61222052083</v>
      </c>
      <c r="G140" s="1">
        <v>41390.653354780094</v>
      </c>
      <c r="H140" s="5">
        <f t="shared" si="8"/>
        <v>59</v>
      </c>
      <c r="I140" s="15" t="str">
        <f t="shared" si="9"/>
        <v>Apr</v>
      </c>
      <c r="J140" s="15" t="str">
        <f t="shared" si="10"/>
        <v>Day</v>
      </c>
      <c r="K140" s="15" t="str">
        <f t="shared" si="11"/>
        <v>Weekday</v>
      </c>
      <c r="L140" s="19">
        <f>_xlfn.ISOWEEKNUM(Table4[[#This Row],[Delivery Date]])</f>
        <v>17</v>
      </c>
    </row>
    <row r="141" spans="1:12">
      <c r="A141" s="4">
        <v>143</v>
      </c>
      <c r="B141" s="2" t="s">
        <v>38</v>
      </c>
      <c r="C141" s="2" t="s">
        <v>15</v>
      </c>
      <c r="D141" s="3">
        <v>0.71180555555555547</v>
      </c>
      <c r="E141" s="2" t="s">
        <v>381</v>
      </c>
      <c r="F141" s="1">
        <v>41390.696296759255</v>
      </c>
      <c r="G141" s="1">
        <v>41390.732581481483</v>
      </c>
      <c r="H141" s="5">
        <f t="shared" si="8"/>
        <v>52</v>
      </c>
      <c r="I141" s="15" t="str">
        <f t="shared" si="9"/>
        <v>Apr</v>
      </c>
      <c r="J141" s="15" t="str">
        <f t="shared" si="10"/>
        <v>Day</v>
      </c>
      <c r="K141" s="15" t="str">
        <f t="shared" si="11"/>
        <v>Weekday</v>
      </c>
      <c r="L141" s="19">
        <f>_xlfn.ISOWEEKNUM(Table4[[#This Row],[Delivery Date]])</f>
        <v>17</v>
      </c>
    </row>
    <row r="142" spans="1:12">
      <c r="A142" s="4">
        <v>144</v>
      </c>
      <c r="B142" s="2" t="s">
        <v>38</v>
      </c>
      <c r="C142" s="2" t="s">
        <v>15</v>
      </c>
      <c r="D142" s="3">
        <v>0.79583333333333339</v>
      </c>
      <c r="E142" s="2" t="s">
        <v>381</v>
      </c>
      <c r="F142" s="1">
        <v>41390.762714386576</v>
      </c>
      <c r="G142" s="1" t="e">
        <v>#VALUE!</v>
      </c>
      <c r="H142" s="5" t="e">
        <f t="shared" si="8"/>
        <v>#VALUE!</v>
      </c>
      <c r="I142" s="15" t="str">
        <f t="shared" si="9"/>
        <v>Apr</v>
      </c>
      <c r="J142" s="15" t="str">
        <f t="shared" si="10"/>
        <v>Day</v>
      </c>
      <c r="K142" s="15" t="str">
        <f t="shared" si="11"/>
        <v>Weekday</v>
      </c>
      <c r="L142" s="19">
        <f>_xlfn.ISOWEEKNUM(Table4[[#This Row],[Delivery Date]])</f>
        <v>17</v>
      </c>
    </row>
    <row r="143" spans="1:12">
      <c r="A143" s="4">
        <v>145</v>
      </c>
      <c r="B143" s="2" t="s">
        <v>38</v>
      </c>
      <c r="C143" s="2" t="s">
        <v>15</v>
      </c>
      <c r="D143" s="3">
        <v>0.97499999999999998</v>
      </c>
      <c r="E143" s="2" t="s">
        <v>381</v>
      </c>
      <c r="F143" s="1">
        <v>41390.952311886576</v>
      </c>
      <c r="G143" s="1">
        <v>41391.073237812496</v>
      </c>
      <c r="H143" s="5">
        <f t="shared" si="8"/>
        <v>174</v>
      </c>
      <c r="I143" s="15" t="str">
        <f t="shared" si="9"/>
        <v>Apr</v>
      </c>
      <c r="J143" s="15" t="str">
        <f t="shared" si="10"/>
        <v>Day</v>
      </c>
      <c r="K143" s="15" t="str">
        <f t="shared" si="11"/>
        <v>Weekday</v>
      </c>
      <c r="L143" s="19">
        <f>_xlfn.ISOWEEKNUM(Table4[[#This Row],[Delivery Date]])</f>
        <v>17</v>
      </c>
    </row>
    <row r="144" spans="1:12" hidden="1">
      <c r="A144" s="4">
        <v>146</v>
      </c>
      <c r="B144" s="2" t="s">
        <v>39</v>
      </c>
      <c r="C144" s="2" t="s">
        <v>17</v>
      </c>
      <c r="D144" s="3">
        <v>0.24930555555555556</v>
      </c>
      <c r="E144" s="2" t="s">
        <v>381</v>
      </c>
      <c r="F144" s="1">
        <v>41391.241571296297</v>
      </c>
      <c r="G144" s="1">
        <v>41391.293052777779</v>
      </c>
      <c r="H144" s="5">
        <f t="shared" si="8"/>
        <v>74</v>
      </c>
      <c r="I144" s="15" t="str">
        <f t="shared" si="9"/>
        <v>Apr</v>
      </c>
      <c r="J144" s="15" t="str">
        <f t="shared" si="10"/>
        <v>Night</v>
      </c>
      <c r="K144" s="15" t="str">
        <f t="shared" si="11"/>
        <v>Weekend</v>
      </c>
      <c r="L144" s="19">
        <f>_xlfn.ISOWEEKNUM(Table4[[#This Row],[Delivery Date]])</f>
        <v>17</v>
      </c>
    </row>
    <row r="145" spans="1:12">
      <c r="A145" s="4">
        <v>147</v>
      </c>
      <c r="B145" s="2" t="s">
        <v>39</v>
      </c>
      <c r="C145" s="2" t="s">
        <v>17</v>
      </c>
      <c r="D145" s="3">
        <v>0.61805555555555558</v>
      </c>
      <c r="E145" s="2" t="s">
        <v>6</v>
      </c>
      <c r="F145" s="1">
        <v>41391.58392592593</v>
      </c>
      <c r="G145" s="1">
        <v>41391.639886574078</v>
      </c>
      <c r="H145" s="5">
        <f t="shared" si="8"/>
        <v>80</v>
      </c>
      <c r="I145" s="15" t="str">
        <f t="shared" si="9"/>
        <v>Apr</v>
      </c>
      <c r="J145" s="15" t="str">
        <f t="shared" si="10"/>
        <v>Day</v>
      </c>
      <c r="K145" s="15" t="str">
        <f t="shared" si="11"/>
        <v>Weekend</v>
      </c>
      <c r="L145" s="19">
        <f>_xlfn.ISOWEEKNUM(Table4[[#This Row],[Delivery Date]])</f>
        <v>17</v>
      </c>
    </row>
    <row r="146" spans="1:12">
      <c r="A146" s="4">
        <v>148</v>
      </c>
      <c r="B146" s="2" t="s">
        <v>39</v>
      </c>
      <c r="C146" s="2" t="s">
        <v>17</v>
      </c>
      <c r="D146" s="3">
        <v>0.68333333333333324</v>
      </c>
      <c r="E146" s="2" t="s">
        <v>381</v>
      </c>
      <c r="F146" s="1">
        <v>41391.661401469908</v>
      </c>
      <c r="G146" s="1">
        <v>41391.702489432864</v>
      </c>
      <c r="H146" s="5">
        <f t="shared" si="8"/>
        <v>59</v>
      </c>
      <c r="I146" s="15" t="str">
        <f t="shared" si="9"/>
        <v>Apr</v>
      </c>
      <c r="J146" s="15" t="str">
        <f t="shared" si="10"/>
        <v>Day</v>
      </c>
      <c r="K146" s="15" t="str">
        <f t="shared" si="11"/>
        <v>Weekend</v>
      </c>
      <c r="L146" s="19">
        <f>_xlfn.ISOWEEKNUM(Table4[[#This Row],[Delivery Date]])</f>
        <v>17</v>
      </c>
    </row>
    <row r="147" spans="1:12" hidden="1">
      <c r="A147" s="4">
        <v>149</v>
      </c>
      <c r="B147" s="2" t="s">
        <v>40</v>
      </c>
      <c r="C147" s="2" t="s">
        <v>19</v>
      </c>
      <c r="D147" s="3">
        <v>0.16111111111111112</v>
      </c>
      <c r="E147" s="2" t="s">
        <v>381</v>
      </c>
      <c r="F147" s="1">
        <v>41392.130643368058</v>
      </c>
      <c r="G147" s="1">
        <v>41392.206476701394</v>
      </c>
      <c r="H147" s="5">
        <f t="shared" si="8"/>
        <v>109</v>
      </c>
      <c r="I147" s="15" t="str">
        <f t="shared" si="9"/>
        <v>Apr</v>
      </c>
      <c r="J147" s="15" t="str">
        <f t="shared" si="10"/>
        <v>Night</v>
      </c>
      <c r="K147" s="15" t="str">
        <f t="shared" si="11"/>
        <v>Weekend</v>
      </c>
      <c r="L147" s="19">
        <f>_xlfn.ISOWEEKNUM(Table4[[#This Row],[Delivery Date]])</f>
        <v>17</v>
      </c>
    </row>
    <row r="148" spans="1:12">
      <c r="A148" s="4">
        <v>150</v>
      </c>
      <c r="B148" s="2" t="s">
        <v>41</v>
      </c>
      <c r="C148" s="2" t="s">
        <v>5</v>
      </c>
      <c r="D148" s="3">
        <v>0.35902777777777778</v>
      </c>
      <c r="E148" s="2" t="s">
        <v>9</v>
      </c>
      <c r="F148" s="1">
        <v>41393.318525150462</v>
      </c>
      <c r="G148" s="1">
        <v>41393.38264552084</v>
      </c>
      <c r="H148" s="5">
        <f t="shared" si="8"/>
        <v>92</v>
      </c>
      <c r="I148" s="15" t="str">
        <f t="shared" si="9"/>
        <v>Apr</v>
      </c>
      <c r="J148" s="15" t="str">
        <f t="shared" si="10"/>
        <v>Day</v>
      </c>
      <c r="K148" s="15" t="str">
        <f t="shared" si="11"/>
        <v>Weekday</v>
      </c>
      <c r="L148" s="19">
        <f>_xlfn.ISOWEEKNUM(Table4[[#This Row],[Delivery Date]])</f>
        <v>18</v>
      </c>
    </row>
    <row r="149" spans="1:12">
      <c r="A149" s="4">
        <v>151</v>
      </c>
      <c r="B149" s="2" t="s">
        <v>41</v>
      </c>
      <c r="C149" s="2" t="s">
        <v>5</v>
      </c>
      <c r="D149" s="3">
        <v>0.43124999999999997</v>
      </c>
      <c r="E149" s="2" t="s">
        <v>9</v>
      </c>
      <c r="F149" s="1">
        <v>41393.40738005787</v>
      </c>
      <c r="G149" s="1">
        <v>41393.473687928243</v>
      </c>
      <c r="H149" s="5">
        <f t="shared" si="8"/>
        <v>95</v>
      </c>
      <c r="I149" s="15" t="str">
        <f t="shared" si="9"/>
        <v>Apr</v>
      </c>
      <c r="J149" s="15" t="str">
        <f t="shared" si="10"/>
        <v>Day</v>
      </c>
      <c r="K149" s="15" t="str">
        <f t="shared" si="11"/>
        <v>Weekday</v>
      </c>
      <c r="L149" s="19">
        <f>_xlfn.ISOWEEKNUM(Table4[[#This Row],[Delivery Date]])</f>
        <v>18</v>
      </c>
    </row>
    <row r="150" spans="1:12">
      <c r="A150" s="4">
        <v>152</v>
      </c>
      <c r="B150" s="2" t="s">
        <v>41</v>
      </c>
      <c r="C150" s="2" t="s">
        <v>5</v>
      </c>
      <c r="D150" s="3">
        <v>0.46736111111111112</v>
      </c>
      <c r="E150" s="2" t="s">
        <v>381</v>
      </c>
      <c r="F150" s="1">
        <v>41393.417030671291</v>
      </c>
      <c r="G150" s="1">
        <v>41393.501614004628</v>
      </c>
      <c r="H150" s="5">
        <f t="shared" si="8"/>
        <v>121</v>
      </c>
      <c r="I150" s="15" t="str">
        <f t="shared" si="9"/>
        <v>Apr</v>
      </c>
      <c r="J150" s="15" t="str">
        <f t="shared" si="10"/>
        <v>Day</v>
      </c>
      <c r="K150" s="15" t="str">
        <f t="shared" si="11"/>
        <v>Weekday</v>
      </c>
      <c r="L150" s="19">
        <f>_xlfn.ISOWEEKNUM(Table4[[#This Row],[Delivery Date]])</f>
        <v>18</v>
      </c>
    </row>
    <row r="151" spans="1:12">
      <c r="A151" s="4">
        <v>153</v>
      </c>
      <c r="B151" s="2" t="s">
        <v>41</v>
      </c>
      <c r="C151" s="2" t="s">
        <v>5</v>
      </c>
      <c r="D151" s="3">
        <v>0.51180555555555551</v>
      </c>
      <c r="E151" s="2" t="s">
        <v>9</v>
      </c>
      <c r="F151" s="1">
        <v>41393.478156562502</v>
      </c>
      <c r="G151" s="1">
        <v>41393.554128784723</v>
      </c>
      <c r="H151" s="5">
        <f t="shared" si="8"/>
        <v>109</v>
      </c>
      <c r="I151" s="15" t="str">
        <f t="shared" si="9"/>
        <v>Apr</v>
      </c>
      <c r="J151" s="15" t="str">
        <f t="shared" si="10"/>
        <v>Day</v>
      </c>
      <c r="K151" s="15" t="str">
        <f t="shared" si="11"/>
        <v>Weekday</v>
      </c>
      <c r="L151" s="19">
        <f>_xlfn.ISOWEEKNUM(Table4[[#This Row],[Delivery Date]])</f>
        <v>18</v>
      </c>
    </row>
    <row r="152" spans="1:12">
      <c r="A152" s="4">
        <v>154</v>
      </c>
      <c r="B152" s="2" t="s">
        <v>41</v>
      </c>
      <c r="C152" s="2" t="s">
        <v>5</v>
      </c>
      <c r="D152" s="3">
        <v>0.6166666666666667</v>
      </c>
      <c r="E152" s="2" t="s">
        <v>381</v>
      </c>
      <c r="F152" s="1">
        <v>41393.583041238424</v>
      </c>
      <c r="G152" s="1">
        <v>41393.631629201387</v>
      </c>
      <c r="H152" s="5">
        <f t="shared" si="8"/>
        <v>69</v>
      </c>
      <c r="I152" s="15" t="str">
        <f t="shared" si="9"/>
        <v>Apr</v>
      </c>
      <c r="J152" s="15" t="str">
        <f t="shared" si="10"/>
        <v>Day</v>
      </c>
      <c r="K152" s="15" t="str">
        <f t="shared" si="11"/>
        <v>Weekday</v>
      </c>
      <c r="L152" s="19">
        <f>_xlfn.ISOWEEKNUM(Table4[[#This Row],[Delivery Date]])</f>
        <v>18</v>
      </c>
    </row>
    <row r="153" spans="1:12">
      <c r="A153" s="4">
        <v>155</v>
      </c>
      <c r="B153" s="2" t="s">
        <v>41</v>
      </c>
      <c r="C153" s="2" t="s">
        <v>5</v>
      </c>
      <c r="D153" s="3">
        <v>0.61388888888888882</v>
      </c>
      <c r="E153" s="2" t="s">
        <v>9</v>
      </c>
      <c r="F153" s="1">
        <v>41393.587416932867</v>
      </c>
      <c r="G153" s="1">
        <v>41393.641826655097</v>
      </c>
      <c r="H153" s="5">
        <f t="shared" si="8"/>
        <v>78</v>
      </c>
      <c r="I153" s="15" t="str">
        <f t="shared" si="9"/>
        <v>Apr</v>
      </c>
      <c r="J153" s="15" t="str">
        <f t="shared" si="10"/>
        <v>Day</v>
      </c>
      <c r="K153" s="15" t="str">
        <f t="shared" si="11"/>
        <v>Weekday</v>
      </c>
      <c r="L153" s="19">
        <f>_xlfn.ISOWEEKNUM(Table4[[#This Row],[Delivery Date]])</f>
        <v>18</v>
      </c>
    </row>
    <row r="154" spans="1:12">
      <c r="A154" s="4">
        <v>156</v>
      </c>
      <c r="B154" s="2" t="s">
        <v>41</v>
      </c>
      <c r="C154" s="2" t="s">
        <v>5</v>
      </c>
      <c r="D154" s="3">
        <v>0.67013888888888884</v>
      </c>
      <c r="E154" s="2" t="s">
        <v>9</v>
      </c>
      <c r="F154" s="1">
        <v>41393.64583040509</v>
      </c>
      <c r="G154" s="1">
        <v>41393.712635960648</v>
      </c>
      <c r="H154" s="5">
        <f t="shared" si="8"/>
        <v>96</v>
      </c>
      <c r="I154" s="15" t="str">
        <f t="shared" si="9"/>
        <v>Apr</v>
      </c>
      <c r="J154" s="15" t="str">
        <f t="shared" si="10"/>
        <v>Day</v>
      </c>
      <c r="K154" s="15" t="str">
        <f t="shared" si="11"/>
        <v>Weekday</v>
      </c>
      <c r="L154" s="19">
        <f>_xlfn.ISOWEEKNUM(Table4[[#This Row],[Delivery Date]])</f>
        <v>18</v>
      </c>
    </row>
    <row r="155" spans="1:12">
      <c r="A155" s="4">
        <v>157</v>
      </c>
      <c r="B155" s="2" t="s">
        <v>41</v>
      </c>
      <c r="C155" s="2" t="s">
        <v>5</v>
      </c>
      <c r="D155" s="3">
        <v>0.69097222222222221</v>
      </c>
      <c r="E155" s="2" t="s">
        <v>9</v>
      </c>
      <c r="F155" s="1">
        <v>41393.663349884257</v>
      </c>
      <c r="G155" s="1">
        <v>41393.732412384255</v>
      </c>
      <c r="H155" s="5">
        <f t="shared" si="8"/>
        <v>99</v>
      </c>
      <c r="I155" s="15" t="str">
        <f t="shared" si="9"/>
        <v>Apr</v>
      </c>
      <c r="J155" s="15" t="str">
        <f t="shared" si="10"/>
        <v>Day</v>
      </c>
      <c r="K155" s="15" t="str">
        <f t="shared" si="11"/>
        <v>Weekday</v>
      </c>
      <c r="L155" s="19">
        <f>_xlfn.ISOWEEKNUM(Table4[[#This Row],[Delivery Date]])</f>
        <v>18</v>
      </c>
    </row>
    <row r="156" spans="1:12">
      <c r="A156" s="4">
        <v>158</v>
      </c>
      <c r="B156" s="2" t="s">
        <v>41</v>
      </c>
      <c r="C156" s="2" t="s">
        <v>5</v>
      </c>
      <c r="D156" s="3">
        <v>0.96458333333333324</v>
      </c>
      <c r="E156" s="2" t="s">
        <v>381</v>
      </c>
      <c r="F156" s="1">
        <v>41393.934488506944</v>
      </c>
      <c r="G156" s="1" t="e">
        <v>#VALUE!</v>
      </c>
      <c r="H156" s="5" t="e">
        <f t="shared" si="8"/>
        <v>#VALUE!</v>
      </c>
      <c r="I156" s="15" t="str">
        <f t="shared" si="9"/>
        <v>Apr</v>
      </c>
      <c r="J156" s="15" t="str">
        <f t="shared" si="10"/>
        <v>Day</v>
      </c>
      <c r="K156" s="15" t="str">
        <f t="shared" si="11"/>
        <v>Weekday</v>
      </c>
      <c r="L156" s="19">
        <f>_xlfn.ISOWEEKNUM(Table4[[#This Row],[Delivery Date]])</f>
        <v>18</v>
      </c>
    </row>
    <row r="157" spans="1:12" hidden="1">
      <c r="A157" s="4">
        <v>159</v>
      </c>
      <c r="B157" s="2" t="s">
        <v>42</v>
      </c>
      <c r="C157" s="2" t="s">
        <v>8</v>
      </c>
      <c r="D157" s="3">
        <v>0.22916666666666666</v>
      </c>
      <c r="E157" s="2" t="s">
        <v>381</v>
      </c>
      <c r="F157" s="1">
        <v>41394.221394988424</v>
      </c>
      <c r="G157" s="1">
        <v>41394.263813969912</v>
      </c>
      <c r="H157" s="5">
        <f t="shared" si="8"/>
        <v>61</v>
      </c>
      <c r="I157" s="15" t="str">
        <f t="shared" si="9"/>
        <v>Apr</v>
      </c>
      <c r="J157" s="15" t="str">
        <f t="shared" si="10"/>
        <v>Night</v>
      </c>
      <c r="K157" s="15" t="str">
        <f t="shared" si="11"/>
        <v>Weekday</v>
      </c>
      <c r="L157" s="19">
        <f>_xlfn.ISOWEEKNUM(Table4[[#This Row],[Delivery Date]])</f>
        <v>18</v>
      </c>
    </row>
    <row r="158" spans="1:12">
      <c r="A158" s="4">
        <v>160</v>
      </c>
      <c r="B158" s="2" t="s">
        <v>42</v>
      </c>
      <c r="C158" s="2" t="s">
        <v>8</v>
      </c>
      <c r="D158" s="3">
        <v>0.35347222222222219</v>
      </c>
      <c r="E158" s="2" t="s">
        <v>9</v>
      </c>
      <c r="F158" s="1">
        <v>41394.329218865743</v>
      </c>
      <c r="G158" s="1">
        <v>41394.382401736111</v>
      </c>
      <c r="H158" s="5">
        <f t="shared" si="8"/>
        <v>76</v>
      </c>
      <c r="I158" s="15" t="str">
        <f t="shared" si="9"/>
        <v>Apr</v>
      </c>
      <c r="J158" s="15" t="str">
        <f t="shared" si="10"/>
        <v>Day</v>
      </c>
      <c r="K158" s="15" t="str">
        <f t="shared" si="11"/>
        <v>Weekday</v>
      </c>
      <c r="L158" s="19">
        <f>_xlfn.ISOWEEKNUM(Table4[[#This Row],[Delivery Date]])</f>
        <v>18</v>
      </c>
    </row>
    <row r="159" spans="1:12">
      <c r="A159" s="4">
        <v>161</v>
      </c>
      <c r="B159" s="2" t="s">
        <v>42</v>
      </c>
      <c r="C159" s="2" t="s">
        <v>8</v>
      </c>
      <c r="D159" s="3">
        <v>0.41319444444444442</v>
      </c>
      <c r="E159" s="2" t="s">
        <v>381</v>
      </c>
      <c r="F159" s="1">
        <v>41394.361120451387</v>
      </c>
      <c r="G159" s="1" t="e">
        <v>#VALUE!</v>
      </c>
      <c r="H159" s="5" t="e">
        <f t="shared" si="8"/>
        <v>#VALUE!</v>
      </c>
      <c r="I159" s="15" t="str">
        <f t="shared" si="9"/>
        <v>Apr</v>
      </c>
      <c r="J159" s="15" t="str">
        <f t="shared" si="10"/>
        <v>Day</v>
      </c>
      <c r="K159" s="15" t="str">
        <f t="shared" si="11"/>
        <v>Weekday</v>
      </c>
      <c r="L159" s="19">
        <f>_xlfn.ISOWEEKNUM(Table4[[#This Row],[Delivery Date]])</f>
        <v>18</v>
      </c>
    </row>
    <row r="160" spans="1:12">
      <c r="A160" s="4">
        <v>162</v>
      </c>
      <c r="B160" s="2" t="s">
        <v>42</v>
      </c>
      <c r="C160" s="2" t="s">
        <v>8</v>
      </c>
      <c r="D160" s="3">
        <v>0.45</v>
      </c>
      <c r="E160" s="2" t="s">
        <v>9</v>
      </c>
      <c r="F160" s="1">
        <v>41394.412859641205</v>
      </c>
      <c r="G160" s="1">
        <v>41394.476470752321</v>
      </c>
      <c r="H160" s="5">
        <f t="shared" si="8"/>
        <v>91</v>
      </c>
      <c r="I160" s="15" t="str">
        <f t="shared" si="9"/>
        <v>Apr</v>
      </c>
      <c r="J160" s="15" t="str">
        <f t="shared" si="10"/>
        <v>Day</v>
      </c>
      <c r="K160" s="15" t="str">
        <f t="shared" si="11"/>
        <v>Weekday</v>
      </c>
      <c r="L160" s="19">
        <f>_xlfn.ISOWEEKNUM(Table4[[#This Row],[Delivery Date]])</f>
        <v>18</v>
      </c>
    </row>
    <row r="161" spans="1:12">
      <c r="A161" s="4">
        <v>163</v>
      </c>
      <c r="B161" s="2" t="s">
        <v>42</v>
      </c>
      <c r="C161" s="2" t="s">
        <v>8</v>
      </c>
      <c r="D161" s="3">
        <v>0.61111111111111105</v>
      </c>
      <c r="E161" s="2" t="s">
        <v>9</v>
      </c>
      <c r="F161" s="1">
        <v>41394.584705173613</v>
      </c>
      <c r="G161" s="1">
        <v>41394.635781562494</v>
      </c>
      <c r="H161" s="5">
        <f t="shared" si="8"/>
        <v>73</v>
      </c>
      <c r="I161" s="15" t="str">
        <f t="shared" si="9"/>
        <v>Apr</v>
      </c>
      <c r="J161" s="15" t="str">
        <f t="shared" si="10"/>
        <v>Day</v>
      </c>
      <c r="K161" s="15" t="str">
        <f t="shared" si="11"/>
        <v>Weekday</v>
      </c>
      <c r="L161" s="19">
        <f>_xlfn.ISOWEEKNUM(Table4[[#This Row],[Delivery Date]])</f>
        <v>18</v>
      </c>
    </row>
    <row r="162" spans="1:12">
      <c r="A162" s="4">
        <v>164</v>
      </c>
      <c r="B162" s="2" t="s">
        <v>42</v>
      </c>
      <c r="C162" s="2" t="s">
        <v>8</v>
      </c>
      <c r="D162" s="3">
        <v>0.71805555555555556</v>
      </c>
      <c r="E162" s="2" t="s">
        <v>381</v>
      </c>
      <c r="F162" s="1">
        <v>41394.714895983801</v>
      </c>
      <c r="G162" s="1">
        <v>41394.749780243059</v>
      </c>
      <c r="H162" s="5">
        <f t="shared" si="8"/>
        <v>50</v>
      </c>
      <c r="I162" s="15" t="str">
        <f t="shared" si="9"/>
        <v>Apr</v>
      </c>
      <c r="J162" s="15" t="str">
        <f t="shared" si="10"/>
        <v>Day</v>
      </c>
      <c r="K162" s="15" t="str">
        <f t="shared" si="11"/>
        <v>Weekday</v>
      </c>
      <c r="L162" s="19">
        <f>_xlfn.ISOWEEKNUM(Table4[[#This Row],[Delivery Date]])</f>
        <v>18</v>
      </c>
    </row>
    <row r="163" spans="1:12" hidden="1">
      <c r="A163" s="4">
        <v>165</v>
      </c>
      <c r="B163" s="2" t="s">
        <v>43</v>
      </c>
      <c r="C163" s="2" t="s">
        <v>11</v>
      </c>
      <c r="D163" s="3">
        <v>2.4999999999999998E-2</v>
      </c>
      <c r="E163" s="2" t="s">
        <v>381</v>
      </c>
      <c r="F163" s="1">
        <v>41395.001175428239</v>
      </c>
      <c r="G163" s="1">
        <v>41395.062842094907</v>
      </c>
      <c r="H163" s="5">
        <f t="shared" si="8"/>
        <v>88</v>
      </c>
      <c r="I163" s="15" t="str">
        <f t="shared" si="9"/>
        <v>May</v>
      </c>
      <c r="J163" s="15" t="str">
        <f t="shared" si="10"/>
        <v>Night</v>
      </c>
      <c r="K163" s="15" t="str">
        <f t="shared" si="11"/>
        <v>Weekday</v>
      </c>
      <c r="L163" s="19">
        <f>_xlfn.ISOWEEKNUM(Table4[[#This Row],[Delivery Date]])</f>
        <v>18</v>
      </c>
    </row>
    <row r="164" spans="1:12">
      <c r="A164" s="4">
        <v>166</v>
      </c>
      <c r="B164" s="2" t="s">
        <v>43</v>
      </c>
      <c r="C164" s="2" t="s">
        <v>11</v>
      </c>
      <c r="D164" s="3">
        <v>0.34583333333333338</v>
      </c>
      <c r="E164" s="2" t="s">
        <v>9</v>
      </c>
      <c r="F164" s="1">
        <v>41395.325877928241</v>
      </c>
      <c r="G164" s="1">
        <v>41395.381502928241</v>
      </c>
      <c r="H164" s="5">
        <f t="shared" si="8"/>
        <v>80</v>
      </c>
      <c r="I164" s="15" t="str">
        <f t="shared" si="9"/>
        <v>May</v>
      </c>
      <c r="J164" s="15" t="str">
        <f t="shared" si="10"/>
        <v>Day</v>
      </c>
      <c r="K164" s="15" t="str">
        <f t="shared" si="11"/>
        <v>Weekday</v>
      </c>
      <c r="L164" s="19">
        <f>_xlfn.ISOWEEKNUM(Table4[[#This Row],[Delivery Date]])</f>
        <v>18</v>
      </c>
    </row>
    <row r="165" spans="1:12">
      <c r="A165" s="4">
        <v>167</v>
      </c>
      <c r="B165" s="2" t="s">
        <v>43</v>
      </c>
      <c r="C165" s="2" t="s">
        <v>11</v>
      </c>
      <c r="D165" s="3">
        <v>0.47638888888888892</v>
      </c>
      <c r="E165" s="2" t="s">
        <v>9</v>
      </c>
      <c r="F165" s="1">
        <v>41395.458999849536</v>
      </c>
      <c r="G165" s="1">
        <v>41395.506430405097</v>
      </c>
      <c r="H165" s="5">
        <f t="shared" si="8"/>
        <v>68</v>
      </c>
      <c r="I165" s="15" t="str">
        <f t="shared" si="9"/>
        <v>May</v>
      </c>
      <c r="J165" s="15" t="str">
        <f t="shared" si="10"/>
        <v>Day</v>
      </c>
      <c r="K165" s="15" t="str">
        <f t="shared" si="11"/>
        <v>Weekday</v>
      </c>
      <c r="L165" s="19">
        <f>_xlfn.ISOWEEKNUM(Table4[[#This Row],[Delivery Date]])</f>
        <v>18</v>
      </c>
    </row>
    <row r="166" spans="1:12">
      <c r="A166" s="4">
        <v>168</v>
      </c>
      <c r="B166" s="2" t="s">
        <v>43</v>
      </c>
      <c r="C166" s="2" t="s">
        <v>11</v>
      </c>
      <c r="D166" s="3">
        <v>0.50624999999999998</v>
      </c>
      <c r="E166" s="2" t="s">
        <v>381</v>
      </c>
      <c r="F166" s="1">
        <v>41395.492315972224</v>
      </c>
      <c r="G166" s="1">
        <v>41395.550961805558</v>
      </c>
      <c r="H166" s="5">
        <f t="shared" si="8"/>
        <v>84</v>
      </c>
      <c r="I166" s="15" t="str">
        <f t="shared" si="9"/>
        <v>May</v>
      </c>
      <c r="J166" s="15" t="str">
        <f t="shared" si="10"/>
        <v>Day</v>
      </c>
      <c r="K166" s="15" t="str">
        <f t="shared" si="11"/>
        <v>Weekday</v>
      </c>
      <c r="L166" s="19">
        <f>_xlfn.ISOWEEKNUM(Table4[[#This Row],[Delivery Date]])</f>
        <v>18</v>
      </c>
    </row>
    <row r="167" spans="1:12">
      <c r="A167" s="4">
        <v>169</v>
      </c>
      <c r="B167" s="2" t="s">
        <v>43</v>
      </c>
      <c r="C167" s="2" t="s">
        <v>11</v>
      </c>
      <c r="D167" s="3">
        <v>0.57986111111111105</v>
      </c>
      <c r="E167" s="2" t="s">
        <v>9</v>
      </c>
      <c r="F167" s="1">
        <v>41395.542342939814</v>
      </c>
      <c r="G167" s="1">
        <v>41395.630213310185</v>
      </c>
      <c r="H167" s="5">
        <f t="shared" si="8"/>
        <v>126</v>
      </c>
      <c r="I167" s="15" t="str">
        <f t="shared" si="9"/>
        <v>May</v>
      </c>
      <c r="J167" s="15" t="str">
        <f t="shared" si="10"/>
        <v>Day</v>
      </c>
      <c r="K167" s="15" t="str">
        <f t="shared" si="11"/>
        <v>Weekday</v>
      </c>
      <c r="L167" s="19">
        <f>_xlfn.ISOWEEKNUM(Table4[[#This Row],[Delivery Date]])</f>
        <v>18</v>
      </c>
    </row>
    <row r="168" spans="1:12">
      <c r="A168" s="4">
        <v>170</v>
      </c>
      <c r="B168" s="2" t="s">
        <v>43</v>
      </c>
      <c r="C168" s="2" t="s">
        <v>11</v>
      </c>
      <c r="D168" s="3">
        <v>0.63472222222222219</v>
      </c>
      <c r="E168" s="2" t="s">
        <v>9</v>
      </c>
      <c r="F168" s="1">
        <v>41395.605627083329</v>
      </c>
      <c r="G168" s="1">
        <v>41395.665476620372</v>
      </c>
      <c r="H168" s="5">
        <f t="shared" si="8"/>
        <v>86</v>
      </c>
      <c r="I168" s="15" t="str">
        <f t="shared" si="9"/>
        <v>May</v>
      </c>
      <c r="J168" s="15" t="str">
        <f t="shared" si="10"/>
        <v>Day</v>
      </c>
      <c r="K168" s="15" t="str">
        <f t="shared" si="11"/>
        <v>Weekday</v>
      </c>
      <c r="L168" s="19">
        <f>_xlfn.ISOWEEKNUM(Table4[[#This Row],[Delivery Date]])</f>
        <v>18</v>
      </c>
    </row>
    <row r="169" spans="1:12">
      <c r="A169" s="4">
        <v>171</v>
      </c>
      <c r="B169" s="2" t="s">
        <v>43</v>
      </c>
      <c r="C169" s="2" t="s">
        <v>11</v>
      </c>
      <c r="D169" s="3">
        <v>0.6875</v>
      </c>
      <c r="E169" s="2" t="s">
        <v>381</v>
      </c>
      <c r="F169" s="1">
        <v>41395.66299178241</v>
      </c>
      <c r="G169" s="1">
        <v>41395.733894560188</v>
      </c>
      <c r="H169" s="5">
        <f t="shared" si="8"/>
        <v>102</v>
      </c>
      <c r="I169" s="15" t="str">
        <f t="shared" si="9"/>
        <v>May</v>
      </c>
      <c r="J169" s="15" t="str">
        <f t="shared" si="10"/>
        <v>Day</v>
      </c>
      <c r="K169" s="15" t="str">
        <f t="shared" si="11"/>
        <v>Weekday</v>
      </c>
      <c r="L169" s="19">
        <f>_xlfn.ISOWEEKNUM(Table4[[#This Row],[Delivery Date]])</f>
        <v>18</v>
      </c>
    </row>
    <row r="170" spans="1:12">
      <c r="A170" s="4">
        <v>172</v>
      </c>
      <c r="B170" s="2" t="s">
        <v>43</v>
      </c>
      <c r="C170" s="2" t="s">
        <v>11</v>
      </c>
      <c r="D170" s="3">
        <v>0.71527777777777779</v>
      </c>
      <c r="E170" s="2" t="s">
        <v>9</v>
      </c>
      <c r="F170" s="1">
        <v>41395.686893368053</v>
      </c>
      <c r="G170" s="1">
        <v>41395.741303090275</v>
      </c>
      <c r="H170" s="5">
        <f t="shared" si="8"/>
        <v>78</v>
      </c>
      <c r="I170" s="15" t="str">
        <f t="shared" si="9"/>
        <v>May</v>
      </c>
      <c r="J170" s="15" t="str">
        <f t="shared" si="10"/>
        <v>Day</v>
      </c>
      <c r="K170" s="15" t="str">
        <f t="shared" si="11"/>
        <v>Weekday</v>
      </c>
      <c r="L170" s="19">
        <f>_xlfn.ISOWEEKNUM(Table4[[#This Row],[Delivery Date]])</f>
        <v>18</v>
      </c>
    </row>
    <row r="171" spans="1:12">
      <c r="A171" s="4">
        <v>174</v>
      </c>
      <c r="B171" s="2" t="s">
        <v>43</v>
      </c>
      <c r="C171" s="2" t="s">
        <v>11</v>
      </c>
      <c r="D171" s="3">
        <v>0.85416666666666663</v>
      </c>
      <c r="E171" s="2" t="s">
        <v>6</v>
      </c>
      <c r="F171" s="1">
        <v>41395.819045405093</v>
      </c>
      <c r="G171" s="1">
        <v>41395.89036484954</v>
      </c>
      <c r="H171" s="5">
        <f t="shared" si="8"/>
        <v>102</v>
      </c>
      <c r="I171" s="15" t="str">
        <f t="shared" si="9"/>
        <v>May</v>
      </c>
      <c r="J171" s="15" t="str">
        <f t="shared" si="10"/>
        <v>Day</v>
      </c>
      <c r="K171" s="15" t="str">
        <f t="shared" si="11"/>
        <v>Weekday</v>
      </c>
      <c r="L171" s="19">
        <f>_xlfn.ISOWEEKNUM(Table4[[#This Row],[Delivery Date]])</f>
        <v>18</v>
      </c>
    </row>
    <row r="172" spans="1:12">
      <c r="A172" s="4">
        <v>175</v>
      </c>
      <c r="B172" s="2" t="s">
        <v>43</v>
      </c>
      <c r="C172" s="2" t="s">
        <v>11</v>
      </c>
      <c r="D172" s="3">
        <v>0.89722222222222225</v>
      </c>
      <c r="E172" s="2" t="s">
        <v>381</v>
      </c>
      <c r="F172" s="1">
        <v>41395.86653475694</v>
      </c>
      <c r="G172" s="1">
        <v>41395.94202086806</v>
      </c>
      <c r="H172" s="5">
        <f t="shared" si="8"/>
        <v>108</v>
      </c>
      <c r="I172" s="15" t="str">
        <f t="shared" si="9"/>
        <v>May</v>
      </c>
      <c r="J172" s="15" t="str">
        <f t="shared" si="10"/>
        <v>Day</v>
      </c>
      <c r="K172" s="15" t="str">
        <f t="shared" si="11"/>
        <v>Weekday</v>
      </c>
      <c r="L172" s="19">
        <f>_xlfn.ISOWEEKNUM(Table4[[#This Row],[Delivery Date]])</f>
        <v>18</v>
      </c>
    </row>
    <row r="173" spans="1:12" hidden="1">
      <c r="A173" s="4">
        <v>176</v>
      </c>
      <c r="B173" s="2" t="s">
        <v>44</v>
      </c>
      <c r="C173" s="2" t="s">
        <v>13</v>
      </c>
      <c r="D173" s="3">
        <v>0.15</v>
      </c>
      <c r="E173" s="2" t="s">
        <v>381</v>
      </c>
      <c r="F173" s="1">
        <v>41396.122763043983</v>
      </c>
      <c r="G173" s="1">
        <v>41396.197161192125</v>
      </c>
      <c r="H173" s="5">
        <f t="shared" si="8"/>
        <v>107</v>
      </c>
      <c r="I173" s="15" t="str">
        <f t="shared" si="9"/>
        <v>May</v>
      </c>
      <c r="J173" s="15" t="str">
        <f t="shared" si="10"/>
        <v>Night</v>
      </c>
      <c r="K173" s="15" t="str">
        <f t="shared" si="11"/>
        <v>Weekday</v>
      </c>
      <c r="L173" s="19">
        <f>_xlfn.ISOWEEKNUM(Table4[[#This Row],[Delivery Date]])</f>
        <v>18</v>
      </c>
    </row>
    <row r="174" spans="1:12">
      <c r="A174" s="4">
        <v>177</v>
      </c>
      <c r="B174" s="2" t="s">
        <v>44</v>
      </c>
      <c r="C174" s="2" t="s">
        <v>13</v>
      </c>
      <c r="D174" s="3">
        <v>0.3125</v>
      </c>
      <c r="E174" s="2" t="s">
        <v>381</v>
      </c>
      <c r="F174" s="1">
        <v>41396.294376006947</v>
      </c>
      <c r="G174" s="1">
        <v>41396.341482488424</v>
      </c>
      <c r="H174" s="5">
        <f t="shared" si="8"/>
        <v>67</v>
      </c>
      <c r="I174" s="15" t="str">
        <f t="shared" si="9"/>
        <v>May</v>
      </c>
      <c r="J174" s="15" t="str">
        <f t="shared" si="10"/>
        <v>Day</v>
      </c>
      <c r="K174" s="15" t="str">
        <f t="shared" si="11"/>
        <v>Weekday</v>
      </c>
      <c r="L174" s="19">
        <f>_xlfn.ISOWEEKNUM(Table4[[#This Row],[Delivery Date]])</f>
        <v>18</v>
      </c>
    </row>
    <row r="175" spans="1:12">
      <c r="A175" s="4">
        <v>178</v>
      </c>
      <c r="B175" s="2" t="s">
        <v>44</v>
      </c>
      <c r="C175" s="2" t="s">
        <v>13</v>
      </c>
      <c r="D175" s="3">
        <v>0.43611111111111112</v>
      </c>
      <c r="E175" s="2" t="s">
        <v>9</v>
      </c>
      <c r="F175" s="1">
        <v>41396.340003935184</v>
      </c>
      <c r="G175" s="1" t="e">
        <v>#VALUE!</v>
      </c>
      <c r="H175" s="5" t="e">
        <f t="shared" si="8"/>
        <v>#VALUE!</v>
      </c>
      <c r="I175" s="15" t="str">
        <f t="shared" si="9"/>
        <v>May</v>
      </c>
      <c r="J175" s="15" t="str">
        <f t="shared" si="10"/>
        <v>Day</v>
      </c>
      <c r="K175" s="15" t="str">
        <f t="shared" si="11"/>
        <v>Weekday</v>
      </c>
      <c r="L175" s="19">
        <f>_xlfn.ISOWEEKNUM(Table4[[#This Row],[Delivery Date]])</f>
        <v>18</v>
      </c>
    </row>
    <row r="176" spans="1:12">
      <c r="A176" s="4">
        <v>179</v>
      </c>
      <c r="B176" s="2" t="s">
        <v>44</v>
      </c>
      <c r="C176" s="2" t="s">
        <v>13</v>
      </c>
      <c r="D176" s="3">
        <v>0.92291666666666661</v>
      </c>
      <c r="E176" s="2" t="s">
        <v>381</v>
      </c>
      <c r="F176" s="1">
        <v>41396.895526006942</v>
      </c>
      <c r="G176" s="1" t="e">
        <v>#VALUE!</v>
      </c>
      <c r="H176" s="5" t="e">
        <f t="shared" si="8"/>
        <v>#VALUE!</v>
      </c>
      <c r="I176" s="15" t="str">
        <f t="shared" si="9"/>
        <v>May</v>
      </c>
      <c r="J176" s="15" t="str">
        <f t="shared" si="10"/>
        <v>Day</v>
      </c>
      <c r="K176" s="15" t="str">
        <f t="shared" si="11"/>
        <v>Weekday</v>
      </c>
      <c r="L176" s="19">
        <f>_xlfn.ISOWEEKNUM(Table4[[#This Row],[Delivery Date]])</f>
        <v>18</v>
      </c>
    </row>
    <row r="177" spans="1:12" hidden="1">
      <c r="A177" s="4">
        <v>180</v>
      </c>
      <c r="B177" s="2" t="s">
        <v>45</v>
      </c>
      <c r="C177" s="2" t="s">
        <v>15</v>
      </c>
      <c r="D177" s="3">
        <v>3.4027777777777775E-2</v>
      </c>
      <c r="E177" s="2" t="s">
        <v>381</v>
      </c>
      <c r="F177" s="1">
        <v>41397.009702280091</v>
      </c>
      <c r="G177" s="1">
        <v>41397.071415243052</v>
      </c>
      <c r="H177" s="5">
        <f t="shared" si="8"/>
        <v>88</v>
      </c>
      <c r="I177" s="15" t="str">
        <f t="shared" si="9"/>
        <v>May</v>
      </c>
      <c r="J177" s="15" t="str">
        <f t="shared" si="10"/>
        <v>Night</v>
      </c>
      <c r="K177" s="15" t="str">
        <f t="shared" si="11"/>
        <v>Weekday</v>
      </c>
      <c r="L177" s="19">
        <f>_xlfn.ISOWEEKNUM(Table4[[#This Row],[Delivery Date]])</f>
        <v>18</v>
      </c>
    </row>
    <row r="178" spans="1:12" hidden="1">
      <c r="A178" s="4">
        <v>181</v>
      </c>
      <c r="B178" s="2" t="s">
        <v>45</v>
      </c>
      <c r="C178" s="2" t="s">
        <v>15</v>
      </c>
      <c r="D178" s="3">
        <v>9.3055555555555558E-2</v>
      </c>
      <c r="E178" s="2" t="s">
        <v>6</v>
      </c>
      <c r="F178" s="1">
        <v>41397.07536234954</v>
      </c>
      <c r="G178" s="1">
        <v>41397.129922534717</v>
      </c>
      <c r="H178" s="5">
        <f t="shared" si="8"/>
        <v>78</v>
      </c>
      <c r="I178" s="15" t="str">
        <f t="shared" si="9"/>
        <v>May</v>
      </c>
      <c r="J178" s="15" t="str">
        <f t="shared" si="10"/>
        <v>Night</v>
      </c>
      <c r="K178" s="15" t="str">
        <f t="shared" si="11"/>
        <v>Weekday</v>
      </c>
      <c r="L178" s="19">
        <f>_xlfn.ISOWEEKNUM(Table4[[#This Row],[Delivery Date]])</f>
        <v>18</v>
      </c>
    </row>
    <row r="179" spans="1:12" hidden="1">
      <c r="A179" s="4">
        <v>182</v>
      </c>
      <c r="B179" s="2" t="s">
        <v>45</v>
      </c>
      <c r="C179" s="2" t="s">
        <v>15</v>
      </c>
      <c r="D179" s="3">
        <v>0.17361111111111113</v>
      </c>
      <c r="E179" s="2" t="s">
        <v>6</v>
      </c>
      <c r="F179" s="1">
        <v>41397.145864895836</v>
      </c>
      <c r="G179" s="1">
        <v>41397.235066284724</v>
      </c>
      <c r="H179" s="5">
        <f t="shared" si="8"/>
        <v>128</v>
      </c>
      <c r="I179" s="15" t="str">
        <f t="shared" si="9"/>
        <v>May</v>
      </c>
      <c r="J179" s="15" t="str">
        <f t="shared" si="10"/>
        <v>Night</v>
      </c>
      <c r="K179" s="15" t="str">
        <f t="shared" si="11"/>
        <v>Weekday</v>
      </c>
      <c r="L179" s="19">
        <f>_xlfn.ISOWEEKNUM(Table4[[#This Row],[Delivery Date]])</f>
        <v>18</v>
      </c>
    </row>
    <row r="180" spans="1:12">
      <c r="A180" s="4">
        <v>183</v>
      </c>
      <c r="B180" s="2" t="s">
        <v>45</v>
      </c>
      <c r="C180" s="2" t="s">
        <v>15</v>
      </c>
      <c r="D180" s="3">
        <v>0.44166666666666665</v>
      </c>
      <c r="E180" s="2" t="s">
        <v>9</v>
      </c>
      <c r="F180" s="1">
        <v>41397.416713969913</v>
      </c>
      <c r="G180" s="1">
        <v>41397.464213969906</v>
      </c>
      <c r="H180" s="5">
        <f t="shared" si="8"/>
        <v>68</v>
      </c>
      <c r="I180" s="15" t="str">
        <f t="shared" si="9"/>
        <v>May</v>
      </c>
      <c r="J180" s="15" t="str">
        <f t="shared" si="10"/>
        <v>Day</v>
      </c>
      <c r="K180" s="15" t="str">
        <f t="shared" si="11"/>
        <v>Weekday</v>
      </c>
      <c r="L180" s="19">
        <f>_xlfn.ISOWEEKNUM(Table4[[#This Row],[Delivery Date]])</f>
        <v>18</v>
      </c>
    </row>
    <row r="181" spans="1:12">
      <c r="A181" s="4">
        <v>184</v>
      </c>
      <c r="B181" s="2" t="s">
        <v>45</v>
      </c>
      <c r="C181" s="2" t="s">
        <v>15</v>
      </c>
      <c r="D181" s="3">
        <v>0.75277777777777777</v>
      </c>
      <c r="E181" s="2" t="s">
        <v>381</v>
      </c>
      <c r="F181" s="1">
        <v>41397.734264432867</v>
      </c>
      <c r="G181" s="1">
        <v>41397.789426469913</v>
      </c>
      <c r="H181" s="5">
        <f t="shared" si="8"/>
        <v>79</v>
      </c>
      <c r="I181" s="15" t="str">
        <f t="shared" si="9"/>
        <v>May</v>
      </c>
      <c r="J181" s="15" t="str">
        <f t="shared" si="10"/>
        <v>Day</v>
      </c>
      <c r="K181" s="15" t="str">
        <f t="shared" si="11"/>
        <v>Weekday</v>
      </c>
      <c r="L181" s="19">
        <f>_xlfn.ISOWEEKNUM(Table4[[#This Row],[Delivery Date]])</f>
        <v>18</v>
      </c>
    </row>
    <row r="182" spans="1:12">
      <c r="A182" s="4">
        <v>185</v>
      </c>
      <c r="B182" s="2" t="s">
        <v>46</v>
      </c>
      <c r="C182" s="2" t="s">
        <v>17</v>
      </c>
      <c r="D182" s="3">
        <v>0.32291666666666669</v>
      </c>
      <c r="E182" s="2" t="s">
        <v>6</v>
      </c>
      <c r="F182" s="1">
        <v>41398.308823726853</v>
      </c>
      <c r="G182" s="1">
        <v>41398.354170949075</v>
      </c>
      <c r="H182" s="5">
        <f t="shared" si="8"/>
        <v>65</v>
      </c>
      <c r="I182" s="15" t="str">
        <f t="shared" si="9"/>
        <v>May</v>
      </c>
      <c r="J182" s="15" t="str">
        <f t="shared" si="10"/>
        <v>Day</v>
      </c>
      <c r="K182" s="15" t="str">
        <f t="shared" si="11"/>
        <v>Weekend</v>
      </c>
      <c r="L182" s="19">
        <f>_xlfn.ISOWEEKNUM(Table4[[#This Row],[Delivery Date]])</f>
        <v>18</v>
      </c>
    </row>
    <row r="183" spans="1:12">
      <c r="A183" s="4">
        <v>186</v>
      </c>
      <c r="B183" s="2" t="s">
        <v>46</v>
      </c>
      <c r="C183" s="2" t="s">
        <v>17</v>
      </c>
      <c r="D183" s="3">
        <v>0.46597222222222223</v>
      </c>
      <c r="E183" s="2" t="s">
        <v>6</v>
      </c>
      <c r="F183" s="1">
        <v>41398.40795674768</v>
      </c>
      <c r="G183" s="1">
        <v>41398.512065543975</v>
      </c>
      <c r="H183" s="5">
        <f t="shared" si="8"/>
        <v>149</v>
      </c>
      <c r="I183" s="15" t="str">
        <f t="shared" si="9"/>
        <v>May</v>
      </c>
      <c r="J183" s="15" t="str">
        <f t="shared" si="10"/>
        <v>Day</v>
      </c>
      <c r="K183" s="15" t="str">
        <f t="shared" si="11"/>
        <v>Weekend</v>
      </c>
      <c r="L183" s="19">
        <f>_xlfn.ISOWEEKNUM(Table4[[#This Row],[Delivery Date]])</f>
        <v>18</v>
      </c>
    </row>
    <row r="184" spans="1:12">
      <c r="A184" s="4">
        <v>187</v>
      </c>
      <c r="B184" s="2" t="s">
        <v>46</v>
      </c>
      <c r="C184" s="2" t="s">
        <v>17</v>
      </c>
      <c r="D184" s="3">
        <v>0.82291666666666663</v>
      </c>
      <c r="E184" s="2" t="s">
        <v>381</v>
      </c>
      <c r="F184" s="1">
        <v>41398.80000609954</v>
      </c>
      <c r="G184" s="1">
        <v>41398.854357951393</v>
      </c>
      <c r="H184" s="5">
        <f t="shared" si="8"/>
        <v>78</v>
      </c>
      <c r="I184" s="15" t="str">
        <f t="shared" si="9"/>
        <v>May</v>
      </c>
      <c r="J184" s="15" t="str">
        <f t="shared" si="10"/>
        <v>Day</v>
      </c>
      <c r="K184" s="15" t="str">
        <f t="shared" si="11"/>
        <v>Weekend</v>
      </c>
      <c r="L184" s="19">
        <f>_xlfn.ISOWEEKNUM(Table4[[#This Row],[Delivery Date]])</f>
        <v>18</v>
      </c>
    </row>
    <row r="185" spans="1:12">
      <c r="A185" s="4">
        <v>188</v>
      </c>
      <c r="B185" s="2" t="s">
        <v>46</v>
      </c>
      <c r="C185" s="2" t="s">
        <v>17</v>
      </c>
      <c r="D185" s="3">
        <v>0.96736111111111101</v>
      </c>
      <c r="E185" s="2" t="s">
        <v>381</v>
      </c>
      <c r="F185" s="1">
        <v>41398.958855868055</v>
      </c>
      <c r="G185" s="1">
        <v>41399.025372071759</v>
      </c>
      <c r="H185" s="5">
        <f t="shared" si="8"/>
        <v>95</v>
      </c>
      <c r="I185" s="15" t="str">
        <f t="shared" si="9"/>
        <v>May</v>
      </c>
      <c r="J185" s="15" t="str">
        <f t="shared" si="10"/>
        <v>Day</v>
      </c>
      <c r="K185" s="15" t="str">
        <f t="shared" si="11"/>
        <v>Weekend</v>
      </c>
      <c r="L185" s="19">
        <f>_xlfn.ISOWEEKNUM(Table4[[#This Row],[Delivery Date]])</f>
        <v>18</v>
      </c>
    </row>
    <row r="186" spans="1:12">
      <c r="A186" s="4">
        <v>189</v>
      </c>
      <c r="B186" s="2" t="s">
        <v>47</v>
      </c>
      <c r="C186" s="2" t="s">
        <v>19</v>
      </c>
      <c r="D186" s="3">
        <v>0.50486111111111109</v>
      </c>
      <c r="E186" s="2" t="s">
        <v>381</v>
      </c>
      <c r="F186" s="1">
        <v>41399.483179710653</v>
      </c>
      <c r="G186" s="1">
        <v>41399.541860266203</v>
      </c>
      <c r="H186" s="5">
        <f t="shared" si="8"/>
        <v>84</v>
      </c>
      <c r="I186" s="15" t="str">
        <f t="shared" si="9"/>
        <v>May</v>
      </c>
      <c r="J186" s="15" t="str">
        <f t="shared" si="10"/>
        <v>Day</v>
      </c>
      <c r="K186" s="15" t="str">
        <f t="shared" si="11"/>
        <v>Weekend</v>
      </c>
      <c r="L186" s="19">
        <f>_xlfn.ISOWEEKNUM(Table4[[#This Row],[Delivery Date]])</f>
        <v>18</v>
      </c>
    </row>
    <row r="187" spans="1:12">
      <c r="A187" s="4">
        <v>191</v>
      </c>
      <c r="B187" s="2" t="s">
        <v>48</v>
      </c>
      <c r="C187" s="2" t="s">
        <v>5</v>
      </c>
      <c r="D187" s="3">
        <v>0.35555555555555557</v>
      </c>
      <c r="E187" s="2" t="s">
        <v>9</v>
      </c>
      <c r="F187" s="1">
        <v>41400.32156640046</v>
      </c>
      <c r="G187" s="1">
        <v>41400.381774733796</v>
      </c>
      <c r="H187" s="5">
        <f t="shared" si="8"/>
        <v>86</v>
      </c>
      <c r="I187" s="15" t="str">
        <f t="shared" si="9"/>
        <v>May</v>
      </c>
      <c r="J187" s="15" t="str">
        <f t="shared" si="10"/>
        <v>Day</v>
      </c>
      <c r="K187" s="15" t="str">
        <f t="shared" si="11"/>
        <v>Weekday</v>
      </c>
      <c r="L187" s="19">
        <f>_xlfn.ISOWEEKNUM(Table4[[#This Row],[Delivery Date]])</f>
        <v>19</v>
      </c>
    </row>
    <row r="188" spans="1:12">
      <c r="A188" s="4">
        <v>192</v>
      </c>
      <c r="B188" s="2" t="s">
        <v>48</v>
      </c>
      <c r="C188" s="2" t="s">
        <v>5</v>
      </c>
      <c r="D188" s="3">
        <v>0.43194444444444446</v>
      </c>
      <c r="E188" s="2" t="s">
        <v>9</v>
      </c>
      <c r="F188" s="1">
        <v>41400.404294641201</v>
      </c>
      <c r="G188" s="1">
        <v>41400.455197418974</v>
      </c>
      <c r="H188" s="5">
        <f t="shared" si="8"/>
        <v>73</v>
      </c>
      <c r="I188" s="15" t="str">
        <f t="shared" si="9"/>
        <v>May</v>
      </c>
      <c r="J188" s="15" t="str">
        <f t="shared" si="10"/>
        <v>Day</v>
      </c>
      <c r="K188" s="15" t="str">
        <f t="shared" si="11"/>
        <v>Weekday</v>
      </c>
      <c r="L188" s="19">
        <f>_xlfn.ISOWEEKNUM(Table4[[#This Row],[Delivery Date]])</f>
        <v>19</v>
      </c>
    </row>
    <row r="189" spans="1:12">
      <c r="A189" s="4">
        <v>193</v>
      </c>
      <c r="B189" s="2" t="s">
        <v>48</v>
      </c>
      <c r="C189" s="2" t="s">
        <v>5</v>
      </c>
      <c r="D189" s="3">
        <v>0.51111111111111118</v>
      </c>
      <c r="E189" s="2" t="s">
        <v>9</v>
      </c>
      <c r="F189" s="1">
        <v>41400.474809837964</v>
      </c>
      <c r="G189" s="1">
        <v>41400.552888541664</v>
      </c>
      <c r="H189" s="5">
        <f t="shared" si="8"/>
        <v>112</v>
      </c>
      <c r="I189" s="15" t="str">
        <f t="shared" si="9"/>
        <v>May</v>
      </c>
      <c r="J189" s="15" t="str">
        <f t="shared" si="10"/>
        <v>Day</v>
      </c>
      <c r="K189" s="15" t="str">
        <f t="shared" si="11"/>
        <v>Weekday</v>
      </c>
      <c r="L189" s="19">
        <f>_xlfn.ISOWEEKNUM(Table4[[#This Row],[Delivery Date]])</f>
        <v>19</v>
      </c>
    </row>
    <row r="190" spans="1:12">
      <c r="A190" s="4">
        <v>194</v>
      </c>
      <c r="B190" s="2" t="s">
        <v>48</v>
      </c>
      <c r="C190" s="2" t="s">
        <v>5</v>
      </c>
      <c r="D190" s="3">
        <v>0.58750000000000002</v>
      </c>
      <c r="E190" s="2" t="s">
        <v>9</v>
      </c>
      <c r="F190" s="1">
        <v>41400.566493321763</v>
      </c>
      <c r="G190" s="1">
        <v>41400.601099803243</v>
      </c>
      <c r="H190" s="5">
        <f t="shared" ref="H190:H252" si="12">HOUR(G190-F190)*60+MINUTE(G190-F190)</f>
        <v>49</v>
      </c>
      <c r="I190" s="15" t="str">
        <f t="shared" si="9"/>
        <v>May</v>
      </c>
      <c r="J190" s="15" t="str">
        <f t="shared" si="10"/>
        <v>Day</v>
      </c>
      <c r="K190" s="15" t="str">
        <f t="shared" si="11"/>
        <v>Weekday</v>
      </c>
      <c r="L190" s="19">
        <f>_xlfn.ISOWEEKNUM(Table4[[#This Row],[Delivery Date]])</f>
        <v>19</v>
      </c>
    </row>
    <row r="191" spans="1:12">
      <c r="A191" s="4">
        <v>195</v>
      </c>
      <c r="B191" s="2" t="s">
        <v>48</v>
      </c>
      <c r="C191" s="2" t="s">
        <v>5</v>
      </c>
      <c r="D191" s="3">
        <v>0.58888888888888891</v>
      </c>
      <c r="E191" s="2" t="s">
        <v>9</v>
      </c>
      <c r="F191" s="1">
        <v>41400.565443518521</v>
      </c>
      <c r="G191" s="1">
        <v>41400.612793055559</v>
      </c>
      <c r="H191" s="5">
        <f t="shared" si="12"/>
        <v>68</v>
      </c>
      <c r="I191" s="15" t="str">
        <f t="shared" si="9"/>
        <v>May</v>
      </c>
      <c r="J191" s="15" t="str">
        <f t="shared" si="10"/>
        <v>Day</v>
      </c>
      <c r="K191" s="15" t="str">
        <f t="shared" si="11"/>
        <v>Weekday</v>
      </c>
      <c r="L191" s="19">
        <f>_xlfn.ISOWEEKNUM(Table4[[#This Row],[Delivery Date]])</f>
        <v>19</v>
      </c>
    </row>
    <row r="192" spans="1:12">
      <c r="A192" s="4">
        <v>196</v>
      </c>
      <c r="B192" s="2" t="s">
        <v>48</v>
      </c>
      <c r="C192" s="2" t="s">
        <v>5</v>
      </c>
      <c r="D192" s="3">
        <v>0.86736111111111114</v>
      </c>
      <c r="E192" s="2" t="s">
        <v>381</v>
      </c>
      <c r="F192" s="1">
        <v>41400.827385069446</v>
      </c>
      <c r="G192" s="1">
        <v>41400.905776273154</v>
      </c>
      <c r="H192" s="5">
        <f t="shared" si="12"/>
        <v>112</v>
      </c>
      <c r="I192" s="15" t="str">
        <f t="shared" si="9"/>
        <v>May</v>
      </c>
      <c r="J192" s="15" t="str">
        <f t="shared" si="10"/>
        <v>Day</v>
      </c>
      <c r="K192" s="15" t="str">
        <f t="shared" si="11"/>
        <v>Weekday</v>
      </c>
      <c r="L192" s="19">
        <f>_xlfn.ISOWEEKNUM(Table4[[#This Row],[Delivery Date]])</f>
        <v>19</v>
      </c>
    </row>
    <row r="193" spans="1:12">
      <c r="A193" s="4">
        <v>197</v>
      </c>
      <c r="B193" s="2" t="s">
        <v>49</v>
      </c>
      <c r="C193" s="2" t="s">
        <v>8</v>
      </c>
      <c r="D193" s="3">
        <v>0.36805555555555558</v>
      </c>
      <c r="E193" s="2" t="s">
        <v>9</v>
      </c>
      <c r="F193" s="1">
        <v>41401.319292476852</v>
      </c>
      <c r="G193" s="1">
        <v>41401.395380439819</v>
      </c>
      <c r="H193" s="5">
        <f t="shared" si="12"/>
        <v>109</v>
      </c>
      <c r="I193" s="15" t="str">
        <f t="shared" si="9"/>
        <v>May</v>
      </c>
      <c r="J193" s="15" t="str">
        <f t="shared" si="10"/>
        <v>Day</v>
      </c>
      <c r="K193" s="15" t="str">
        <f t="shared" si="11"/>
        <v>Weekday</v>
      </c>
      <c r="L193" s="19">
        <f>_xlfn.ISOWEEKNUM(Table4[[#This Row],[Delivery Date]])</f>
        <v>19</v>
      </c>
    </row>
    <row r="194" spans="1:12">
      <c r="A194" s="4">
        <v>198</v>
      </c>
      <c r="B194" s="2" t="s">
        <v>49</v>
      </c>
      <c r="C194" s="2" t="s">
        <v>8</v>
      </c>
      <c r="D194" s="3">
        <v>0.42569444444444443</v>
      </c>
      <c r="E194" s="2" t="s">
        <v>9</v>
      </c>
      <c r="F194" s="1">
        <v>41401.383482442128</v>
      </c>
      <c r="G194" s="1">
        <v>41401.507521793981</v>
      </c>
      <c r="H194" s="5">
        <f t="shared" si="12"/>
        <v>178</v>
      </c>
      <c r="I194" s="15" t="str">
        <f t="shared" ref="I194:I257" si="13">TEXT(B194,"mmm")</f>
        <v>May</v>
      </c>
      <c r="J194" s="15" t="str">
        <f t="shared" ref="J194:J257" si="14">IF(OR(HOUR(D194)&lt;6, HOUR(D194&gt;18)),"Night","Day")</f>
        <v>Day</v>
      </c>
      <c r="K194" s="15" t="str">
        <f t="shared" ref="K194:K257" si="15">IF(OR(C194="Saturday", C194="Sunday"),"Weekend","Weekday")</f>
        <v>Weekday</v>
      </c>
      <c r="L194" s="19">
        <f>_xlfn.ISOWEEKNUM(Table4[[#This Row],[Delivery Date]])</f>
        <v>19</v>
      </c>
    </row>
    <row r="195" spans="1:12">
      <c r="A195" s="4">
        <v>199</v>
      </c>
      <c r="B195" s="2" t="s">
        <v>49</v>
      </c>
      <c r="C195" s="2" t="s">
        <v>8</v>
      </c>
      <c r="D195" s="3">
        <v>0.45694444444444443</v>
      </c>
      <c r="E195" s="2" t="s">
        <v>9</v>
      </c>
      <c r="F195" s="1">
        <v>41401.408348414356</v>
      </c>
      <c r="G195" s="1">
        <v>41401.503163229165</v>
      </c>
      <c r="H195" s="5">
        <f t="shared" si="12"/>
        <v>136</v>
      </c>
      <c r="I195" s="15" t="str">
        <f t="shared" si="13"/>
        <v>May</v>
      </c>
      <c r="J195" s="15" t="str">
        <f t="shared" si="14"/>
        <v>Day</v>
      </c>
      <c r="K195" s="15" t="str">
        <f t="shared" si="15"/>
        <v>Weekday</v>
      </c>
      <c r="L195" s="19">
        <f>_xlfn.ISOWEEKNUM(Table4[[#This Row],[Delivery Date]])</f>
        <v>19</v>
      </c>
    </row>
    <row r="196" spans="1:12">
      <c r="A196" s="4">
        <v>200</v>
      </c>
      <c r="B196" s="2" t="s">
        <v>49</v>
      </c>
      <c r="C196" s="2" t="s">
        <v>8</v>
      </c>
      <c r="D196" s="3">
        <v>0.50902777777777775</v>
      </c>
      <c r="E196" s="2" t="s">
        <v>381</v>
      </c>
      <c r="F196" s="1" t="e">
        <v>#VALUE!</v>
      </c>
      <c r="G196" s="1" t="e">
        <v>#VALUE!</v>
      </c>
      <c r="H196" s="5" t="e">
        <f t="shared" si="12"/>
        <v>#VALUE!</v>
      </c>
      <c r="I196" s="15" t="str">
        <f t="shared" si="13"/>
        <v>May</v>
      </c>
      <c r="J196" s="15" t="str">
        <f t="shared" si="14"/>
        <v>Day</v>
      </c>
      <c r="K196" s="15" t="str">
        <f t="shared" si="15"/>
        <v>Weekday</v>
      </c>
      <c r="L196" s="19">
        <f>_xlfn.ISOWEEKNUM(Table4[[#This Row],[Delivery Date]])</f>
        <v>19</v>
      </c>
    </row>
    <row r="197" spans="1:12">
      <c r="A197" s="4">
        <v>201</v>
      </c>
      <c r="B197" s="2" t="s">
        <v>49</v>
      </c>
      <c r="C197" s="2" t="s">
        <v>8</v>
      </c>
      <c r="D197" s="3">
        <v>0.53541666666666665</v>
      </c>
      <c r="E197" s="2" t="s">
        <v>9</v>
      </c>
      <c r="F197" s="1">
        <v>41401.506838923611</v>
      </c>
      <c r="G197" s="1">
        <v>41401.580218553238</v>
      </c>
      <c r="H197" s="5">
        <f t="shared" si="12"/>
        <v>105</v>
      </c>
      <c r="I197" s="15" t="str">
        <f t="shared" si="13"/>
        <v>May</v>
      </c>
      <c r="J197" s="15" t="str">
        <f t="shared" si="14"/>
        <v>Day</v>
      </c>
      <c r="K197" s="15" t="str">
        <f t="shared" si="15"/>
        <v>Weekday</v>
      </c>
      <c r="L197" s="19">
        <f>_xlfn.ISOWEEKNUM(Table4[[#This Row],[Delivery Date]])</f>
        <v>19</v>
      </c>
    </row>
    <row r="198" spans="1:12">
      <c r="A198" s="4">
        <v>203</v>
      </c>
      <c r="B198" s="2" t="s">
        <v>49</v>
      </c>
      <c r="C198" s="2" t="s">
        <v>8</v>
      </c>
      <c r="D198" s="3">
        <v>0.65277777777777779</v>
      </c>
      <c r="E198" s="2" t="s">
        <v>9</v>
      </c>
      <c r="F198" s="1" t="e">
        <v>#VALUE!</v>
      </c>
      <c r="G198" s="1">
        <v>41401.697492476851</v>
      </c>
      <c r="H198" s="5" t="e">
        <f t="shared" si="12"/>
        <v>#VALUE!</v>
      </c>
      <c r="I198" s="15" t="str">
        <f t="shared" si="13"/>
        <v>May</v>
      </c>
      <c r="J198" s="15" t="str">
        <f t="shared" si="14"/>
        <v>Day</v>
      </c>
      <c r="K198" s="15" t="str">
        <f t="shared" si="15"/>
        <v>Weekday</v>
      </c>
      <c r="L198" s="19">
        <f>_xlfn.ISOWEEKNUM(Table4[[#This Row],[Delivery Date]])</f>
        <v>19</v>
      </c>
    </row>
    <row r="199" spans="1:12">
      <c r="A199" s="4">
        <v>204</v>
      </c>
      <c r="B199" s="2" t="s">
        <v>49</v>
      </c>
      <c r="C199" s="2" t="s">
        <v>8</v>
      </c>
      <c r="D199" s="3">
        <v>0.68680555555555556</v>
      </c>
      <c r="E199" s="2" t="s">
        <v>9</v>
      </c>
      <c r="F199" s="1">
        <v>41401.653375034723</v>
      </c>
      <c r="G199" s="1">
        <v>41401.733305590278</v>
      </c>
      <c r="H199" s="5">
        <f t="shared" si="12"/>
        <v>115</v>
      </c>
      <c r="I199" s="15" t="str">
        <f t="shared" si="13"/>
        <v>May</v>
      </c>
      <c r="J199" s="15" t="str">
        <f t="shared" si="14"/>
        <v>Day</v>
      </c>
      <c r="K199" s="15" t="str">
        <f t="shared" si="15"/>
        <v>Weekday</v>
      </c>
      <c r="L199" s="19">
        <f>_xlfn.ISOWEEKNUM(Table4[[#This Row],[Delivery Date]])</f>
        <v>19</v>
      </c>
    </row>
    <row r="200" spans="1:12">
      <c r="A200" s="4">
        <v>205</v>
      </c>
      <c r="B200" s="2" t="s">
        <v>49</v>
      </c>
      <c r="C200" s="2" t="s">
        <v>8</v>
      </c>
      <c r="D200" s="3">
        <v>0.74097222222222225</v>
      </c>
      <c r="E200" s="2" t="s">
        <v>9</v>
      </c>
      <c r="F200" s="1">
        <v>41401.710911192131</v>
      </c>
      <c r="G200" s="1">
        <v>41401.764279247684</v>
      </c>
      <c r="H200" s="5">
        <f t="shared" si="12"/>
        <v>76</v>
      </c>
      <c r="I200" s="15" t="str">
        <f t="shared" si="13"/>
        <v>May</v>
      </c>
      <c r="J200" s="15" t="str">
        <f t="shared" si="14"/>
        <v>Day</v>
      </c>
      <c r="K200" s="15" t="str">
        <f t="shared" si="15"/>
        <v>Weekday</v>
      </c>
      <c r="L200" s="19">
        <f>_xlfn.ISOWEEKNUM(Table4[[#This Row],[Delivery Date]])</f>
        <v>19</v>
      </c>
    </row>
    <row r="201" spans="1:12">
      <c r="A201" s="4">
        <v>206</v>
      </c>
      <c r="B201" s="2" t="s">
        <v>49</v>
      </c>
      <c r="C201" s="2" t="s">
        <v>8</v>
      </c>
      <c r="D201" s="3">
        <v>0.79999999999999993</v>
      </c>
      <c r="E201" s="2" t="s">
        <v>381</v>
      </c>
      <c r="F201" s="1">
        <v>41401.773740358796</v>
      </c>
      <c r="G201" s="1">
        <v>41401.841020451393</v>
      </c>
      <c r="H201" s="5">
        <f t="shared" si="12"/>
        <v>96</v>
      </c>
      <c r="I201" s="15" t="str">
        <f t="shared" si="13"/>
        <v>May</v>
      </c>
      <c r="J201" s="15" t="str">
        <f t="shared" si="14"/>
        <v>Day</v>
      </c>
      <c r="K201" s="15" t="str">
        <f t="shared" si="15"/>
        <v>Weekday</v>
      </c>
      <c r="L201" s="19">
        <f>_xlfn.ISOWEEKNUM(Table4[[#This Row],[Delivery Date]])</f>
        <v>19</v>
      </c>
    </row>
    <row r="202" spans="1:12" hidden="1">
      <c r="A202" s="4">
        <v>207</v>
      </c>
      <c r="B202" s="2" t="s">
        <v>50</v>
      </c>
      <c r="C202" s="2" t="s">
        <v>11</v>
      </c>
      <c r="D202" s="3">
        <v>0.18124999999999999</v>
      </c>
      <c r="E202" s="2" t="s">
        <v>381</v>
      </c>
      <c r="F202" s="1">
        <v>41402.154927928241</v>
      </c>
      <c r="G202" s="1">
        <v>41402.22607376158</v>
      </c>
      <c r="H202" s="5">
        <f t="shared" si="12"/>
        <v>102</v>
      </c>
      <c r="I202" s="15" t="str">
        <f t="shared" si="13"/>
        <v>May</v>
      </c>
      <c r="J202" s="15" t="str">
        <f t="shared" si="14"/>
        <v>Night</v>
      </c>
      <c r="K202" s="15" t="str">
        <f t="shared" si="15"/>
        <v>Weekday</v>
      </c>
      <c r="L202" s="19">
        <f>_xlfn.ISOWEEKNUM(Table4[[#This Row],[Delivery Date]])</f>
        <v>19</v>
      </c>
    </row>
    <row r="203" spans="1:12">
      <c r="A203" s="4">
        <v>208</v>
      </c>
      <c r="B203" s="2" t="s">
        <v>50</v>
      </c>
      <c r="C203" s="2" t="s">
        <v>11</v>
      </c>
      <c r="D203" s="3">
        <v>0.34861111111111115</v>
      </c>
      <c r="E203" s="2" t="s">
        <v>9</v>
      </c>
      <c r="F203" s="1">
        <v>41402.319593553242</v>
      </c>
      <c r="G203" s="1">
        <v>41402.375635219905</v>
      </c>
      <c r="H203" s="5">
        <f t="shared" si="12"/>
        <v>80</v>
      </c>
      <c r="I203" s="15" t="str">
        <f t="shared" si="13"/>
        <v>May</v>
      </c>
      <c r="J203" s="15" t="str">
        <f t="shared" si="14"/>
        <v>Day</v>
      </c>
      <c r="K203" s="15" t="str">
        <f t="shared" si="15"/>
        <v>Weekday</v>
      </c>
      <c r="L203" s="19">
        <f>_xlfn.ISOWEEKNUM(Table4[[#This Row],[Delivery Date]])</f>
        <v>19</v>
      </c>
    </row>
    <row r="204" spans="1:12">
      <c r="A204" s="4">
        <v>209</v>
      </c>
      <c r="B204" s="2" t="s">
        <v>50</v>
      </c>
      <c r="C204" s="2" t="s">
        <v>11</v>
      </c>
      <c r="D204" s="3">
        <v>0.41666666666666669</v>
      </c>
      <c r="E204" s="2" t="s">
        <v>6</v>
      </c>
      <c r="F204" s="1">
        <v>41402.374521759259</v>
      </c>
      <c r="G204" s="1" t="e">
        <v>#VALUE!</v>
      </c>
      <c r="H204" s="5" t="e">
        <f t="shared" si="12"/>
        <v>#VALUE!</v>
      </c>
      <c r="I204" s="15" t="str">
        <f t="shared" si="13"/>
        <v>May</v>
      </c>
      <c r="J204" s="15" t="str">
        <f t="shared" si="14"/>
        <v>Day</v>
      </c>
      <c r="K204" s="15" t="str">
        <f t="shared" si="15"/>
        <v>Weekday</v>
      </c>
      <c r="L204" s="19">
        <f>_xlfn.ISOWEEKNUM(Table4[[#This Row],[Delivery Date]])</f>
        <v>19</v>
      </c>
    </row>
    <row r="205" spans="1:12">
      <c r="A205" s="4">
        <v>210</v>
      </c>
      <c r="B205" s="2" t="s">
        <v>50</v>
      </c>
      <c r="C205" s="2" t="s">
        <v>11</v>
      </c>
      <c r="D205" s="3">
        <v>0.44305555555555554</v>
      </c>
      <c r="E205" s="2" t="s">
        <v>9</v>
      </c>
      <c r="F205" s="1">
        <v>41402.421115011573</v>
      </c>
      <c r="G205" s="1">
        <v>41402.496369641201</v>
      </c>
      <c r="H205" s="5">
        <f t="shared" si="12"/>
        <v>108</v>
      </c>
      <c r="I205" s="15" t="str">
        <f t="shared" si="13"/>
        <v>May</v>
      </c>
      <c r="J205" s="15" t="str">
        <f t="shared" si="14"/>
        <v>Day</v>
      </c>
      <c r="K205" s="15" t="str">
        <f t="shared" si="15"/>
        <v>Weekday</v>
      </c>
      <c r="L205" s="19">
        <f>_xlfn.ISOWEEKNUM(Table4[[#This Row],[Delivery Date]])</f>
        <v>19</v>
      </c>
    </row>
    <row r="206" spans="1:12">
      <c r="A206" s="4">
        <v>211</v>
      </c>
      <c r="B206" s="2" t="s">
        <v>50</v>
      </c>
      <c r="C206" s="2" t="s">
        <v>11</v>
      </c>
      <c r="D206" s="3">
        <v>0.51180555555555551</v>
      </c>
      <c r="E206" s="2" t="s">
        <v>9</v>
      </c>
      <c r="F206" s="1">
        <v>41402.479986805556</v>
      </c>
      <c r="G206" s="1">
        <v>41402.561202083336</v>
      </c>
      <c r="H206" s="5">
        <f t="shared" si="12"/>
        <v>116</v>
      </c>
      <c r="I206" s="15" t="str">
        <f t="shared" si="13"/>
        <v>May</v>
      </c>
      <c r="J206" s="15" t="str">
        <f t="shared" si="14"/>
        <v>Day</v>
      </c>
      <c r="K206" s="15" t="str">
        <f t="shared" si="15"/>
        <v>Weekday</v>
      </c>
      <c r="L206" s="19">
        <f>_xlfn.ISOWEEKNUM(Table4[[#This Row],[Delivery Date]])</f>
        <v>19</v>
      </c>
    </row>
    <row r="207" spans="1:12">
      <c r="A207" s="4">
        <v>212</v>
      </c>
      <c r="B207" s="2" t="s">
        <v>50</v>
      </c>
      <c r="C207" s="2" t="s">
        <v>11</v>
      </c>
      <c r="D207" s="3">
        <v>0.53125</v>
      </c>
      <c r="E207" s="2" t="s">
        <v>9</v>
      </c>
      <c r="F207" s="1">
        <v>41402.511190937505</v>
      </c>
      <c r="G207" s="1">
        <v>41402.551352974537</v>
      </c>
      <c r="H207" s="5">
        <f t="shared" si="12"/>
        <v>57</v>
      </c>
      <c r="I207" s="15" t="str">
        <f t="shared" si="13"/>
        <v>May</v>
      </c>
      <c r="J207" s="15" t="str">
        <f t="shared" si="14"/>
        <v>Day</v>
      </c>
      <c r="K207" s="15" t="str">
        <f t="shared" si="15"/>
        <v>Weekday</v>
      </c>
      <c r="L207" s="19">
        <f>_xlfn.ISOWEEKNUM(Table4[[#This Row],[Delivery Date]])</f>
        <v>19</v>
      </c>
    </row>
    <row r="208" spans="1:12">
      <c r="A208" s="4">
        <v>213</v>
      </c>
      <c r="B208" s="2" t="s">
        <v>50</v>
      </c>
      <c r="C208" s="2" t="s">
        <v>11</v>
      </c>
      <c r="D208" s="3">
        <v>0.60138888888888886</v>
      </c>
      <c r="E208" s="2" t="s">
        <v>9</v>
      </c>
      <c r="F208" s="1">
        <v>41402.585414120367</v>
      </c>
      <c r="G208" s="1">
        <v>41402.618365509261</v>
      </c>
      <c r="H208" s="5">
        <f t="shared" si="12"/>
        <v>47</v>
      </c>
      <c r="I208" s="15" t="str">
        <f t="shared" si="13"/>
        <v>May</v>
      </c>
      <c r="J208" s="15" t="str">
        <f t="shared" si="14"/>
        <v>Day</v>
      </c>
      <c r="K208" s="15" t="str">
        <f t="shared" si="15"/>
        <v>Weekday</v>
      </c>
      <c r="L208" s="19">
        <f>_xlfn.ISOWEEKNUM(Table4[[#This Row],[Delivery Date]])</f>
        <v>19</v>
      </c>
    </row>
    <row r="209" spans="1:12">
      <c r="A209" s="4">
        <v>214</v>
      </c>
      <c r="B209" s="2" t="s">
        <v>50</v>
      </c>
      <c r="C209" s="2" t="s">
        <v>11</v>
      </c>
      <c r="D209" s="3">
        <v>0.67499999999999993</v>
      </c>
      <c r="E209" s="2" t="s">
        <v>9</v>
      </c>
      <c r="F209" s="1">
        <v>41402.656519525466</v>
      </c>
      <c r="G209" s="1">
        <v>41402.703556562505</v>
      </c>
      <c r="H209" s="5">
        <f t="shared" si="12"/>
        <v>67</v>
      </c>
      <c r="I209" s="15" t="str">
        <f t="shared" si="13"/>
        <v>May</v>
      </c>
      <c r="J209" s="15" t="str">
        <f t="shared" si="14"/>
        <v>Day</v>
      </c>
      <c r="K209" s="15" t="str">
        <f t="shared" si="15"/>
        <v>Weekday</v>
      </c>
      <c r="L209" s="19">
        <f>_xlfn.ISOWEEKNUM(Table4[[#This Row],[Delivery Date]])</f>
        <v>19</v>
      </c>
    </row>
    <row r="210" spans="1:12">
      <c r="A210" s="4">
        <v>215</v>
      </c>
      <c r="B210" s="2" t="s">
        <v>50</v>
      </c>
      <c r="C210" s="2" t="s">
        <v>11</v>
      </c>
      <c r="D210" s="3">
        <v>0.74444444444444446</v>
      </c>
      <c r="E210" s="2" t="s">
        <v>381</v>
      </c>
      <c r="F210" s="1">
        <v>41402.734118020831</v>
      </c>
      <c r="G210" s="1" t="e">
        <v>#VALUE!</v>
      </c>
      <c r="H210" s="5" t="e">
        <f t="shared" si="12"/>
        <v>#VALUE!</v>
      </c>
      <c r="I210" s="15" t="str">
        <f t="shared" si="13"/>
        <v>May</v>
      </c>
      <c r="J210" s="15" t="str">
        <f t="shared" si="14"/>
        <v>Day</v>
      </c>
      <c r="K210" s="15" t="str">
        <f t="shared" si="15"/>
        <v>Weekday</v>
      </c>
      <c r="L210" s="19">
        <f>_xlfn.ISOWEEKNUM(Table4[[#This Row],[Delivery Date]])</f>
        <v>19</v>
      </c>
    </row>
    <row r="211" spans="1:12">
      <c r="A211" s="4">
        <v>216</v>
      </c>
      <c r="B211" s="2" t="s">
        <v>50</v>
      </c>
      <c r="C211" s="2" t="s">
        <v>11</v>
      </c>
      <c r="D211" s="3">
        <v>0.83888888888888891</v>
      </c>
      <c r="E211" s="2" t="s">
        <v>381</v>
      </c>
      <c r="F211" s="1">
        <v>41402.812987731479</v>
      </c>
      <c r="G211" s="1">
        <v>41402.870267824073</v>
      </c>
      <c r="H211" s="5">
        <f t="shared" si="12"/>
        <v>82</v>
      </c>
      <c r="I211" s="15" t="str">
        <f t="shared" si="13"/>
        <v>May</v>
      </c>
      <c r="J211" s="15" t="str">
        <f t="shared" si="14"/>
        <v>Day</v>
      </c>
      <c r="K211" s="15" t="str">
        <f t="shared" si="15"/>
        <v>Weekday</v>
      </c>
      <c r="L211" s="19">
        <f>_xlfn.ISOWEEKNUM(Table4[[#This Row],[Delivery Date]])</f>
        <v>19</v>
      </c>
    </row>
    <row r="212" spans="1:12">
      <c r="A212" s="4">
        <v>217</v>
      </c>
      <c r="B212" s="2" t="s">
        <v>51</v>
      </c>
      <c r="C212" s="2" t="s">
        <v>13</v>
      </c>
      <c r="D212" s="3">
        <v>0.42430555555555555</v>
      </c>
      <c r="E212" s="2" t="s">
        <v>9</v>
      </c>
      <c r="F212" s="1">
        <v>41403.408721956017</v>
      </c>
      <c r="G212" s="1">
        <v>41403.455504363432</v>
      </c>
      <c r="H212" s="5">
        <f t="shared" si="12"/>
        <v>67</v>
      </c>
      <c r="I212" s="15" t="str">
        <f t="shared" si="13"/>
        <v>May</v>
      </c>
      <c r="J212" s="15" t="str">
        <f t="shared" si="14"/>
        <v>Day</v>
      </c>
      <c r="K212" s="15" t="str">
        <f t="shared" si="15"/>
        <v>Weekday</v>
      </c>
      <c r="L212" s="19">
        <f>_xlfn.ISOWEEKNUM(Table4[[#This Row],[Delivery Date]])</f>
        <v>19</v>
      </c>
    </row>
    <row r="213" spans="1:12">
      <c r="A213" s="4">
        <v>218</v>
      </c>
      <c r="B213" s="2" t="s">
        <v>51</v>
      </c>
      <c r="C213" s="2" t="s">
        <v>13</v>
      </c>
      <c r="D213" s="3">
        <v>0.50486111111111109</v>
      </c>
      <c r="E213" s="2" t="s">
        <v>381</v>
      </c>
      <c r="F213" s="1">
        <v>41403.488214780089</v>
      </c>
      <c r="G213" s="1">
        <v>41403.533920798611</v>
      </c>
      <c r="H213" s="5">
        <f t="shared" si="12"/>
        <v>65</v>
      </c>
      <c r="I213" s="15" t="str">
        <f t="shared" si="13"/>
        <v>May</v>
      </c>
      <c r="J213" s="15" t="str">
        <f t="shared" si="14"/>
        <v>Day</v>
      </c>
      <c r="K213" s="15" t="str">
        <f t="shared" si="15"/>
        <v>Weekday</v>
      </c>
      <c r="L213" s="19">
        <f>_xlfn.ISOWEEKNUM(Table4[[#This Row],[Delivery Date]])</f>
        <v>19</v>
      </c>
    </row>
    <row r="214" spans="1:12">
      <c r="A214" s="4">
        <v>219</v>
      </c>
      <c r="B214" s="2" t="s">
        <v>51</v>
      </c>
      <c r="C214" s="2" t="s">
        <v>13</v>
      </c>
      <c r="D214" s="3">
        <v>0.5805555555555556</v>
      </c>
      <c r="E214" s="2" t="s">
        <v>381</v>
      </c>
      <c r="F214" s="1">
        <v>41403.55777832176</v>
      </c>
      <c r="G214" s="1">
        <v>41403.622465821762</v>
      </c>
      <c r="H214" s="5">
        <f t="shared" si="12"/>
        <v>93</v>
      </c>
      <c r="I214" s="15" t="str">
        <f t="shared" si="13"/>
        <v>May</v>
      </c>
      <c r="J214" s="15" t="str">
        <f t="shared" si="14"/>
        <v>Day</v>
      </c>
      <c r="K214" s="15" t="str">
        <f t="shared" si="15"/>
        <v>Weekday</v>
      </c>
      <c r="L214" s="19">
        <f>_xlfn.ISOWEEKNUM(Table4[[#This Row],[Delivery Date]])</f>
        <v>19</v>
      </c>
    </row>
    <row r="215" spans="1:12">
      <c r="A215" s="4">
        <v>220</v>
      </c>
      <c r="B215" s="2" t="s">
        <v>51</v>
      </c>
      <c r="C215" s="2" t="s">
        <v>13</v>
      </c>
      <c r="D215" s="3">
        <v>0.71458333333333324</v>
      </c>
      <c r="E215" s="2" t="s">
        <v>381</v>
      </c>
      <c r="F215" s="1">
        <v>41403.712741585645</v>
      </c>
      <c r="G215" s="1">
        <v>41403.751607326383</v>
      </c>
      <c r="H215" s="5">
        <f t="shared" si="12"/>
        <v>55</v>
      </c>
      <c r="I215" s="15" t="str">
        <f t="shared" si="13"/>
        <v>May</v>
      </c>
      <c r="J215" s="15" t="str">
        <f t="shared" si="14"/>
        <v>Day</v>
      </c>
      <c r="K215" s="15" t="str">
        <f t="shared" si="15"/>
        <v>Weekday</v>
      </c>
      <c r="L215" s="19">
        <f>_xlfn.ISOWEEKNUM(Table4[[#This Row],[Delivery Date]])</f>
        <v>19</v>
      </c>
    </row>
    <row r="216" spans="1:12">
      <c r="A216" s="4">
        <v>221</v>
      </c>
      <c r="B216" s="2" t="s">
        <v>52</v>
      </c>
      <c r="C216" s="2" t="s">
        <v>15</v>
      </c>
      <c r="D216" s="3">
        <v>0.27013888888888887</v>
      </c>
      <c r="E216" s="2" t="s">
        <v>381</v>
      </c>
      <c r="F216" s="1">
        <v>41404.256192673609</v>
      </c>
      <c r="G216" s="1">
        <v>41404.298762118058</v>
      </c>
      <c r="H216" s="5">
        <f t="shared" si="12"/>
        <v>61</v>
      </c>
      <c r="I216" s="15" t="str">
        <f t="shared" si="13"/>
        <v>May</v>
      </c>
      <c r="J216" s="15" t="str">
        <f t="shared" si="14"/>
        <v>Day</v>
      </c>
      <c r="K216" s="15" t="str">
        <f t="shared" si="15"/>
        <v>Weekday</v>
      </c>
      <c r="L216" s="19">
        <f>_xlfn.ISOWEEKNUM(Table4[[#This Row],[Delivery Date]])</f>
        <v>19</v>
      </c>
    </row>
    <row r="217" spans="1:12">
      <c r="A217" s="4">
        <v>222</v>
      </c>
      <c r="B217" s="2" t="s">
        <v>52</v>
      </c>
      <c r="C217" s="2" t="s">
        <v>15</v>
      </c>
      <c r="D217" s="3">
        <v>0.35833333333333334</v>
      </c>
      <c r="E217" s="2" t="s">
        <v>381</v>
      </c>
      <c r="F217" s="1">
        <v>41404.341362650463</v>
      </c>
      <c r="G217" s="1">
        <v>41404.390575613426</v>
      </c>
      <c r="H217" s="5">
        <f t="shared" si="12"/>
        <v>70</v>
      </c>
      <c r="I217" s="15" t="str">
        <f t="shared" si="13"/>
        <v>May</v>
      </c>
      <c r="J217" s="15" t="str">
        <f t="shared" si="14"/>
        <v>Day</v>
      </c>
      <c r="K217" s="15" t="str">
        <f t="shared" si="15"/>
        <v>Weekday</v>
      </c>
      <c r="L217" s="19">
        <f>_xlfn.ISOWEEKNUM(Table4[[#This Row],[Delivery Date]])</f>
        <v>19</v>
      </c>
    </row>
    <row r="218" spans="1:12">
      <c r="A218" s="4">
        <v>223</v>
      </c>
      <c r="B218" s="2" t="s">
        <v>52</v>
      </c>
      <c r="C218" s="2" t="s">
        <v>15</v>
      </c>
      <c r="D218" s="3">
        <v>0.4236111111111111</v>
      </c>
      <c r="E218" s="2" t="s">
        <v>381</v>
      </c>
      <c r="F218" s="1">
        <v>41404.406768483794</v>
      </c>
      <c r="G218" s="1">
        <v>41404.444013854169</v>
      </c>
      <c r="H218" s="5">
        <f t="shared" si="12"/>
        <v>53</v>
      </c>
      <c r="I218" s="15" t="str">
        <f t="shared" si="13"/>
        <v>May</v>
      </c>
      <c r="J218" s="15" t="str">
        <f t="shared" si="14"/>
        <v>Day</v>
      </c>
      <c r="K218" s="15" t="str">
        <f t="shared" si="15"/>
        <v>Weekday</v>
      </c>
      <c r="L218" s="19">
        <f>_xlfn.ISOWEEKNUM(Table4[[#This Row],[Delivery Date]])</f>
        <v>19</v>
      </c>
    </row>
    <row r="219" spans="1:12">
      <c r="A219" s="4">
        <v>224</v>
      </c>
      <c r="B219" s="2" t="s">
        <v>52</v>
      </c>
      <c r="C219" s="2" t="s">
        <v>15</v>
      </c>
      <c r="D219" s="3">
        <v>0.48333333333333334</v>
      </c>
      <c r="E219" s="2" t="s">
        <v>9</v>
      </c>
      <c r="F219" s="1">
        <v>41404.468173761576</v>
      </c>
      <c r="G219" s="1">
        <v>41404.500361261569</v>
      </c>
      <c r="H219" s="5">
        <f t="shared" si="12"/>
        <v>46</v>
      </c>
      <c r="I219" s="15" t="str">
        <f t="shared" si="13"/>
        <v>May</v>
      </c>
      <c r="J219" s="15" t="str">
        <f t="shared" si="14"/>
        <v>Day</v>
      </c>
      <c r="K219" s="15" t="str">
        <f t="shared" si="15"/>
        <v>Weekday</v>
      </c>
      <c r="L219" s="19">
        <f>_xlfn.ISOWEEKNUM(Table4[[#This Row],[Delivery Date]])</f>
        <v>19</v>
      </c>
    </row>
    <row r="220" spans="1:12">
      <c r="A220" s="4">
        <v>225</v>
      </c>
      <c r="B220" s="2" t="s">
        <v>52</v>
      </c>
      <c r="C220" s="2" t="s">
        <v>15</v>
      </c>
      <c r="D220" s="3">
        <v>0.7729166666666667</v>
      </c>
      <c r="E220" s="2" t="s">
        <v>6</v>
      </c>
      <c r="F220" s="1">
        <v>41404.742935960647</v>
      </c>
      <c r="G220" s="1">
        <v>41404.80138503472</v>
      </c>
      <c r="H220" s="5">
        <f t="shared" si="12"/>
        <v>84</v>
      </c>
      <c r="I220" s="15" t="str">
        <f t="shared" si="13"/>
        <v>May</v>
      </c>
      <c r="J220" s="15" t="str">
        <f t="shared" si="14"/>
        <v>Day</v>
      </c>
      <c r="K220" s="15" t="str">
        <f t="shared" si="15"/>
        <v>Weekday</v>
      </c>
      <c r="L220" s="19">
        <f>_xlfn.ISOWEEKNUM(Table4[[#This Row],[Delivery Date]])</f>
        <v>19</v>
      </c>
    </row>
    <row r="221" spans="1:12">
      <c r="A221" s="4">
        <v>226</v>
      </c>
      <c r="B221" s="2" t="s">
        <v>52</v>
      </c>
      <c r="C221" s="2" t="s">
        <v>15</v>
      </c>
      <c r="D221" s="3">
        <v>0.85902777777777783</v>
      </c>
      <c r="E221" s="2" t="s">
        <v>381</v>
      </c>
      <c r="F221" s="1">
        <v>41404.813531331012</v>
      </c>
      <c r="G221" s="1">
        <v>41404.897501238425</v>
      </c>
      <c r="H221" s="5">
        <f t="shared" si="12"/>
        <v>120</v>
      </c>
      <c r="I221" s="15" t="str">
        <f t="shared" si="13"/>
        <v>May</v>
      </c>
      <c r="J221" s="15" t="str">
        <f t="shared" si="14"/>
        <v>Day</v>
      </c>
      <c r="K221" s="15" t="str">
        <f t="shared" si="15"/>
        <v>Weekday</v>
      </c>
      <c r="L221" s="19">
        <f>_xlfn.ISOWEEKNUM(Table4[[#This Row],[Delivery Date]])</f>
        <v>19</v>
      </c>
    </row>
    <row r="222" spans="1:12" hidden="1">
      <c r="A222" s="4">
        <v>227</v>
      </c>
      <c r="B222" s="2" t="s">
        <v>53</v>
      </c>
      <c r="C222" s="2" t="s">
        <v>17</v>
      </c>
      <c r="D222" s="3">
        <v>0.1111111111111111</v>
      </c>
      <c r="E222" s="2" t="s">
        <v>6</v>
      </c>
      <c r="F222" s="1">
        <v>41405.084406597227</v>
      </c>
      <c r="G222" s="1">
        <v>41405.144557060186</v>
      </c>
      <c r="H222" s="5">
        <f t="shared" si="12"/>
        <v>86</v>
      </c>
      <c r="I222" s="15" t="str">
        <f t="shared" si="13"/>
        <v>May</v>
      </c>
      <c r="J222" s="15" t="str">
        <f t="shared" si="14"/>
        <v>Night</v>
      </c>
      <c r="K222" s="15" t="str">
        <f t="shared" si="15"/>
        <v>Weekend</v>
      </c>
      <c r="L222" s="19">
        <f>_xlfn.ISOWEEKNUM(Table4[[#This Row],[Delivery Date]])</f>
        <v>19</v>
      </c>
    </row>
    <row r="223" spans="1:12">
      <c r="A223" s="4">
        <v>228</v>
      </c>
      <c r="B223" s="2" t="s">
        <v>53</v>
      </c>
      <c r="C223" s="2" t="s">
        <v>17</v>
      </c>
      <c r="D223" s="3">
        <v>0.46180555555555558</v>
      </c>
      <c r="E223" s="2" t="s">
        <v>381</v>
      </c>
      <c r="F223" s="1">
        <v>41405.449284722221</v>
      </c>
      <c r="G223" s="1">
        <v>41405.511587962967</v>
      </c>
      <c r="H223" s="5">
        <f t="shared" si="12"/>
        <v>89</v>
      </c>
      <c r="I223" s="15" t="str">
        <f t="shared" si="13"/>
        <v>May</v>
      </c>
      <c r="J223" s="15" t="str">
        <f t="shared" si="14"/>
        <v>Day</v>
      </c>
      <c r="K223" s="15" t="str">
        <f t="shared" si="15"/>
        <v>Weekend</v>
      </c>
      <c r="L223" s="19">
        <f>_xlfn.ISOWEEKNUM(Table4[[#This Row],[Delivery Date]])</f>
        <v>19</v>
      </c>
    </row>
    <row r="224" spans="1:12">
      <c r="A224" s="4">
        <v>229</v>
      </c>
      <c r="B224" s="2" t="s">
        <v>53</v>
      </c>
      <c r="C224" s="2" t="s">
        <v>17</v>
      </c>
      <c r="D224" s="3">
        <v>0.91180555555555554</v>
      </c>
      <c r="E224" s="2" t="s">
        <v>381</v>
      </c>
      <c r="F224" s="1">
        <v>41405.877622719912</v>
      </c>
      <c r="G224" s="1" t="e">
        <v>#VALUE!</v>
      </c>
      <c r="H224" s="5" t="e">
        <f t="shared" si="12"/>
        <v>#VALUE!</v>
      </c>
      <c r="I224" s="15" t="str">
        <f t="shared" si="13"/>
        <v>May</v>
      </c>
      <c r="J224" s="15" t="str">
        <f t="shared" si="14"/>
        <v>Day</v>
      </c>
      <c r="K224" s="15" t="str">
        <f t="shared" si="15"/>
        <v>Weekend</v>
      </c>
      <c r="L224" s="19">
        <f>_xlfn.ISOWEEKNUM(Table4[[#This Row],[Delivery Date]])</f>
        <v>19</v>
      </c>
    </row>
    <row r="225" spans="1:12" hidden="1">
      <c r="A225" s="4">
        <v>230</v>
      </c>
      <c r="B225" s="2" t="s">
        <v>54</v>
      </c>
      <c r="C225" s="2" t="s">
        <v>19</v>
      </c>
      <c r="D225" s="3">
        <v>0.19097222222222221</v>
      </c>
      <c r="E225" s="2" t="s">
        <v>381</v>
      </c>
      <c r="F225" s="1">
        <v>41406.162963229166</v>
      </c>
      <c r="G225" s="1">
        <v>41406.243310451391</v>
      </c>
      <c r="H225" s="5">
        <f t="shared" si="12"/>
        <v>115</v>
      </c>
      <c r="I225" s="15" t="str">
        <f t="shared" si="13"/>
        <v>May</v>
      </c>
      <c r="J225" s="15" t="str">
        <f t="shared" si="14"/>
        <v>Night</v>
      </c>
      <c r="K225" s="15" t="str">
        <f t="shared" si="15"/>
        <v>Weekend</v>
      </c>
      <c r="L225" s="19">
        <f>_xlfn.ISOWEEKNUM(Table4[[#This Row],[Delivery Date]])</f>
        <v>19</v>
      </c>
    </row>
    <row r="226" spans="1:12">
      <c r="A226" s="4">
        <v>231</v>
      </c>
      <c r="B226" s="2" t="s">
        <v>54</v>
      </c>
      <c r="C226" s="2" t="s">
        <v>19</v>
      </c>
      <c r="D226" s="3">
        <v>0.4680555555555555</v>
      </c>
      <c r="E226" s="2" t="s">
        <v>381</v>
      </c>
      <c r="F226" s="1">
        <v>41406.45040065972</v>
      </c>
      <c r="G226" s="1">
        <v>41406.491326585652</v>
      </c>
      <c r="H226" s="5">
        <f t="shared" si="12"/>
        <v>58</v>
      </c>
      <c r="I226" s="15" t="str">
        <f t="shared" si="13"/>
        <v>May</v>
      </c>
      <c r="J226" s="15" t="str">
        <f t="shared" si="14"/>
        <v>Day</v>
      </c>
      <c r="K226" s="15" t="str">
        <f t="shared" si="15"/>
        <v>Weekend</v>
      </c>
      <c r="L226" s="19">
        <f>_xlfn.ISOWEEKNUM(Table4[[#This Row],[Delivery Date]])</f>
        <v>19</v>
      </c>
    </row>
    <row r="227" spans="1:12">
      <c r="A227" s="4">
        <v>232</v>
      </c>
      <c r="B227" s="2" t="s">
        <v>54</v>
      </c>
      <c r="C227" s="2" t="s">
        <v>19</v>
      </c>
      <c r="D227" s="3">
        <v>0.79027777777777775</v>
      </c>
      <c r="E227" s="2" t="s">
        <v>381</v>
      </c>
      <c r="F227" s="1">
        <v>41406.785522881946</v>
      </c>
      <c r="G227" s="1">
        <v>41406.831043715276</v>
      </c>
      <c r="H227" s="5">
        <f t="shared" si="12"/>
        <v>65</v>
      </c>
      <c r="I227" s="15" t="str">
        <f t="shared" si="13"/>
        <v>May</v>
      </c>
      <c r="J227" s="15" t="str">
        <f t="shared" si="14"/>
        <v>Day</v>
      </c>
      <c r="K227" s="15" t="str">
        <f t="shared" si="15"/>
        <v>Weekend</v>
      </c>
      <c r="L227" s="19">
        <f>_xlfn.ISOWEEKNUM(Table4[[#This Row],[Delivery Date]])</f>
        <v>19</v>
      </c>
    </row>
    <row r="228" spans="1:12">
      <c r="A228" s="4">
        <v>233</v>
      </c>
      <c r="B228" s="2" t="s">
        <v>55</v>
      </c>
      <c r="C228" s="2" t="s">
        <v>5</v>
      </c>
      <c r="D228" s="3">
        <v>0.27083333333333331</v>
      </c>
      <c r="E228" s="2" t="s">
        <v>381</v>
      </c>
      <c r="F228" s="1">
        <v>41407.253355474539</v>
      </c>
      <c r="G228" s="1">
        <v>41407.306758252314</v>
      </c>
      <c r="H228" s="5">
        <f t="shared" si="12"/>
        <v>76</v>
      </c>
      <c r="I228" s="15" t="str">
        <f t="shared" si="13"/>
        <v>May</v>
      </c>
      <c r="J228" s="15" t="str">
        <f t="shared" si="14"/>
        <v>Day</v>
      </c>
      <c r="K228" s="15" t="str">
        <f t="shared" si="15"/>
        <v>Weekday</v>
      </c>
      <c r="L228" s="19">
        <f>_xlfn.ISOWEEKNUM(Table4[[#This Row],[Delivery Date]])</f>
        <v>20</v>
      </c>
    </row>
    <row r="229" spans="1:12">
      <c r="A229" s="4">
        <v>234</v>
      </c>
      <c r="B229" s="2" t="s">
        <v>55</v>
      </c>
      <c r="C229" s="2" t="s">
        <v>5</v>
      </c>
      <c r="D229" s="3">
        <v>0.34027777777777773</v>
      </c>
      <c r="E229" s="2" t="s">
        <v>9</v>
      </c>
      <c r="F229" s="1">
        <v>41407.324108761575</v>
      </c>
      <c r="G229" s="1">
        <v>41407.35931709491</v>
      </c>
      <c r="H229" s="5">
        <f t="shared" si="12"/>
        <v>50</v>
      </c>
      <c r="I229" s="15" t="str">
        <f t="shared" si="13"/>
        <v>May</v>
      </c>
      <c r="J229" s="15" t="str">
        <f t="shared" si="14"/>
        <v>Day</v>
      </c>
      <c r="K229" s="15" t="str">
        <f t="shared" si="15"/>
        <v>Weekday</v>
      </c>
      <c r="L229" s="19">
        <f>_xlfn.ISOWEEKNUM(Table4[[#This Row],[Delivery Date]])</f>
        <v>20</v>
      </c>
    </row>
    <row r="230" spans="1:12">
      <c r="A230" s="4">
        <v>235</v>
      </c>
      <c r="B230" s="2" t="s">
        <v>55</v>
      </c>
      <c r="C230" s="2" t="s">
        <v>5</v>
      </c>
      <c r="D230" s="3">
        <v>0.41388888888888892</v>
      </c>
      <c r="E230" s="2" t="s">
        <v>9</v>
      </c>
      <c r="F230" s="1">
        <v>41407.382388194441</v>
      </c>
      <c r="G230" s="1">
        <v>41407.449378935184</v>
      </c>
      <c r="H230" s="5">
        <f t="shared" si="12"/>
        <v>96</v>
      </c>
      <c r="I230" s="15" t="str">
        <f t="shared" si="13"/>
        <v>May</v>
      </c>
      <c r="J230" s="15" t="str">
        <f t="shared" si="14"/>
        <v>Day</v>
      </c>
      <c r="K230" s="15" t="str">
        <f t="shared" si="15"/>
        <v>Weekday</v>
      </c>
      <c r="L230" s="19">
        <f>_xlfn.ISOWEEKNUM(Table4[[#This Row],[Delivery Date]])</f>
        <v>20</v>
      </c>
    </row>
    <row r="231" spans="1:12">
      <c r="A231" s="4">
        <v>236</v>
      </c>
      <c r="B231" s="2" t="s">
        <v>55</v>
      </c>
      <c r="C231" s="2" t="s">
        <v>5</v>
      </c>
      <c r="D231" s="3">
        <v>0.52222222222222225</v>
      </c>
      <c r="E231" s="2" t="s">
        <v>9</v>
      </c>
      <c r="F231" s="1">
        <v>41407.483911655094</v>
      </c>
      <c r="G231" s="1">
        <v>41407.570740358795</v>
      </c>
      <c r="H231" s="5">
        <f t="shared" si="12"/>
        <v>125</v>
      </c>
      <c r="I231" s="15" t="str">
        <f t="shared" si="13"/>
        <v>May</v>
      </c>
      <c r="J231" s="15" t="str">
        <f t="shared" si="14"/>
        <v>Day</v>
      </c>
      <c r="K231" s="15" t="str">
        <f t="shared" si="15"/>
        <v>Weekday</v>
      </c>
      <c r="L231" s="19">
        <f>_xlfn.ISOWEEKNUM(Table4[[#This Row],[Delivery Date]])</f>
        <v>20</v>
      </c>
    </row>
    <row r="232" spans="1:12">
      <c r="A232" s="4">
        <v>237</v>
      </c>
      <c r="B232" s="2" t="s">
        <v>55</v>
      </c>
      <c r="C232" s="2" t="s">
        <v>5</v>
      </c>
      <c r="D232" s="3">
        <v>0.62430555555555556</v>
      </c>
      <c r="E232" s="2" t="s">
        <v>9</v>
      </c>
      <c r="F232" s="1">
        <v>41407.596923958328</v>
      </c>
      <c r="G232" s="1">
        <v>41407.65012997685</v>
      </c>
      <c r="H232" s="5">
        <f t="shared" si="12"/>
        <v>76</v>
      </c>
      <c r="I232" s="15" t="str">
        <f t="shared" si="13"/>
        <v>May</v>
      </c>
      <c r="J232" s="15" t="str">
        <f t="shared" si="14"/>
        <v>Day</v>
      </c>
      <c r="K232" s="15" t="str">
        <f t="shared" si="15"/>
        <v>Weekday</v>
      </c>
      <c r="L232" s="19">
        <f>_xlfn.ISOWEEKNUM(Table4[[#This Row],[Delivery Date]])</f>
        <v>20</v>
      </c>
    </row>
    <row r="233" spans="1:12">
      <c r="A233" s="4">
        <v>238</v>
      </c>
      <c r="B233" s="2" t="s">
        <v>55</v>
      </c>
      <c r="C233" s="2" t="s">
        <v>5</v>
      </c>
      <c r="D233" s="3">
        <v>0.67986111111111114</v>
      </c>
      <c r="E233" s="2" t="s">
        <v>6</v>
      </c>
      <c r="F233" s="1">
        <v>41407.658543784717</v>
      </c>
      <c r="G233" s="1">
        <v>41407.733763692129</v>
      </c>
      <c r="H233" s="5">
        <f t="shared" si="12"/>
        <v>108</v>
      </c>
      <c r="I233" s="15" t="str">
        <f t="shared" si="13"/>
        <v>May</v>
      </c>
      <c r="J233" s="15" t="str">
        <f t="shared" si="14"/>
        <v>Day</v>
      </c>
      <c r="K233" s="15" t="str">
        <f t="shared" si="15"/>
        <v>Weekday</v>
      </c>
      <c r="L233" s="19">
        <f>_xlfn.ISOWEEKNUM(Table4[[#This Row],[Delivery Date]])</f>
        <v>20</v>
      </c>
    </row>
    <row r="234" spans="1:12">
      <c r="A234" s="4">
        <v>239</v>
      </c>
      <c r="B234" s="2" t="s">
        <v>56</v>
      </c>
      <c r="C234" s="2" t="s">
        <v>8</v>
      </c>
      <c r="D234" s="3">
        <v>0.34652777777777777</v>
      </c>
      <c r="E234" s="2" t="s">
        <v>9</v>
      </c>
      <c r="F234" s="1">
        <v>41408.319030983796</v>
      </c>
      <c r="G234" s="1">
        <v>41408.377028668983</v>
      </c>
      <c r="H234" s="5">
        <f t="shared" si="12"/>
        <v>83</v>
      </c>
      <c r="I234" s="15" t="str">
        <f t="shared" si="13"/>
        <v>May</v>
      </c>
      <c r="J234" s="15" t="str">
        <f t="shared" si="14"/>
        <v>Day</v>
      </c>
      <c r="K234" s="15" t="str">
        <f t="shared" si="15"/>
        <v>Weekday</v>
      </c>
      <c r="L234" s="19">
        <f>_xlfn.ISOWEEKNUM(Table4[[#This Row],[Delivery Date]])</f>
        <v>20</v>
      </c>
    </row>
    <row r="235" spans="1:12">
      <c r="A235" s="4">
        <v>240</v>
      </c>
      <c r="B235" s="2" t="s">
        <v>56</v>
      </c>
      <c r="C235" s="2" t="s">
        <v>8</v>
      </c>
      <c r="D235" s="3">
        <v>0.4284722222222222</v>
      </c>
      <c r="E235" s="2" t="s">
        <v>9</v>
      </c>
      <c r="F235" s="1">
        <v>41408.391252511574</v>
      </c>
      <c r="G235" s="1">
        <v>41408.470326585651</v>
      </c>
      <c r="H235" s="5">
        <f t="shared" si="12"/>
        <v>113</v>
      </c>
      <c r="I235" s="15" t="str">
        <f t="shared" si="13"/>
        <v>May</v>
      </c>
      <c r="J235" s="15" t="str">
        <f t="shared" si="14"/>
        <v>Day</v>
      </c>
      <c r="K235" s="15" t="str">
        <f t="shared" si="15"/>
        <v>Weekday</v>
      </c>
      <c r="L235" s="19">
        <f>_xlfn.ISOWEEKNUM(Table4[[#This Row],[Delivery Date]])</f>
        <v>20</v>
      </c>
    </row>
    <row r="236" spans="1:12">
      <c r="A236" s="4">
        <v>241</v>
      </c>
      <c r="B236" s="2" t="s">
        <v>56</v>
      </c>
      <c r="C236" s="2" t="s">
        <v>8</v>
      </c>
      <c r="D236" s="3">
        <v>0.50902777777777775</v>
      </c>
      <c r="E236" s="2" t="s">
        <v>9</v>
      </c>
      <c r="F236" s="1">
        <v>41408.464431863431</v>
      </c>
      <c r="G236" s="1">
        <v>41408.551411030094</v>
      </c>
      <c r="H236" s="5">
        <f t="shared" si="12"/>
        <v>125</v>
      </c>
      <c r="I236" s="15" t="str">
        <f t="shared" si="13"/>
        <v>May</v>
      </c>
      <c r="J236" s="15" t="str">
        <f t="shared" si="14"/>
        <v>Day</v>
      </c>
      <c r="K236" s="15" t="str">
        <f t="shared" si="15"/>
        <v>Weekday</v>
      </c>
      <c r="L236" s="19">
        <f>_xlfn.ISOWEEKNUM(Table4[[#This Row],[Delivery Date]])</f>
        <v>20</v>
      </c>
    </row>
    <row r="237" spans="1:12">
      <c r="A237" s="4">
        <v>242</v>
      </c>
      <c r="B237" s="2" t="s">
        <v>56</v>
      </c>
      <c r="C237" s="2" t="s">
        <v>8</v>
      </c>
      <c r="D237" s="3">
        <v>0.52986111111111112</v>
      </c>
      <c r="E237" s="2" t="s">
        <v>9</v>
      </c>
      <c r="F237" s="1">
        <v>41408.472090011572</v>
      </c>
      <c r="G237" s="1">
        <v>41408.567390937496</v>
      </c>
      <c r="H237" s="5">
        <f t="shared" si="12"/>
        <v>137</v>
      </c>
      <c r="I237" s="15" t="str">
        <f t="shared" si="13"/>
        <v>May</v>
      </c>
      <c r="J237" s="15" t="str">
        <f t="shared" si="14"/>
        <v>Day</v>
      </c>
      <c r="K237" s="15" t="str">
        <f t="shared" si="15"/>
        <v>Weekday</v>
      </c>
      <c r="L237" s="19">
        <f>_xlfn.ISOWEEKNUM(Table4[[#This Row],[Delivery Date]])</f>
        <v>20</v>
      </c>
    </row>
    <row r="238" spans="1:12">
      <c r="A238" s="4">
        <v>243</v>
      </c>
      <c r="B238" s="2" t="s">
        <v>56</v>
      </c>
      <c r="C238" s="2" t="s">
        <v>8</v>
      </c>
      <c r="D238" s="3">
        <v>0.59513888888888888</v>
      </c>
      <c r="E238" s="2" t="s">
        <v>9</v>
      </c>
      <c r="F238" s="1">
        <v>41408.548982488428</v>
      </c>
      <c r="G238" s="1" t="e">
        <v>#VALUE!</v>
      </c>
      <c r="H238" s="5" t="e">
        <f t="shared" si="12"/>
        <v>#VALUE!</v>
      </c>
      <c r="I238" s="15" t="str">
        <f t="shared" si="13"/>
        <v>May</v>
      </c>
      <c r="J238" s="15" t="str">
        <f t="shared" si="14"/>
        <v>Day</v>
      </c>
      <c r="K238" s="15" t="str">
        <f t="shared" si="15"/>
        <v>Weekday</v>
      </c>
      <c r="L238" s="19">
        <f>_xlfn.ISOWEEKNUM(Table4[[#This Row],[Delivery Date]])</f>
        <v>20</v>
      </c>
    </row>
    <row r="239" spans="1:12">
      <c r="A239" s="4">
        <v>244</v>
      </c>
      <c r="B239" s="2" t="s">
        <v>56</v>
      </c>
      <c r="C239" s="2" t="s">
        <v>8</v>
      </c>
      <c r="D239" s="3">
        <v>0.60625000000000007</v>
      </c>
      <c r="E239" s="2" t="s">
        <v>9</v>
      </c>
      <c r="F239" s="1">
        <v>41408.577286921296</v>
      </c>
      <c r="G239" s="1">
        <v>41408.631719791665</v>
      </c>
      <c r="H239" s="5">
        <f t="shared" si="12"/>
        <v>78</v>
      </c>
      <c r="I239" s="15" t="str">
        <f t="shared" si="13"/>
        <v>May</v>
      </c>
      <c r="J239" s="15" t="str">
        <f t="shared" si="14"/>
        <v>Day</v>
      </c>
      <c r="K239" s="15" t="str">
        <f t="shared" si="15"/>
        <v>Weekday</v>
      </c>
      <c r="L239" s="19">
        <f>_xlfn.ISOWEEKNUM(Table4[[#This Row],[Delivery Date]])</f>
        <v>20</v>
      </c>
    </row>
    <row r="240" spans="1:12">
      <c r="A240" s="4">
        <v>245</v>
      </c>
      <c r="B240" s="2" t="s">
        <v>56</v>
      </c>
      <c r="C240" s="2" t="s">
        <v>8</v>
      </c>
      <c r="D240" s="3">
        <v>0.66319444444444442</v>
      </c>
      <c r="E240" s="2" t="s">
        <v>381</v>
      </c>
      <c r="F240" s="1">
        <v>41408.635480289347</v>
      </c>
      <c r="G240" s="1">
        <v>41408.702320567128</v>
      </c>
      <c r="H240" s="5">
        <f t="shared" si="12"/>
        <v>96</v>
      </c>
      <c r="I240" s="15" t="str">
        <f t="shared" si="13"/>
        <v>May</v>
      </c>
      <c r="J240" s="15" t="str">
        <f t="shared" si="14"/>
        <v>Day</v>
      </c>
      <c r="K240" s="15" t="str">
        <f t="shared" si="15"/>
        <v>Weekday</v>
      </c>
      <c r="L240" s="19">
        <f>_xlfn.ISOWEEKNUM(Table4[[#This Row],[Delivery Date]])</f>
        <v>20</v>
      </c>
    </row>
    <row r="241" spans="1:12">
      <c r="A241" s="4">
        <v>246</v>
      </c>
      <c r="B241" s="2" t="s">
        <v>56</v>
      </c>
      <c r="C241" s="2" t="s">
        <v>8</v>
      </c>
      <c r="D241" s="3">
        <v>0.67847222222222225</v>
      </c>
      <c r="E241" s="2" t="s">
        <v>9</v>
      </c>
      <c r="F241" s="1">
        <v>41408.656189930553</v>
      </c>
      <c r="G241" s="1">
        <v>41408.720310300923</v>
      </c>
      <c r="H241" s="5">
        <f t="shared" si="12"/>
        <v>92</v>
      </c>
      <c r="I241" s="15" t="str">
        <f t="shared" si="13"/>
        <v>May</v>
      </c>
      <c r="J241" s="15" t="str">
        <f t="shared" si="14"/>
        <v>Day</v>
      </c>
      <c r="K241" s="15" t="str">
        <f t="shared" si="15"/>
        <v>Weekday</v>
      </c>
      <c r="L241" s="19">
        <f>_xlfn.ISOWEEKNUM(Table4[[#This Row],[Delivery Date]])</f>
        <v>20</v>
      </c>
    </row>
    <row r="242" spans="1:12">
      <c r="A242" s="4">
        <v>247</v>
      </c>
      <c r="B242" s="2" t="s">
        <v>57</v>
      </c>
      <c r="C242" s="2" t="s">
        <v>11</v>
      </c>
      <c r="D242" s="3">
        <v>0.33611111111111108</v>
      </c>
      <c r="E242" s="2" t="s">
        <v>6</v>
      </c>
      <c r="F242" s="1">
        <v>41409.267316006939</v>
      </c>
      <c r="G242" s="1">
        <v>41409.37222341435</v>
      </c>
      <c r="H242" s="5">
        <f t="shared" si="12"/>
        <v>151</v>
      </c>
      <c r="I242" s="15" t="str">
        <f t="shared" si="13"/>
        <v>May</v>
      </c>
      <c r="J242" s="15" t="str">
        <f t="shared" si="14"/>
        <v>Day</v>
      </c>
      <c r="K242" s="15" t="str">
        <f t="shared" si="15"/>
        <v>Weekday</v>
      </c>
      <c r="L242" s="19">
        <f>_xlfn.ISOWEEKNUM(Table4[[#This Row],[Delivery Date]])</f>
        <v>20</v>
      </c>
    </row>
    <row r="243" spans="1:12">
      <c r="A243" s="4">
        <v>248</v>
      </c>
      <c r="B243" s="2" t="s">
        <v>57</v>
      </c>
      <c r="C243" s="2" t="s">
        <v>11</v>
      </c>
      <c r="D243" s="3">
        <v>0.4201388888888889</v>
      </c>
      <c r="E243" s="2" t="s">
        <v>9</v>
      </c>
      <c r="F243" s="1">
        <v>41409.398471990738</v>
      </c>
      <c r="G243" s="1">
        <v>41409.465474305558</v>
      </c>
      <c r="H243" s="5">
        <f t="shared" si="12"/>
        <v>96</v>
      </c>
      <c r="I243" s="15" t="str">
        <f t="shared" si="13"/>
        <v>May</v>
      </c>
      <c r="J243" s="15" t="str">
        <f t="shared" si="14"/>
        <v>Day</v>
      </c>
      <c r="K243" s="15" t="str">
        <f t="shared" si="15"/>
        <v>Weekday</v>
      </c>
      <c r="L243" s="19">
        <f>_xlfn.ISOWEEKNUM(Table4[[#This Row],[Delivery Date]])</f>
        <v>20</v>
      </c>
    </row>
    <row r="244" spans="1:12">
      <c r="A244" s="4">
        <v>249</v>
      </c>
      <c r="B244" s="2" t="s">
        <v>57</v>
      </c>
      <c r="C244" s="2" t="s">
        <v>11</v>
      </c>
      <c r="D244" s="3">
        <v>0.42708333333333331</v>
      </c>
      <c r="E244" s="2" t="s">
        <v>9</v>
      </c>
      <c r="F244" s="1">
        <v>41409.382011689813</v>
      </c>
      <c r="G244" s="1">
        <v>41409.47468530092</v>
      </c>
      <c r="H244" s="5">
        <f t="shared" si="12"/>
        <v>133</v>
      </c>
      <c r="I244" s="15" t="str">
        <f t="shared" si="13"/>
        <v>May</v>
      </c>
      <c r="J244" s="15" t="str">
        <f t="shared" si="14"/>
        <v>Day</v>
      </c>
      <c r="K244" s="15" t="str">
        <f t="shared" si="15"/>
        <v>Weekday</v>
      </c>
      <c r="L244" s="19">
        <f>_xlfn.ISOWEEKNUM(Table4[[#This Row],[Delivery Date]])</f>
        <v>20</v>
      </c>
    </row>
    <row r="245" spans="1:12">
      <c r="A245" s="4">
        <v>250</v>
      </c>
      <c r="B245" s="2" t="s">
        <v>57</v>
      </c>
      <c r="C245" s="2" t="s">
        <v>11</v>
      </c>
      <c r="D245" s="3">
        <v>0.51458333333333328</v>
      </c>
      <c r="E245" s="2" t="s">
        <v>9</v>
      </c>
      <c r="F245" s="1">
        <v>41409.485174652778</v>
      </c>
      <c r="G245" s="1">
        <v>41409.545533449076</v>
      </c>
      <c r="H245" s="5">
        <f t="shared" si="12"/>
        <v>86</v>
      </c>
      <c r="I245" s="15" t="str">
        <f t="shared" si="13"/>
        <v>May</v>
      </c>
      <c r="J245" s="15" t="str">
        <f t="shared" si="14"/>
        <v>Day</v>
      </c>
      <c r="K245" s="15" t="str">
        <f t="shared" si="15"/>
        <v>Weekday</v>
      </c>
      <c r="L245" s="19">
        <f>_xlfn.ISOWEEKNUM(Table4[[#This Row],[Delivery Date]])</f>
        <v>20</v>
      </c>
    </row>
    <row r="246" spans="1:12">
      <c r="A246" s="4">
        <v>251</v>
      </c>
      <c r="B246" s="2" t="s">
        <v>57</v>
      </c>
      <c r="C246" s="2" t="s">
        <v>11</v>
      </c>
      <c r="D246" s="3">
        <v>0.51041666666666663</v>
      </c>
      <c r="E246" s="2" t="s">
        <v>9</v>
      </c>
      <c r="F246" s="1">
        <v>41409.484419594904</v>
      </c>
      <c r="G246" s="1">
        <v>41409.53991728009</v>
      </c>
      <c r="H246" s="5">
        <f t="shared" si="12"/>
        <v>79</v>
      </c>
      <c r="I246" s="15" t="str">
        <f t="shared" si="13"/>
        <v>May</v>
      </c>
      <c r="J246" s="15" t="str">
        <f t="shared" si="14"/>
        <v>Day</v>
      </c>
      <c r="K246" s="15" t="str">
        <f t="shared" si="15"/>
        <v>Weekday</v>
      </c>
      <c r="L246" s="19">
        <f>_xlfn.ISOWEEKNUM(Table4[[#This Row],[Delivery Date]])</f>
        <v>20</v>
      </c>
    </row>
    <row r="247" spans="1:12">
      <c r="A247" s="4">
        <v>252</v>
      </c>
      <c r="B247" s="2" t="s">
        <v>57</v>
      </c>
      <c r="C247" s="2" t="s">
        <v>11</v>
      </c>
      <c r="D247" s="3">
        <v>0.59583333333333333</v>
      </c>
      <c r="E247" s="2" t="s">
        <v>9</v>
      </c>
      <c r="F247" s="1">
        <v>41409.579749502314</v>
      </c>
      <c r="G247" s="1">
        <v>41409.622249502318</v>
      </c>
      <c r="H247" s="5">
        <f t="shared" si="12"/>
        <v>61</v>
      </c>
      <c r="I247" s="15" t="str">
        <f t="shared" si="13"/>
        <v>May</v>
      </c>
      <c r="J247" s="15" t="str">
        <f t="shared" si="14"/>
        <v>Day</v>
      </c>
      <c r="K247" s="15" t="str">
        <f t="shared" si="15"/>
        <v>Weekday</v>
      </c>
      <c r="L247" s="19">
        <f>_xlfn.ISOWEEKNUM(Table4[[#This Row],[Delivery Date]])</f>
        <v>20</v>
      </c>
    </row>
    <row r="248" spans="1:12">
      <c r="A248" s="4">
        <v>253</v>
      </c>
      <c r="B248" s="2" t="s">
        <v>57</v>
      </c>
      <c r="C248" s="2" t="s">
        <v>11</v>
      </c>
      <c r="D248" s="3">
        <v>0.65902777777777777</v>
      </c>
      <c r="E248" s="2" t="s">
        <v>9</v>
      </c>
      <c r="F248" s="1">
        <v>41409.639657604166</v>
      </c>
      <c r="G248" s="1">
        <v>41409.689159918984</v>
      </c>
      <c r="H248" s="5">
        <f t="shared" si="12"/>
        <v>71</v>
      </c>
      <c r="I248" s="15" t="str">
        <f t="shared" si="13"/>
        <v>May</v>
      </c>
      <c r="J248" s="15" t="str">
        <f t="shared" si="14"/>
        <v>Day</v>
      </c>
      <c r="K248" s="15" t="str">
        <f t="shared" si="15"/>
        <v>Weekday</v>
      </c>
      <c r="L248" s="19">
        <f>_xlfn.ISOWEEKNUM(Table4[[#This Row],[Delivery Date]])</f>
        <v>20</v>
      </c>
    </row>
    <row r="249" spans="1:12" hidden="1">
      <c r="A249" s="4">
        <v>254</v>
      </c>
      <c r="B249" s="2" t="s">
        <v>58</v>
      </c>
      <c r="C249" s="2" t="s">
        <v>13</v>
      </c>
      <c r="D249" s="3">
        <v>3.2638888888888891E-2</v>
      </c>
      <c r="E249" s="2" t="s">
        <v>381</v>
      </c>
      <c r="F249" s="1">
        <v>41410.006568020835</v>
      </c>
      <c r="G249" s="1">
        <v>41410.05971616898</v>
      </c>
      <c r="H249" s="5">
        <f t="shared" si="12"/>
        <v>76</v>
      </c>
      <c r="I249" s="15" t="str">
        <f t="shared" si="13"/>
        <v>May</v>
      </c>
      <c r="J249" s="15" t="str">
        <f t="shared" si="14"/>
        <v>Night</v>
      </c>
      <c r="K249" s="15" t="str">
        <f t="shared" si="15"/>
        <v>Weekday</v>
      </c>
      <c r="L249" s="19">
        <f>_xlfn.ISOWEEKNUM(Table4[[#This Row],[Delivery Date]])</f>
        <v>20</v>
      </c>
    </row>
    <row r="250" spans="1:12">
      <c r="A250" s="4">
        <v>255</v>
      </c>
      <c r="B250" s="2" t="s">
        <v>58</v>
      </c>
      <c r="C250" s="2" t="s">
        <v>13</v>
      </c>
      <c r="D250" s="3">
        <v>0.52500000000000002</v>
      </c>
      <c r="E250" s="2" t="s">
        <v>9</v>
      </c>
      <c r="F250" s="1">
        <v>41410.512532905093</v>
      </c>
      <c r="G250" s="1">
        <v>41410.558169479162</v>
      </c>
      <c r="H250" s="5">
        <f t="shared" si="12"/>
        <v>65</v>
      </c>
      <c r="I250" s="15" t="str">
        <f t="shared" si="13"/>
        <v>May</v>
      </c>
      <c r="J250" s="15" t="str">
        <f t="shared" si="14"/>
        <v>Day</v>
      </c>
      <c r="K250" s="15" t="str">
        <f t="shared" si="15"/>
        <v>Weekday</v>
      </c>
      <c r="L250" s="19">
        <f>_xlfn.ISOWEEKNUM(Table4[[#This Row],[Delivery Date]])</f>
        <v>20</v>
      </c>
    </row>
    <row r="251" spans="1:12">
      <c r="A251" s="4">
        <v>256</v>
      </c>
      <c r="B251" s="2" t="s">
        <v>58</v>
      </c>
      <c r="C251" s="2" t="s">
        <v>13</v>
      </c>
      <c r="D251" s="3">
        <v>0.78194444444444444</v>
      </c>
      <c r="E251" s="2" t="s">
        <v>381</v>
      </c>
      <c r="F251" s="1">
        <v>41410.77359282408</v>
      </c>
      <c r="G251" s="1">
        <v>41410.849727083332</v>
      </c>
      <c r="H251" s="5">
        <f t="shared" si="12"/>
        <v>109</v>
      </c>
      <c r="I251" s="15" t="str">
        <f t="shared" si="13"/>
        <v>May</v>
      </c>
      <c r="J251" s="15" t="str">
        <f t="shared" si="14"/>
        <v>Day</v>
      </c>
      <c r="K251" s="15" t="str">
        <f t="shared" si="15"/>
        <v>Weekday</v>
      </c>
      <c r="L251" s="19">
        <f>_xlfn.ISOWEEKNUM(Table4[[#This Row],[Delivery Date]])</f>
        <v>20</v>
      </c>
    </row>
    <row r="252" spans="1:12">
      <c r="A252" s="4">
        <v>257</v>
      </c>
      <c r="B252" s="2" t="s">
        <v>58</v>
      </c>
      <c r="C252" s="2" t="s">
        <v>13</v>
      </c>
      <c r="D252" s="3">
        <v>0.90138888888888891</v>
      </c>
      <c r="E252" s="2" t="s">
        <v>381</v>
      </c>
      <c r="F252" s="1">
        <v>41410.879554131949</v>
      </c>
      <c r="G252" s="1">
        <v>41410.925780983795</v>
      </c>
      <c r="H252" s="5">
        <f t="shared" si="12"/>
        <v>66</v>
      </c>
      <c r="I252" s="15" t="str">
        <f t="shared" si="13"/>
        <v>May</v>
      </c>
      <c r="J252" s="15" t="str">
        <f t="shared" si="14"/>
        <v>Day</v>
      </c>
      <c r="K252" s="15" t="str">
        <f t="shared" si="15"/>
        <v>Weekday</v>
      </c>
      <c r="L252" s="19">
        <f>_xlfn.ISOWEEKNUM(Table4[[#This Row],[Delivery Date]])</f>
        <v>20</v>
      </c>
    </row>
    <row r="253" spans="1:12">
      <c r="A253" s="4">
        <v>258</v>
      </c>
      <c r="B253" s="2" t="s">
        <v>58</v>
      </c>
      <c r="C253" s="2" t="s">
        <v>13</v>
      </c>
      <c r="D253" s="3">
        <v>0.97777777777777775</v>
      </c>
      <c r="E253" s="2" t="s">
        <v>381</v>
      </c>
      <c r="F253" s="1">
        <v>41410.956689085651</v>
      </c>
      <c r="G253" s="1">
        <v>41411.012834918976</v>
      </c>
      <c r="H253" s="5">
        <f t="shared" ref="H253:H314" si="16">HOUR(G253-F253)*60+MINUTE(G253-F253)</f>
        <v>80</v>
      </c>
      <c r="I253" s="15" t="str">
        <f t="shared" si="13"/>
        <v>May</v>
      </c>
      <c r="J253" s="15" t="str">
        <f t="shared" si="14"/>
        <v>Day</v>
      </c>
      <c r="K253" s="15" t="str">
        <f t="shared" si="15"/>
        <v>Weekday</v>
      </c>
      <c r="L253" s="19">
        <f>_xlfn.ISOWEEKNUM(Table4[[#This Row],[Delivery Date]])</f>
        <v>20</v>
      </c>
    </row>
    <row r="254" spans="1:12" hidden="1">
      <c r="A254" s="4">
        <v>259</v>
      </c>
      <c r="B254" s="2" t="s">
        <v>59</v>
      </c>
      <c r="C254" s="2" t="s">
        <v>15</v>
      </c>
      <c r="D254" s="3">
        <v>0.19930555555555554</v>
      </c>
      <c r="E254" s="2" t="s">
        <v>381</v>
      </c>
      <c r="F254" s="1">
        <v>41411.189489432873</v>
      </c>
      <c r="G254" s="1">
        <v>41411.221109803242</v>
      </c>
      <c r="H254" s="5">
        <f t="shared" si="16"/>
        <v>45</v>
      </c>
      <c r="I254" s="15" t="str">
        <f t="shared" si="13"/>
        <v>May</v>
      </c>
      <c r="J254" s="15" t="str">
        <f t="shared" si="14"/>
        <v>Night</v>
      </c>
      <c r="K254" s="15" t="str">
        <f t="shared" si="15"/>
        <v>Weekday</v>
      </c>
      <c r="L254" s="19">
        <f>_xlfn.ISOWEEKNUM(Table4[[#This Row],[Delivery Date]])</f>
        <v>20</v>
      </c>
    </row>
    <row r="255" spans="1:12" hidden="1">
      <c r="A255" s="4">
        <v>260</v>
      </c>
      <c r="B255" s="2" t="s">
        <v>59</v>
      </c>
      <c r="C255" s="2" t="s">
        <v>15</v>
      </c>
      <c r="D255" s="3">
        <v>0.22916666666666666</v>
      </c>
      <c r="E255" s="2" t="s">
        <v>381</v>
      </c>
      <c r="F255" s="1">
        <v>41411.209986608796</v>
      </c>
      <c r="G255" s="1">
        <v>41411.245322256946</v>
      </c>
      <c r="H255" s="5">
        <f t="shared" si="16"/>
        <v>50</v>
      </c>
      <c r="I255" s="15" t="str">
        <f t="shared" si="13"/>
        <v>May</v>
      </c>
      <c r="J255" s="15" t="str">
        <f t="shared" si="14"/>
        <v>Night</v>
      </c>
      <c r="K255" s="15" t="str">
        <f t="shared" si="15"/>
        <v>Weekday</v>
      </c>
      <c r="L255" s="19">
        <f>_xlfn.ISOWEEKNUM(Table4[[#This Row],[Delivery Date]])</f>
        <v>20</v>
      </c>
    </row>
    <row r="256" spans="1:12">
      <c r="A256" s="4">
        <v>261</v>
      </c>
      <c r="B256" s="2" t="s">
        <v>59</v>
      </c>
      <c r="C256" s="2" t="s">
        <v>15</v>
      </c>
      <c r="D256" s="3">
        <v>0.29583333333333334</v>
      </c>
      <c r="E256" s="2" t="s">
        <v>6</v>
      </c>
      <c r="F256" s="1">
        <v>41411.261628854169</v>
      </c>
      <c r="G256" s="1">
        <v>41411.354371909722</v>
      </c>
      <c r="H256" s="5">
        <f t="shared" si="16"/>
        <v>133</v>
      </c>
      <c r="I256" s="15" t="str">
        <f t="shared" si="13"/>
        <v>May</v>
      </c>
      <c r="J256" s="15" t="str">
        <f t="shared" si="14"/>
        <v>Day</v>
      </c>
      <c r="K256" s="15" t="str">
        <f t="shared" si="15"/>
        <v>Weekday</v>
      </c>
      <c r="L256" s="19">
        <f>_xlfn.ISOWEEKNUM(Table4[[#This Row],[Delivery Date]])</f>
        <v>20</v>
      </c>
    </row>
    <row r="257" spans="1:12">
      <c r="A257" s="4">
        <v>262</v>
      </c>
      <c r="B257" s="2" t="s">
        <v>59</v>
      </c>
      <c r="C257" s="2" t="s">
        <v>15</v>
      </c>
      <c r="D257" s="3">
        <v>0.35625000000000001</v>
      </c>
      <c r="E257" s="2" t="s">
        <v>9</v>
      </c>
      <c r="F257" s="1">
        <v>41411.382696724533</v>
      </c>
      <c r="G257" s="1">
        <v>41411.44993052083</v>
      </c>
      <c r="H257" s="5">
        <f t="shared" si="16"/>
        <v>96</v>
      </c>
      <c r="I257" s="15" t="str">
        <f t="shared" si="13"/>
        <v>May</v>
      </c>
      <c r="J257" s="15" t="str">
        <f t="shared" si="14"/>
        <v>Day</v>
      </c>
      <c r="K257" s="15" t="str">
        <f t="shared" si="15"/>
        <v>Weekday</v>
      </c>
      <c r="L257" s="19">
        <f>_xlfn.ISOWEEKNUM(Table4[[#This Row],[Delivery Date]])</f>
        <v>20</v>
      </c>
    </row>
    <row r="258" spans="1:12">
      <c r="A258" s="4">
        <v>263</v>
      </c>
      <c r="B258" s="2" t="s">
        <v>59</v>
      </c>
      <c r="C258" s="2" t="s">
        <v>15</v>
      </c>
      <c r="D258" s="3">
        <v>0.43472222222222223</v>
      </c>
      <c r="E258" s="2" t="s">
        <v>9</v>
      </c>
      <c r="F258" s="1">
        <v>41411.405923495375</v>
      </c>
      <c r="G258" s="1">
        <v>41411.496247569441</v>
      </c>
      <c r="H258" s="5">
        <f t="shared" si="16"/>
        <v>130</v>
      </c>
      <c r="I258" s="15" t="str">
        <f t="shared" ref="I258:I321" si="17">TEXT(B258,"mmm")</f>
        <v>May</v>
      </c>
      <c r="J258" s="15" t="str">
        <f t="shared" ref="J258:J321" si="18">IF(OR(HOUR(D258)&lt;6, HOUR(D258&gt;18)),"Night","Day")</f>
        <v>Day</v>
      </c>
      <c r="K258" s="15" t="str">
        <f t="shared" ref="K258:K321" si="19">IF(OR(C258="Saturday", C258="Sunday"),"Weekend","Weekday")</f>
        <v>Weekday</v>
      </c>
      <c r="L258" s="19">
        <f>_xlfn.ISOWEEKNUM(Table4[[#This Row],[Delivery Date]])</f>
        <v>20</v>
      </c>
    </row>
    <row r="259" spans="1:12">
      <c r="A259" s="4">
        <v>264</v>
      </c>
      <c r="B259" s="2" t="s">
        <v>59</v>
      </c>
      <c r="C259" s="2" t="s">
        <v>15</v>
      </c>
      <c r="D259" s="3">
        <v>0.49305555555555558</v>
      </c>
      <c r="E259" s="2" t="s">
        <v>9</v>
      </c>
      <c r="F259" s="1">
        <v>41411.471876620373</v>
      </c>
      <c r="G259" s="1">
        <v>41411.511448379635</v>
      </c>
      <c r="H259" s="5">
        <f t="shared" si="16"/>
        <v>56</v>
      </c>
      <c r="I259" s="15" t="str">
        <f t="shared" si="17"/>
        <v>May</v>
      </c>
      <c r="J259" s="15" t="str">
        <f t="shared" si="18"/>
        <v>Day</v>
      </c>
      <c r="K259" s="15" t="str">
        <f t="shared" si="19"/>
        <v>Weekday</v>
      </c>
      <c r="L259" s="19">
        <f>_xlfn.ISOWEEKNUM(Table4[[#This Row],[Delivery Date]])</f>
        <v>20</v>
      </c>
    </row>
    <row r="260" spans="1:12">
      <c r="A260" s="4">
        <v>265</v>
      </c>
      <c r="B260" s="2" t="s">
        <v>59</v>
      </c>
      <c r="C260" s="2" t="s">
        <v>15</v>
      </c>
      <c r="D260" s="3">
        <v>0.56041666666666667</v>
      </c>
      <c r="E260" s="2" t="s">
        <v>9</v>
      </c>
      <c r="F260" s="1">
        <v>41411.527832175925</v>
      </c>
      <c r="G260" s="1">
        <v>41411.616211805558</v>
      </c>
      <c r="H260" s="5">
        <f t="shared" si="16"/>
        <v>127</v>
      </c>
      <c r="I260" s="15" t="str">
        <f t="shared" si="17"/>
        <v>May</v>
      </c>
      <c r="J260" s="15" t="str">
        <f t="shared" si="18"/>
        <v>Day</v>
      </c>
      <c r="K260" s="15" t="str">
        <f t="shared" si="19"/>
        <v>Weekday</v>
      </c>
      <c r="L260" s="19">
        <f>_xlfn.ISOWEEKNUM(Table4[[#This Row],[Delivery Date]])</f>
        <v>20</v>
      </c>
    </row>
    <row r="261" spans="1:12">
      <c r="A261" s="4">
        <v>266</v>
      </c>
      <c r="B261" s="2" t="s">
        <v>59</v>
      </c>
      <c r="C261" s="2" t="s">
        <v>15</v>
      </c>
      <c r="D261" s="3">
        <v>0.65</v>
      </c>
      <c r="E261" s="2" t="s">
        <v>9</v>
      </c>
      <c r="F261" s="1">
        <v>41411.62705451389</v>
      </c>
      <c r="G261" s="1">
        <v>41411.672054513889</v>
      </c>
      <c r="H261" s="5">
        <f t="shared" si="16"/>
        <v>64</v>
      </c>
      <c r="I261" s="15" t="str">
        <f t="shared" si="17"/>
        <v>May</v>
      </c>
      <c r="J261" s="15" t="str">
        <f t="shared" si="18"/>
        <v>Day</v>
      </c>
      <c r="K261" s="15" t="str">
        <f t="shared" si="19"/>
        <v>Weekday</v>
      </c>
      <c r="L261" s="19">
        <f>_xlfn.ISOWEEKNUM(Table4[[#This Row],[Delivery Date]])</f>
        <v>20</v>
      </c>
    </row>
    <row r="262" spans="1:12">
      <c r="A262" s="4">
        <v>267</v>
      </c>
      <c r="B262" s="2" t="s">
        <v>59</v>
      </c>
      <c r="C262" s="2" t="s">
        <v>15</v>
      </c>
      <c r="D262" s="3">
        <v>0.65416666666666667</v>
      </c>
      <c r="E262" s="2" t="s">
        <v>9</v>
      </c>
      <c r="F262" s="1">
        <v>41411.610557488428</v>
      </c>
      <c r="G262" s="1">
        <v>41411.695765821758</v>
      </c>
      <c r="H262" s="5">
        <f t="shared" si="16"/>
        <v>122</v>
      </c>
      <c r="I262" s="15" t="str">
        <f t="shared" si="17"/>
        <v>May</v>
      </c>
      <c r="J262" s="15" t="str">
        <f t="shared" si="18"/>
        <v>Day</v>
      </c>
      <c r="K262" s="15" t="str">
        <f t="shared" si="19"/>
        <v>Weekday</v>
      </c>
      <c r="L262" s="19">
        <f>_xlfn.ISOWEEKNUM(Table4[[#This Row],[Delivery Date]])</f>
        <v>20</v>
      </c>
    </row>
    <row r="263" spans="1:12">
      <c r="A263" s="4">
        <v>268</v>
      </c>
      <c r="B263" s="2" t="s">
        <v>59</v>
      </c>
      <c r="C263" s="2" t="s">
        <v>15</v>
      </c>
      <c r="D263" s="3">
        <v>0.81111111111111101</v>
      </c>
      <c r="E263" s="2" t="s">
        <v>381</v>
      </c>
      <c r="F263" s="1">
        <v>41411.789429398144</v>
      </c>
      <c r="G263" s="1">
        <v>41411.819093749997</v>
      </c>
      <c r="H263" s="5">
        <f t="shared" si="16"/>
        <v>42</v>
      </c>
      <c r="I263" s="15" t="str">
        <f t="shared" si="17"/>
        <v>May</v>
      </c>
      <c r="J263" s="15" t="str">
        <f t="shared" si="18"/>
        <v>Day</v>
      </c>
      <c r="K263" s="15" t="str">
        <f t="shared" si="19"/>
        <v>Weekday</v>
      </c>
      <c r="L263" s="19">
        <f>_xlfn.ISOWEEKNUM(Table4[[#This Row],[Delivery Date]])</f>
        <v>20</v>
      </c>
    </row>
    <row r="264" spans="1:12">
      <c r="A264" s="4">
        <v>269</v>
      </c>
      <c r="B264" s="2" t="s">
        <v>59</v>
      </c>
      <c r="C264" s="2" t="s">
        <v>15</v>
      </c>
      <c r="D264" s="3">
        <v>0.9194444444444444</v>
      </c>
      <c r="E264" s="2" t="s">
        <v>381</v>
      </c>
      <c r="F264" s="1">
        <v>41411.853457673613</v>
      </c>
      <c r="G264" s="1">
        <v>41411.965020173615</v>
      </c>
      <c r="H264" s="5">
        <f t="shared" si="16"/>
        <v>160</v>
      </c>
      <c r="I264" s="15" t="str">
        <f t="shared" si="17"/>
        <v>May</v>
      </c>
      <c r="J264" s="15" t="str">
        <f t="shared" si="18"/>
        <v>Day</v>
      </c>
      <c r="K264" s="15" t="str">
        <f t="shared" si="19"/>
        <v>Weekday</v>
      </c>
      <c r="L264" s="19">
        <f>_xlfn.ISOWEEKNUM(Table4[[#This Row],[Delivery Date]])</f>
        <v>20</v>
      </c>
    </row>
    <row r="265" spans="1:12" hidden="1">
      <c r="A265" s="4">
        <v>270</v>
      </c>
      <c r="B265" s="2" t="s">
        <v>60</v>
      </c>
      <c r="C265" s="2" t="s">
        <v>17</v>
      </c>
      <c r="D265" s="3">
        <v>0.11180555555555556</v>
      </c>
      <c r="E265" s="2" t="s">
        <v>381</v>
      </c>
      <c r="F265" s="1">
        <v>41412.088149305557</v>
      </c>
      <c r="G265" s="1">
        <v>41412.153577546298</v>
      </c>
      <c r="H265" s="5">
        <f t="shared" si="16"/>
        <v>94</v>
      </c>
      <c r="I265" s="15" t="str">
        <f t="shared" si="17"/>
        <v>May</v>
      </c>
      <c r="J265" s="15" t="str">
        <f t="shared" si="18"/>
        <v>Night</v>
      </c>
      <c r="K265" s="15" t="str">
        <f t="shared" si="19"/>
        <v>Weekend</v>
      </c>
      <c r="L265" s="19">
        <f>_xlfn.ISOWEEKNUM(Table4[[#This Row],[Delivery Date]])</f>
        <v>20</v>
      </c>
    </row>
    <row r="266" spans="1:12" hidden="1">
      <c r="A266" s="4">
        <v>271</v>
      </c>
      <c r="B266" s="2" t="s">
        <v>60</v>
      </c>
      <c r="C266" s="2" t="s">
        <v>17</v>
      </c>
      <c r="D266" s="3">
        <v>0.17569444444444446</v>
      </c>
      <c r="E266" s="2" t="s">
        <v>381</v>
      </c>
      <c r="F266" s="1">
        <v>41412.145775578705</v>
      </c>
      <c r="G266" s="1">
        <v>41412.220578819441</v>
      </c>
      <c r="H266" s="5">
        <f t="shared" si="16"/>
        <v>107</v>
      </c>
      <c r="I266" s="15" t="str">
        <f t="shared" si="17"/>
        <v>May</v>
      </c>
      <c r="J266" s="15" t="str">
        <f t="shared" si="18"/>
        <v>Night</v>
      </c>
      <c r="K266" s="15" t="str">
        <f t="shared" si="19"/>
        <v>Weekend</v>
      </c>
      <c r="L266" s="19">
        <f>_xlfn.ISOWEEKNUM(Table4[[#This Row],[Delivery Date]])</f>
        <v>20</v>
      </c>
    </row>
    <row r="267" spans="1:12">
      <c r="A267" s="4">
        <v>272</v>
      </c>
      <c r="B267" s="2" t="s">
        <v>60</v>
      </c>
      <c r="C267" s="2" t="s">
        <v>17</v>
      </c>
      <c r="D267" s="3">
        <v>0.2673611111111111</v>
      </c>
      <c r="E267" s="2" t="s">
        <v>381</v>
      </c>
      <c r="F267" s="1">
        <v>41412.225448067133</v>
      </c>
      <c r="G267" s="1">
        <v>41412.302832326386</v>
      </c>
      <c r="H267" s="5">
        <f t="shared" si="16"/>
        <v>111</v>
      </c>
      <c r="I267" s="15" t="str">
        <f t="shared" si="17"/>
        <v>May</v>
      </c>
      <c r="J267" s="15" t="str">
        <f t="shared" si="18"/>
        <v>Day</v>
      </c>
      <c r="K267" s="15" t="str">
        <f t="shared" si="19"/>
        <v>Weekend</v>
      </c>
      <c r="L267" s="19">
        <f>_xlfn.ISOWEEKNUM(Table4[[#This Row],[Delivery Date]])</f>
        <v>20</v>
      </c>
    </row>
    <row r="268" spans="1:12">
      <c r="A268" s="4">
        <v>273</v>
      </c>
      <c r="B268" s="2" t="s">
        <v>60</v>
      </c>
      <c r="C268" s="2" t="s">
        <v>17</v>
      </c>
      <c r="D268" s="3">
        <v>0.53819444444444442</v>
      </c>
      <c r="E268" s="2" t="s">
        <v>381</v>
      </c>
      <c r="F268" s="1">
        <v>41412.512238969903</v>
      </c>
      <c r="G268" s="1">
        <v>41412.601637118059</v>
      </c>
      <c r="H268" s="5">
        <f t="shared" si="16"/>
        <v>128</v>
      </c>
      <c r="I268" s="15" t="str">
        <f t="shared" si="17"/>
        <v>May</v>
      </c>
      <c r="J268" s="15" t="str">
        <f t="shared" si="18"/>
        <v>Day</v>
      </c>
      <c r="K268" s="15" t="str">
        <f t="shared" si="19"/>
        <v>Weekend</v>
      </c>
      <c r="L268" s="19">
        <f>_xlfn.ISOWEEKNUM(Table4[[#This Row],[Delivery Date]])</f>
        <v>20</v>
      </c>
    </row>
    <row r="269" spans="1:12">
      <c r="A269" s="4">
        <v>274</v>
      </c>
      <c r="B269" s="2" t="s">
        <v>60</v>
      </c>
      <c r="C269" s="2" t="s">
        <v>17</v>
      </c>
      <c r="D269" s="3">
        <v>0.57777777777777783</v>
      </c>
      <c r="E269" s="2" t="s">
        <v>381</v>
      </c>
      <c r="F269" s="1">
        <v>41412.557972835646</v>
      </c>
      <c r="G269" s="1" t="e">
        <v>#VALUE!</v>
      </c>
      <c r="H269" s="5" t="e">
        <f t="shared" si="16"/>
        <v>#VALUE!</v>
      </c>
      <c r="I269" s="15" t="str">
        <f t="shared" si="17"/>
        <v>May</v>
      </c>
      <c r="J269" s="15" t="str">
        <f t="shared" si="18"/>
        <v>Day</v>
      </c>
      <c r="K269" s="15" t="str">
        <f t="shared" si="19"/>
        <v>Weekend</v>
      </c>
      <c r="L269" s="19">
        <f>_xlfn.ISOWEEKNUM(Table4[[#This Row],[Delivery Date]])</f>
        <v>20</v>
      </c>
    </row>
    <row r="270" spans="1:12">
      <c r="A270" s="4">
        <v>275</v>
      </c>
      <c r="B270" s="2" t="s">
        <v>60</v>
      </c>
      <c r="C270" s="2" t="s">
        <v>17</v>
      </c>
      <c r="D270" s="3">
        <v>0.68611111111111101</v>
      </c>
      <c r="E270" s="2" t="s">
        <v>381</v>
      </c>
      <c r="F270" s="1">
        <v>41412.664409988429</v>
      </c>
      <c r="G270" s="1">
        <v>41412.719710914345</v>
      </c>
      <c r="H270" s="5">
        <f t="shared" si="16"/>
        <v>79</v>
      </c>
      <c r="I270" s="15" t="str">
        <f t="shared" si="17"/>
        <v>May</v>
      </c>
      <c r="J270" s="15" t="str">
        <f t="shared" si="18"/>
        <v>Day</v>
      </c>
      <c r="K270" s="15" t="str">
        <f t="shared" si="19"/>
        <v>Weekend</v>
      </c>
      <c r="L270" s="19">
        <f>_xlfn.ISOWEEKNUM(Table4[[#This Row],[Delivery Date]])</f>
        <v>20</v>
      </c>
    </row>
    <row r="271" spans="1:12" hidden="1">
      <c r="A271" s="4">
        <v>277</v>
      </c>
      <c r="B271" s="2" t="s">
        <v>61</v>
      </c>
      <c r="C271" s="2" t="s">
        <v>19</v>
      </c>
      <c r="D271" s="3">
        <v>4.7222222222222221E-2</v>
      </c>
      <c r="E271" s="2" t="s">
        <v>6</v>
      </c>
      <c r="F271" s="1">
        <v>41413.018832256945</v>
      </c>
      <c r="G271" s="1">
        <v>41413.104133182875</v>
      </c>
      <c r="H271" s="5">
        <f t="shared" si="16"/>
        <v>122</v>
      </c>
      <c r="I271" s="15" t="str">
        <f t="shared" si="17"/>
        <v>May</v>
      </c>
      <c r="J271" s="15" t="str">
        <f t="shared" si="18"/>
        <v>Night</v>
      </c>
      <c r="K271" s="15" t="str">
        <f t="shared" si="19"/>
        <v>Weekend</v>
      </c>
      <c r="L271" s="19">
        <f>_xlfn.ISOWEEKNUM(Table4[[#This Row],[Delivery Date]])</f>
        <v>20</v>
      </c>
    </row>
    <row r="272" spans="1:12" hidden="1">
      <c r="A272" s="4">
        <v>278</v>
      </c>
      <c r="B272" s="2" t="s">
        <v>61</v>
      </c>
      <c r="C272" s="2" t="s">
        <v>19</v>
      </c>
      <c r="D272" s="3">
        <v>0.13194444444444445</v>
      </c>
      <c r="E272" s="2" t="s">
        <v>381</v>
      </c>
      <c r="F272" s="1">
        <v>41413.106288113428</v>
      </c>
      <c r="G272" s="1" t="e">
        <v>#VALUE!</v>
      </c>
      <c r="H272" s="5" t="e">
        <f t="shared" si="16"/>
        <v>#VALUE!</v>
      </c>
      <c r="I272" s="15" t="str">
        <f t="shared" si="17"/>
        <v>May</v>
      </c>
      <c r="J272" s="15" t="str">
        <f t="shared" si="18"/>
        <v>Night</v>
      </c>
      <c r="K272" s="15" t="str">
        <f t="shared" si="19"/>
        <v>Weekend</v>
      </c>
      <c r="L272" s="19">
        <f>_xlfn.ISOWEEKNUM(Table4[[#This Row],[Delivery Date]])</f>
        <v>20</v>
      </c>
    </row>
    <row r="273" spans="1:12" hidden="1">
      <c r="A273" s="4">
        <v>279</v>
      </c>
      <c r="B273" s="2" t="s">
        <v>61</v>
      </c>
      <c r="C273" s="2" t="s">
        <v>19</v>
      </c>
      <c r="D273" s="3">
        <v>0.1986111111111111</v>
      </c>
      <c r="E273" s="2" t="s">
        <v>381</v>
      </c>
      <c r="F273" s="1">
        <v>41413.17848850695</v>
      </c>
      <c r="G273" s="1">
        <v>41413.269912118056</v>
      </c>
      <c r="H273" s="5">
        <f t="shared" si="16"/>
        <v>131</v>
      </c>
      <c r="I273" s="15" t="str">
        <f t="shared" si="17"/>
        <v>May</v>
      </c>
      <c r="J273" s="15" t="str">
        <f t="shared" si="18"/>
        <v>Night</v>
      </c>
      <c r="K273" s="15" t="str">
        <f t="shared" si="19"/>
        <v>Weekend</v>
      </c>
      <c r="L273" s="19">
        <f>_xlfn.ISOWEEKNUM(Table4[[#This Row],[Delivery Date]])</f>
        <v>20</v>
      </c>
    </row>
    <row r="274" spans="1:12">
      <c r="A274" s="4">
        <v>280</v>
      </c>
      <c r="B274" s="2" t="s">
        <v>61</v>
      </c>
      <c r="C274" s="2" t="s">
        <v>19</v>
      </c>
      <c r="D274" s="3">
        <v>0.37152777777777773</v>
      </c>
      <c r="E274" s="2" t="s">
        <v>381</v>
      </c>
      <c r="F274" s="1">
        <v>41413.343225729164</v>
      </c>
      <c r="G274" s="1">
        <v>41413.41601508102</v>
      </c>
      <c r="H274" s="5">
        <f t="shared" si="16"/>
        <v>104</v>
      </c>
      <c r="I274" s="15" t="str">
        <f t="shared" si="17"/>
        <v>May</v>
      </c>
      <c r="J274" s="15" t="str">
        <f t="shared" si="18"/>
        <v>Day</v>
      </c>
      <c r="K274" s="15" t="str">
        <f t="shared" si="19"/>
        <v>Weekend</v>
      </c>
      <c r="L274" s="19">
        <f>_xlfn.ISOWEEKNUM(Table4[[#This Row],[Delivery Date]])</f>
        <v>20</v>
      </c>
    </row>
    <row r="275" spans="1:12">
      <c r="A275" s="4">
        <v>281</v>
      </c>
      <c r="B275" s="2" t="s">
        <v>61</v>
      </c>
      <c r="C275" s="2" t="s">
        <v>19</v>
      </c>
      <c r="D275" s="3">
        <v>0.47916666666666669</v>
      </c>
      <c r="E275" s="2" t="s">
        <v>381</v>
      </c>
      <c r="F275" s="1">
        <v>41413.454149305559</v>
      </c>
      <c r="G275" s="1">
        <v>41413.52057291667</v>
      </c>
      <c r="H275" s="5">
        <f t="shared" si="16"/>
        <v>95</v>
      </c>
      <c r="I275" s="15" t="str">
        <f t="shared" si="17"/>
        <v>May</v>
      </c>
      <c r="J275" s="15" t="str">
        <f t="shared" si="18"/>
        <v>Day</v>
      </c>
      <c r="K275" s="15" t="str">
        <f t="shared" si="19"/>
        <v>Weekend</v>
      </c>
      <c r="L275" s="19">
        <f>_xlfn.ISOWEEKNUM(Table4[[#This Row],[Delivery Date]])</f>
        <v>20</v>
      </c>
    </row>
    <row r="276" spans="1:12">
      <c r="A276" s="4">
        <v>282</v>
      </c>
      <c r="B276" s="2" t="s">
        <v>61</v>
      </c>
      <c r="C276" s="2" t="s">
        <v>19</v>
      </c>
      <c r="D276" s="3">
        <v>0.54722222222222217</v>
      </c>
      <c r="E276" s="2" t="s">
        <v>381</v>
      </c>
      <c r="F276" s="1">
        <v>41413.5264966088</v>
      </c>
      <c r="G276" s="1">
        <v>41413.569204942134</v>
      </c>
      <c r="H276" s="5">
        <f t="shared" si="16"/>
        <v>61</v>
      </c>
      <c r="I276" s="15" t="str">
        <f t="shared" si="17"/>
        <v>May</v>
      </c>
      <c r="J276" s="15" t="str">
        <f t="shared" si="18"/>
        <v>Day</v>
      </c>
      <c r="K276" s="15" t="str">
        <f t="shared" si="19"/>
        <v>Weekend</v>
      </c>
      <c r="L276" s="19">
        <f>_xlfn.ISOWEEKNUM(Table4[[#This Row],[Delivery Date]])</f>
        <v>20</v>
      </c>
    </row>
    <row r="277" spans="1:12">
      <c r="A277" s="4">
        <v>283</v>
      </c>
      <c r="B277" s="2" t="s">
        <v>61</v>
      </c>
      <c r="C277" s="2" t="s">
        <v>19</v>
      </c>
      <c r="D277" s="3">
        <v>0.75416666666666676</v>
      </c>
      <c r="E277" s="2" t="s">
        <v>381</v>
      </c>
      <c r="F277" s="1">
        <v>41413.734600428244</v>
      </c>
      <c r="G277" s="1">
        <v>41413.778732372681</v>
      </c>
      <c r="H277" s="5">
        <f t="shared" si="16"/>
        <v>63</v>
      </c>
      <c r="I277" s="15" t="str">
        <f t="shared" si="17"/>
        <v>May</v>
      </c>
      <c r="J277" s="15" t="str">
        <f t="shared" si="18"/>
        <v>Day</v>
      </c>
      <c r="K277" s="15" t="str">
        <f t="shared" si="19"/>
        <v>Weekend</v>
      </c>
      <c r="L277" s="19">
        <f>_xlfn.ISOWEEKNUM(Table4[[#This Row],[Delivery Date]])</f>
        <v>20</v>
      </c>
    </row>
    <row r="278" spans="1:12">
      <c r="A278" s="4">
        <v>284</v>
      </c>
      <c r="B278" s="2" t="s">
        <v>61</v>
      </c>
      <c r="C278" s="2" t="s">
        <v>19</v>
      </c>
      <c r="D278" s="3">
        <v>0.95277777777777783</v>
      </c>
      <c r="E278" s="2" t="s">
        <v>381</v>
      </c>
      <c r="F278" s="1">
        <v>41413.924579166669</v>
      </c>
      <c r="G278" s="1">
        <v>41414.003016666662</v>
      </c>
      <c r="H278" s="5">
        <f t="shared" si="16"/>
        <v>112</v>
      </c>
      <c r="I278" s="15" t="str">
        <f t="shared" si="17"/>
        <v>May</v>
      </c>
      <c r="J278" s="15" t="str">
        <f t="shared" si="18"/>
        <v>Day</v>
      </c>
      <c r="K278" s="15" t="str">
        <f t="shared" si="19"/>
        <v>Weekend</v>
      </c>
      <c r="L278" s="19">
        <f>_xlfn.ISOWEEKNUM(Table4[[#This Row],[Delivery Date]])</f>
        <v>20</v>
      </c>
    </row>
    <row r="279" spans="1:12">
      <c r="A279" s="4">
        <v>285</v>
      </c>
      <c r="B279" s="2" t="s">
        <v>62</v>
      </c>
      <c r="C279" s="2" t="s">
        <v>5</v>
      </c>
      <c r="D279" s="3">
        <v>0.36736111111111108</v>
      </c>
      <c r="E279" s="2" t="s">
        <v>381</v>
      </c>
      <c r="F279" s="1">
        <v>41414.343843055554</v>
      </c>
      <c r="G279" s="1">
        <v>41414.394120833334</v>
      </c>
      <c r="H279" s="5">
        <f t="shared" si="16"/>
        <v>72</v>
      </c>
      <c r="I279" s="15" t="str">
        <f t="shared" si="17"/>
        <v>May</v>
      </c>
      <c r="J279" s="15" t="str">
        <f t="shared" si="18"/>
        <v>Day</v>
      </c>
      <c r="K279" s="15" t="str">
        <f t="shared" si="19"/>
        <v>Weekday</v>
      </c>
      <c r="L279" s="19">
        <f>_xlfn.ISOWEEKNUM(Table4[[#This Row],[Delivery Date]])</f>
        <v>21</v>
      </c>
    </row>
    <row r="280" spans="1:12">
      <c r="A280" s="4">
        <v>286</v>
      </c>
      <c r="B280" s="2" t="s">
        <v>62</v>
      </c>
      <c r="C280" s="2" t="s">
        <v>5</v>
      </c>
      <c r="D280" s="3">
        <v>0.80763888888888891</v>
      </c>
      <c r="E280" s="2" t="s">
        <v>381</v>
      </c>
      <c r="F280" s="1">
        <v>41414.790744444443</v>
      </c>
      <c r="G280" s="1">
        <v>41414.840848611108</v>
      </c>
      <c r="H280" s="5">
        <f t="shared" si="16"/>
        <v>72</v>
      </c>
      <c r="I280" s="15" t="str">
        <f t="shared" si="17"/>
        <v>May</v>
      </c>
      <c r="J280" s="15" t="str">
        <f t="shared" si="18"/>
        <v>Day</v>
      </c>
      <c r="K280" s="15" t="str">
        <f t="shared" si="19"/>
        <v>Weekday</v>
      </c>
      <c r="L280" s="19">
        <f>_xlfn.ISOWEEKNUM(Table4[[#This Row],[Delivery Date]])</f>
        <v>21</v>
      </c>
    </row>
    <row r="281" spans="1:12">
      <c r="A281" s="4">
        <v>287</v>
      </c>
      <c r="B281" s="2" t="s">
        <v>62</v>
      </c>
      <c r="C281" s="2" t="s">
        <v>5</v>
      </c>
      <c r="D281" s="3">
        <v>0.87222222222222223</v>
      </c>
      <c r="E281" s="2" t="s">
        <v>6</v>
      </c>
      <c r="F281" s="1">
        <v>41414.872150543975</v>
      </c>
      <c r="G281" s="1">
        <v>41414.90131721065</v>
      </c>
      <c r="H281" s="5">
        <f t="shared" si="16"/>
        <v>42</v>
      </c>
      <c r="I281" s="15" t="str">
        <f t="shared" si="17"/>
        <v>May</v>
      </c>
      <c r="J281" s="15" t="str">
        <f t="shared" si="18"/>
        <v>Day</v>
      </c>
      <c r="K281" s="15" t="str">
        <f t="shared" si="19"/>
        <v>Weekday</v>
      </c>
      <c r="L281" s="19">
        <f>_xlfn.ISOWEEKNUM(Table4[[#This Row],[Delivery Date]])</f>
        <v>21</v>
      </c>
    </row>
    <row r="282" spans="1:12">
      <c r="A282" s="4">
        <v>288</v>
      </c>
      <c r="B282" s="2" t="s">
        <v>62</v>
      </c>
      <c r="C282" s="2" t="s">
        <v>5</v>
      </c>
      <c r="D282" s="3">
        <v>0.95138888888888884</v>
      </c>
      <c r="E282" s="2" t="s">
        <v>381</v>
      </c>
      <c r="F282" s="1">
        <v>41414.916845451386</v>
      </c>
      <c r="G282" s="1">
        <v>41414.998442673612</v>
      </c>
      <c r="H282" s="5">
        <f t="shared" si="16"/>
        <v>117</v>
      </c>
      <c r="I282" s="15" t="str">
        <f t="shared" si="17"/>
        <v>May</v>
      </c>
      <c r="J282" s="15" t="str">
        <f t="shared" si="18"/>
        <v>Day</v>
      </c>
      <c r="K282" s="15" t="str">
        <f t="shared" si="19"/>
        <v>Weekday</v>
      </c>
      <c r="L282" s="19">
        <f>_xlfn.ISOWEEKNUM(Table4[[#This Row],[Delivery Date]])</f>
        <v>21</v>
      </c>
    </row>
    <row r="283" spans="1:12" hidden="1">
      <c r="A283" s="4">
        <v>289</v>
      </c>
      <c r="B283" s="2" t="s">
        <v>63</v>
      </c>
      <c r="C283" s="2" t="s">
        <v>8</v>
      </c>
      <c r="D283" s="3">
        <v>3.125E-2</v>
      </c>
      <c r="E283" s="2" t="s">
        <v>6</v>
      </c>
      <c r="F283" s="1">
        <v>41414.992643321762</v>
      </c>
      <c r="G283" s="1">
        <v>41415.071069247686</v>
      </c>
      <c r="H283" s="5">
        <f t="shared" si="16"/>
        <v>112</v>
      </c>
      <c r="I283" s="15" t="str">
        <f t="shared" si="17"/>
        <v>May</v>
      </c>
      <c r="J283" s="15" t="str">
        <f t="shared" si="18"/>
        <v>Night</v>
      </c>
      <c r="K283" s="15" t="str">
        <f t="shared" si="19"/>
        <v>Weekday</v>
      </c>
      <c r="L283" s="19">
        <f>_xlfn.ISOWEEKNUM(Table4[[#This Row],[Delivery Date]])</f>
        <v>21</v>
      </c>
    </row>
    <row r="284" spans="1:12" hidden="1">
      <c r="A284" s="4">
        <v>290</v>
      </c>
      <c r="B284" s="2" t="s">
        <v>63</v>
      </c>
      <c r="C284" s="2" t="s">
        <v>8</v>
      </c>
      <c r="D284" s="3">
        <v>0.11527777777777777</v>
      </c>
      <c r="E284" s="2" t="s">
        <v>381</v>
      </c>
      <c r="F284" s="1">
        <v>41415.077683101852</v>
      </c>
      <c r="G284" s="1">
        <v>41415.191502546295</v>
      </c>
      <c r="H284" s="5">
        <f t="shared" si="16"/>
        <v>163</v>
      </c>
      <c r="I284" s="15" t="str">
        <f t="shared" si="17"/>
        <v>May</v>
      </c>
      <c r="J284" s="15" t="str">
        <f t="shared" si="18"/>
        <v>Night</v>
      </c>
      <c r="K284" s="15" t="str">
        <f t="shared" si="19"/>
        <v>Weekday</v>
      </c>
      <c r="L284" s="19">
        <f>_xlfn.ISOWEEKNUM(Table4[[#This Row],[Delivery Date]])</f>
        <v>21</v>
      </c>
    </row>
    <row r="285" spans="1:12" hidden="1">
      <c r="A285" s="4">
        <v>291</v>
      </c>
      <c r="B285" s="2" t="s">
        <v>63</v>
      </c>
      <c r="C285" s="2" t="s">
        <v>8</v>
      </c>
      <c r="D285" s="3">
        <v>0.20138888888888887</v>
      </c>
      <c r="E285" s="2" t="s">
        <v>6</v>
      </c>
      <c r="F285" s="1">
        <v>41415.175741203704</v>
      </c>
      <c r="G285" s="1">
        <v>41415.239248148151</v>
      </c>
      <c r="H285" s="5">
        <f t="shared" si="16"/>
        <v>91</v>
      </c>
      <c r="I285" s="15" t="str">
        <f t="shared" si="17"/>
        <v>May</v>
      </c>
      <c r="J285" s="15" t="str">
        <f t="shared" si="18"/>
        <v>Night</v>
      </c>
      <c r="K285" s="15" t="str">
        <f t="shared" si="19"/>
        <v>Weekday</v>
      </c>
      <c r="L285" s="19">
        <f>_xlfn.ISOWEEKNUM(Table4[[#This Row],[Delivery Date]])</f>
        <v>21</v>
      </c>
    </row>
    <row r="286" spans="1:12">
      <c r="A286" s="4">
        <v>292</v>
      </c>
      <c r="B286" s="2" t="s">
        <v>63</v>
      </c>
      <c r="C286" s="2" t="s">
        <v>8</v>
      </c>
      <c r="D286" s="3">
        <v>0.41597222222222219</v>
      </c>
      <c r="E286" s="2" t="s">
        <v>9</v>
      </c>
      <c r="F286" s="1">
        <v>41415.388643599537</v>
      </c>
      <c r="G286" s="1">
        <v>41415.433759340274</v>
      </c>
      <c r="H286" s="5">
        <f t="shared" si="16"/>
        <v>64</v>
      </c>
      <c r="I286" s="15" t="str">
        <f t="shared" si="17"/>
        <v>May</v>
      </c>
      <c r="J286" s="15" t="str">
        <f t="shared" si="18"/>
        <v>Day</v>
      </c>
      <c r="K286" s="15" t="str">
        <f t="shared" si="19"/>
        <v>Weekday</v>
      </c>
      <c r="L286" s="19">
        <f>_xlfn.ISOWEEKNUM(Table4[[#This Row],[Delivery Date]])</f>
        <v>21</v>
      </c>
    </row>
    <row r="287" spans="1:12">
      <c r="A287" s="4">
        <v>293</v>
      </c>
      <c r="B287" s="2" t="s">
        <v>63</v>
      </c>
      <c r="C287" s="2" t="s">
        <v>8</v>
      </c>
      <c r="D287" s="3">
        <v>0.46249999999999997</v>
      </c>
      <c r="E287" s="2" t="s">
        <v>9</v>
      </c>
      <c r="F287" s="1">
        <v>41415.406640543981</v>
      </c>
      <c r="G287" s="1">
        <v>41415.499013229171</v>
      </c>
      <c r="H287" s="5">
        <f t="shared" si="16"/>
        <v>133</v>
      </c>
      <c r="I287" s="15" t="str">
        <f t="shared" si="17"/>
        <v>May</v>
      </c>
      <c r="J287" s="15" t="str">
        <f t="shared" si="18"/>
        <v>Day</v>
      </c>
      <c r="K287" s="15" t="str">
        <f t="shared" si="19"/>
        <v>Weekday</v>
      </c>
      <c r="L287" s="19">
        <f>_xlfn.ISOWEEKNUM(Table4[[#This Row],[Delivery Date]])</f>
        <v>21</v>
      </c>
    </row>
    <row r="288" spans="1:12">
      <c r="A288" s="4">
        <v>294</v>
      </c>
      <c r="B288" s="2" t="s">
        <v>63</v>
      </c>
      <c r="C288" s="2" t="s">
        <v>8</v>
      </c>
      <c r="D288" s="3">
        <v>0.59097222222222223</v>
      </c>
      <c r="E288" s="2" t="s">
        <v>9</v>
      </c>
      <c r="F288" s="1">
        <v>41415.569436192134</v>
      </c>
      <c r="G288" s="1">
        <v>41415.627676932869</v>
      </c>
      <c r="H288" s="5">
        <f t="shared" si="16"/>
        <v>83</v>
      </c>
      <c r="I288" s="15" t="str">
        <f t="shared" si="17"/>
        <v>May</v>
      </c>
      <c r="J288" s="15" t="str">
        <f t="shared" si="18"/>
        <v>Day</v>
      </c>
      <c r="K288" s="15" t="str">
        <f t="shared" si="19"/>
        <v>Weekday</v>
      </c>
      <c r="L288" s="19">
        <f>_xlfn.ISOWEEKNUM(Table4[[#This Row],[Delivery Date]])</f>
        <v>21</v>
      </c>
    </row>
    <row r="289" spans="1:12">
      <c r="A289" s="4">
        <v>295</v>
      </c>
      <c r="B289" s="2" t="s">
        <v>63</v>
      </c>
      <c r="C289" s="2" t="s">
        <v>8</v>
      </c>
      <c r="D289" s="3">
        <v>0.66319444444444442</v>
      </c>
      <c r="E289" s="2" t="s">
        <v>6</v>
      </c>
      <c r="F289" s="1">
        <v>41415.637916400461</v>
      </c>
      <c r="G289" s="1">
        <v>41415.687291400456</v>
      </c>
      <c r="H289" s="5">
        <f t="shared" si="16"/>
        <v>71</v>
      </c>
      <c r="I289" s="15" t="str">
        <f t="shared" si="17"/>
        <v>May</v>
      </c>
      <c r="J289" s="15" t="str">
        <f t="shared" si="18"/>
        <v>Day</v>
      </c>
      <c r="K289" s="15" t="str">
        <f t="shared" si="19"/>
        <v>Weekday</v>
      </c>
      <c r="L289" s="19">
        <f>_xlfn.ISOWEEKNUM(Table4[[#This Row],[Delivery Date]])</f>
        <v>21</v>
      </c>
    </row>
    <row r="290" spans="1:12">
      <c r="A290" s="4">
        <v>296</v>
      </c>
      <c r="B290" s="2" t="s">
        <v>63</v>
      </c>
      <c r="C290" s="2" t="s">
        <v>8</v>
      </c>
      <c r="D290" s="3">
        <v>0.87083333333333324</v>
      </c>
      <c r="E290" s="2" t="s">
        <v>381</v>
      </c>
      <c r="F290" s="1">
        <v>41415.823363807875</v>
      </c>
      <c r="G290" s="1" t="e">
        <v>#VALUE!</v>
      </c>
      <c r="H290" s="5" t="e">
        <f t="shared" si="16"/>
        <v>#VALUE!</v>
      </c>
      <c r="I290" s="15" t="str">
        <f t="shared" si="17"/>
        <v>May</v>
      </c>
      <c r="J290" s="15" t="str">
        <f t="shared" si="18"/>
        <v>Day</v>
      </c>
      <c r="K290" s="15" t="str">
        <f t="shared" si="19"/>
        <v>Weekday</v>
      </c>
      <c r="L290" s="19">
        <f>_xlfn.ISOWEEKNUM(Table4[[#This Row],[Delivery Date]])</f>
        <v>21</v>
      </c>
    </row>
    <row r="291" spans="1:12">
      <c r="A291" s="4">
        <v>297</v>
      </c>
      <c r="B291" s="2" t="s">
        <v>63</v>
      </c>
      <c r="C291" s="2" t="s">
        <v>8</v>
      </c>
      <c r="D291" s="3">
        <v>0.98472222222222217</v>
      </c>
      <c r="E291" s="2" t="s">
        <v>6</v>
      </c>
      <c r="F291" s="1">
        <v>41415.944599502312</v>
      </c>
      <c r="G291" s="1">
        <v>41416.014668946758</v>
      </c>
      <c r="H291" s="5">
        <f t="shared" si="16"/>
        <v>100</v>
      </c>
      <c r="I291" s="15" t="str">
        <f t="shared" si="17"/>
        <v>May</v>
      </c>
      <c r="J291" s="15" t="str">
        <f t="shared" si="18"/>
        <v>Day</v>
      </c>
      <c r="K291" s="15" t="str">
        <f t="shared" si="19"/>
        <v>Weekday</v>
      </c>
      <c r="L291" s="19">
        <f>_xlfn.ISOWEEKNUM(Table4[[#This Row],[Delivery Date]])</f>
        <v>21</v>
      </c>
    </row>
    <row r="292" spans="1:12" hidden="1">
      <c r="A292" s="4">
        <v>298</v>
      </c>
      <c r="B292" s="2" t="s">
        <v>64</v>
      </c>
      <c r="C292" s="2" t="s">
        <v>11</v>
      </c>
      <c r="D292" s="3">
        <v>9.0972222222222218E-2</v>
      </c>
      <c r="E292" s="2" t="s">
        <v>381</v>
      </c>
      <c r="F292" s="1">
        <v>41416.061315011568</v>
      </c>
      <c r="G292" s="1">
        <v>41416.128965474534</v>
      </c>
      <c r="H292" s="5">
        <f t="shared" si="16"/>
        <v>97</v>
      </c>
      <c r="I292" s="15" t="str">
        <f t="shared" si="17"/>
        <v>May</v>
      </c>
      <c r="J292" s="15" t="str">
        <f t="shared" si="18"/>
        <v>Night</v>
      </c>
      <c r="K292" s="15" t="str">
        <f t="shared" si="19"/>
        <v>Weekday</v>
      </c>
      <c r="L292" s="19">
        <f>_xlfn.ISOWEEKNUM(Table4[[#This Row],[Delivery Date]])</f>
        <v>21</v>
      </c>
    </row>
    <row r="293" spans="1:12" hidden="1">
      <c r="A293" s="4">
        <v>299</v>
      </c>
      <c r="B293" s="2" t="s">
        <v>64</v>
      </c>
      <c r="C293" s="2" t="s">
        <v>11</v>
      </c>
      <c r="D293" s="3">
        <v>0.20902777777777778</v>
      </c>
      <c r="E293" s="2" t="s">
        <v>381</v>
      </c>
      <c r="F293" s="1">
        <v>41416.180246030097</v>
      </c>
      <c r="G293" s="1">
        <v>41416.233266863426</v>
      </c>
      <c r="H293" s="5">
        <f t="shared" si="16"/>
        <v>76</v>
      </c>
      <c r="I293" s="15" t="str">
        <f t="shared" si="17"/>
        <v>May</v>
      </c>
      <c r="J293" s="15" t="str">
        <f t="shared" si="18"/>
        <v>Night</v>
      </c>
      <c r="K293" s="15" t="str">
        <f t="shared" si="19"/>
        <v>Weekday</v>
      </c>
      <c r="L293" s="19">
        <f>_xlfn.ISOWEEKNUM(Table4[[#This Row],[Delivery Date]])</f>
        <v>21</v>
      </c>
    </row>
    <row r="294" spans="1:12">
      <c r="A294" s="4">
        <v>300</v>
      </c>
      <c r="B294" s="2" t="s">
        <v>64</v>
      </c>
      <c r="C294" s="2" t="s">
        <v>11</v>
      </c>
      <c r="D294" s="3">
        <v>0.35416666666666669</v>
      </c>
      <c r="E294" s="2" t="s">
        <v>9</v>
      </c>
      <c r="F294" s="1">
        <v>41416.322845682873</v>
      </c>
      <c r="G294" s="1">
        <v>41416.393991516197</v>
      </c>
      <c r="H294" s="5">
        <f t="shared" si="16"/>
        <v>102</v>
      </c>
      <c r="I294" s="15" t="str">
        <f t="shared" si="17"/>
        <v>May</v>
      </c>
      <c r="J294" s="15" t="str">
        <f t="shared" si="18"/>
        <v>Day</v>
      </c>
      <c r="K294" s="15" t="str">
        <f t="shared" si="19"/>
        <v>Weekday</v>
      </c>
      <c r="L294" s="19">
        <f>_xlfn.ISOWEEKNUM(Table4[[#This Row],[Delivery Date]])</f>
        <v>21</v>
      </c>
    </row>
    <row r="295" spans="1:12">
      <c r="A295" s="4">
        <v>301</v>
      </c>
      <c r="B295" s="2" t="s">
        <v>64</v>
      </c>
      <c r="C295" s="2" t="s">
        <v>11</v>
      </c>
      <c r="D295" s="3">
        <v>0.42569444444444443</v>
      </c>
      <c r="E295" s="2" t="s">
        <v>9</v>
      </c>
      <c r="F295" s="1">
        <v>41416.400540625</v>
      </c>
      <c r="G295" s="1">
        <v>41416.459707291666</v>
      </c>
      <c r="H295" s="5">
        <f t="shared" si="16"/>
        <v>85</v>
      </c>
      <c r="I295" s="15" t="str">
        <f t="shared" si="17"/>
        <v>May</v>
      </c>
      <c r="J295" s="15" t="str">
        <f t="shared" si="18"/>
        <v>Day</v>
      </c>
      <c r="K295" s="15" t="str">
        <f t="shared" si="19"/>
        <v>Weekday</v>
      </c>
      <c r="L295" s="19">
        <f>_xlfn.ISOWEEKNUM(Table4[[#This Row],[Delivery Date]])</f>
        <v>21</v>
      </c>
    </row>
    <row r="296" spans="1:12">
      <c r="A296" s="4">
        <v>302</v>
      </c>
      <c r="B296" s="2" t="s">
        <v>64</v>
      </c>
      <c r="C296" s="2" t="s">
        <v>11</v>
      </c>
      <c r="D296" s="3">
        <v>0.45347222222222222</v>
      </c>
      <c r="E296" s="2" t="s">
        <v>381</v>
      </c>
      <c r="F296" s="1">
        <v>41416.405137881949</v>
      </c>
      <c r="G296" s="1">
        <v>41416.497603159718</v>
      </c>
      <c r="H296" s="5">
        <f t="shared" si="16"/>
        <v>133</v>
      </c>
      <c r="I296" s="15" t="str">
        <f t="shared" si="17"/>
        <v>May</v>
      </c>
      <c r="J296" s="15" t="str">
        <f t="shared" si="18"/>
        <v>Day</v>
      </c>
      <c r="K296" s="15" t="str">
        <f t="shared" si="19"/>
        <v>Weekday</v>
      </c>
      <c r="L296" s="19">
        <f>_xlfn.ISOWEEKNUM(Table4[[#This Row],[Delivery Date]])</f>
        <v>21</v>
      </c>
    </row>
    <row r="297" spans="1:12">
      <c r="A297" s="4">
        <v>303</v>
      </c>
      <c r="B297" s="2" t="s">
        <v>64</v>
      </c>
      <c r="C297" s="2" t="s">
        <v>11</v>
      </c>
      <c r="D297" s="3">
        <v>0.51458333333333328</v>
      </c>
      <c r="E297" s="2" t="s">
        <v>9</v>
      </c>
      <c r="F297" s="1">
        <v>41416.479681597222</v>
      </c>
      <c r="G297" s="1">
        <v>41416.55833900463</v>
      </c>
      <c r="H297" s="5">
        <f t="shared" si="16"/>
        <v>113</v>
      </c>
      <c r="I297" s="15" t="str">
        <f t="shared" si="17"/>
        <v>May</v>
      </c>
      <c r="J297" s="15" t="str">
        <f t="shared" si="18"/>
        <v>Day</v>
      </c>
      <c r="K297" s="15" t="str">
        <f t="shared" si="19"/>
        <v>Weekday</v>
      </c>
      <c r="L297" s="19">
        <f>_xlfn.ISOWEEKNUM(Table4[[#This Row],[Delivery Date]])</f>
        <v>21</v>
      </c>
    </row>
    <row r="298" spans="1:12">
      <c r="A298" s="4">
        <v>305</v>
      </c>
      <c r="B298" s="2" t="s">
        <v>64</v>
      </c>
      <c r="C298" s="2" t="s">
        <v>11</v>
      </c>
      <c r="D298" s="3">
        <v>0.68680555555555556</v>
      </c>
      <c r="E298" s="2" t="s">
        <v>9</v>
      </c>
      <c r="F298" s="1">
        <v>41416.653373229172</v>
      </c>
      <c r="G298" s="1">
        <v>41416.71531767361</v>
      </c>
      <c r="H298" s="5">
        <f t="shared" si="16"/>
        <v>89</v>
      </c>
      <c r="I298" s="15" t="str">
        <f t="shared" si="17"/>
        <v>May</v>
      </c>
      <c r="J298" s="15" t="str">
        <f t="shared" si="18"/>
        <v>Day</v>
      </c>
      <c r="K298" s="15" t="str">
        <f t="shared" si="19"/>
        <v>Weekday</v>
      </c>
      <c r="L298" s="19">
        <f>_xlfn.ISOWEEKNUM(Table4[[#This Row],[Delivery Date]])</f>
        <v>21</v>
      </c>
    </row>
    <row r="299" spans="1:12">
      <c r="A299" s="4">
        <v>306</v>
      </c>
      <c r="B299" s="2" t="s">
        <v>64</v>
      </c>
      <c r="C299" s="2" t="s">
        <v>11</v>
      </c>
      <c r="D299" s="3">
        <v>0.75138888888888899</v>
      </c>
      <c r="E299" s="2" t="s">
        <v>381</v>
      </c>
      <c r="F299" s="1">
        <v>41416.720850034726</v>
      </c>
      <c r="G299" s="1">
        <v>41416.773234293985</v>
      </c>
      <c r="H299" s="5">
        <f t="shared" si="16"/>
        <v>75</v>
      </c>
      <c r="I299" s="15" t="str">
        <f t="shared" si="17"/>
        <v>May</v>
      </c>
      <c r="J299" s="15" t="str">
        <f t="shared" si="18"/>
        <v>Day</v>
      </c>
      <c r="K299" s="15" t="str">
        <f t="shared" si="19"/>
        <v>Weekday</v>
      </c>
      <c r="L299" s="19">
        <f>_xlfn.ISOWEEKNUM(Table4[[#This Row],[Delivery Date]])</f>
        <v>21</v>
      </c>
    </row>
    <row r="300" spans="1:12">
      <c r="A300" s="4">
        <v>307</v>
      </c>
      <c r="B300" s="2" t="s">
        <v>64</v>
      </c>
      <c r="C300" s="2" t="s">
        <v>11</v>
      </c>
      <c r="D300" s="3">
        <v>0.9291666666666667</v>
      </c>
      <c r="E300" s="2" t="s">
        <v>381</v>
      </c>
      <c r="F300" s="1">
        <v>41416.915771643515</v>
      </c>
      <c r="G300" s="1" t="e">
        <v>#VALUE!</v>
      </c>
      <c r="H300" s="5" t="e">
        <f t="shared" si="16"/>
        <v>#VALUE!</v>
      </c>
      <c r="I300" s="15" t="str">
        <f t="shared" si="17"/>
        <v>May</v>
      </c>
      <c r="J300" s="15" t="str">
        <f t="shared" si="18"/>
        <v>Day</v>
      </c>
      <c r="K300" s="15" t="str">
        <f t="shared" si="19"/>
        <v>Weekday</v>
      </c>
      <c r="L300" s="19">
        <f>_xlfn.ISOWEEKNUM(Table4[[#This Row],[Delivery Date]])</f>
        <v>21</v>
      </c>
    </row>
    <row r="301" spans="1:12">
      <c r="A301" s="4">
        <v>308</v>
      </c>
      <c r="B301" s="2" t="s">
        <v>65</v>
      </c>
      <c r="C301" s="2" t="s">
        <v>13</v>
      </c>
      <c r="D301" s="3">
        <v>0.36458333333333331</v>
      </c>
      <c r="E301" s="2" t="s">
        <v>9</v>
      </c>
      <c r="F301" s="1">
        <v>41417.345453090282</v>
      </c>
      <c r="G301" s="1">
        <v>41417.38468920139</v>
      </c>
      <c r="H301" s="5">
        <f t="shared" si="16"/>
        <v>56</v>
      </c>
      <c r="I301" s="15" t="str">
        <f t="shared" si="17"/>
        <v>May</v>
      </c>
      <c r="J301" s="15" t="str">
        <f t="shared" si="18"/>
        <v>Day</v>
      </c>
      <c r="K301" s="15" t="str">
        <f t="shared" si="19"/>
        <v>Weekday</v>
      </c>
      <c r="L301" s="19">
        <f>_xlfn.ISOWEEKNUM(Table4[[#This Row],[Delivery Date]])</f>
        <v>21</v>
      </c>
    </row>
    <row r="302" spans="1:12">
      <c r="A302" s="4">
        <v>309</v>
      </c>
      <c r="B302" s="2" t="s">
        <v>65</v>
      </c>
      <c r="C302" s="2" t="s">
        <v>13</v>
      </c>
      <c r="D302" s="3">
        <v>0.44444444444444442</v>
      </c>
      <c r="E302" s="2" t="s">
        <v>381</v>
      </c>
      <c r="F302" s="1">
        <v>41417.423760729172</v>
      </c>
      <c r="G302" s="1">
        <v>41417.501665821757</v>
      </c>
      <c r="H302" s="5">
        <f t="shared" si="16"/>
        <v>112</v>
      </c>
      <c r="I302" s="15" t="str">
        <f t="shared" si="17"/>
        <v>May</v>
      </c>
      <c r="J302" s="15" t="str">
        <f t="shared" si="18"/>
        <v>Day</v>
      </c>
      <c r="K302" s="15" t="str">
        <f t="shared" si="19"/>
        <v>Weekday</v>
      </c>
      <c r="L302" s="19">
        <f>_xlfn.ISOWEEKNUM(Table4[[#This Row],[Delivery Date]])</f>
        <v>21</v>
      </c>
    </row>
    <row r="303" spans="1:12">
      <c r="A303" s="4">
        <v>310</v>
      </c>
      <c r="B303" s="2" t="s">
        <v>65</v>
      </c>
      <c r="C303" s="2" t="s">
        <v>13</v>
      </c>
      <c r="D303" s="3">
        <v>0.57986111111111105</v>
      </c>
      <c r="E303" s="2" t="s">
        <v>381</v>
      </c>
      <c r="F303" s="1">
        <v>41417.549767557866</v>
      </c>
      <c r="G303" s="1">
        <v>41417.646526817131</v>
      </c>
      <c r="H303" s="5">
        <f t="shared" si="16"/>
        <v>139</v>
      </c>
      <c r="I303" s="15" t="str">
        <f t="shared" si="17"/>
        <v>May</v>
      </c>
      <c r="J303" s="15" t="str">
        <f t="shared" si="18"/>
        <v>Day</v>
      </c>
      <c r="K303" s="15" t="str">
        <f t="shared" si="19"/>
        <v>Weekday</v>
      </c>
      <c r="L303" s="19">
        <f>_xlfn.ISOWEEKNUM(Table4[[#This Row],[Delivery Date]])</f>
        <v>21</v>
      </c>
    </row>
    <row r="304" spans="1:12">
      <c r="A304" s="4">
        <v>311</v>
      </c>
      <c r="B304" s="2" t="s">
        <v>65</v>
      </c>
      <c r="C304" s="2" t="s">
        <v>13</v>
      </c>
      <c r="D304" s="3">
        <v>0.66805555555555562</v>
      </c>
      <c r="E304" s="2" t="s">
        <v>381</v>
      </c>
      <c r="F304" s="1">
        <v>41417.656377743057</v>
      </c>
      <c r="G304" s="1">
        <v>41417.695775891203</v>
      </c>
      <c r="H304" s="5">
        <f t="shared" si="16"/>
        <v>56</v>
      </c>
      <c r="I304" s="15" t="str">
        <f t="shared" si="17"/>
        <v>May</v>
      </c>
      <c r="J304" s="15" t="str">
        <f t="shared" si="18"/>
        <v>Day</v>
      </c>
      <c r="K304" s="15" t="str">
        <f t="shared" si="19"/>
        <v>Weekday</v>
      </c>
      <c r="L304" s="19">
        <f>_xlfn.ISOWEEKNUM(Table4[[#This Row],[Delivery Date]])</f>
        <v>21</v>
      </c>
    </row>
    <row r="305" spans="1:12">
      <c r="A305" s="4">
        <v>312</v>
      </c>
      <c r="B305" s="2" t="s">
        <v>65</v>
      </c>
      <c r="C305" s="2" t="s">
        <v>13</v>
      </c>
      <c r="D305" s="3">
        <v>0.76388888888888884</v>
      </c>
      <c r="E305" s="2" t="s">
        <v>381</v>
      </c>
      <c r="F305" s="1">
        <v>41417.729000347223</v>
      </c>
      <c r="G305" s="1">
        <v>41417.810400810187</v>
      </c>
      <c r="H305" s="5">
        <f t="shared" si="16"/>
        <v>117</v>
      </c>
      <c r="I305" s="15" t="str">
        <f t="shared" si="17"/>
        <v>May</v>
      </c>
      <c r="J305" s="15" t="str">
        <f t="shared" si="18"/>
        <v>Day</v>
      </c>
      <c r="K305" s="15" t="str">
        <f t="shared" si="19"/>
        <v>Weekday</v>
      </c>
      <c r="L305" s="19">
        <f>_xlfn.ISOWEEKNUM(Table4[[#This Row],[Delivery Date]])</f>
        <v>21</v>
      </c>
    </row>
    <row r="306" spans="1:12">
      <c r="A306" s="4">
        <v>313</v>
      </c>
      <c r="B306" s="2" t="s">
        <v>65</v>
      </c>
      <c r="C306" s="2" t="s">
        <v>13</v>
      </c>
      <c r="D306" s="3">
        <v>0.8340277777777777</v>
      </c>
      <c r="E306" s="2" t="s">
        <v>381</v>
      </c>
      <c r="F306" s="1">
        <v>41417.807180324075</v>
      </c>
      <c r="G306" s="1">
        <v>41417.875965046296</v>
      </c>
      <c r="H306" s="5">
        <f t="shared" si="16"/>
        <v>99</v>
      </c>
      <c r="I306" s="15" t="str">
        <f t="shared" si="17"/>
        <v>May</v>
      </c>
      <c r="J306" s="15" t="str">
        <f t="shared" si="18"/>
        <v>Day</v>
      </c>
      <c r="K306" s="15" t="str">
        <f t="shared" si="19"/>
        <v>Weekday</v>
      </c>
      <c r="L306" s="19">
        <f>_xlfn.ISOWEEKNUM(Table4[[#This Row],[Delivery Date]])</f>
        <v>21</v>
      </c>
    </row>
    <row r="307" spans="1:12">
      <c r="A307" s="4">
        <v>314</v>
      </c>
      <c r="B307" s="2" t="s">
        <v>65</v>
      </c>
      <c r="C307" s="2" t="s">
        <v>13</v>
      </c>
      <c r="D307" s="3">
        <v>0.91319444444444453</v>
      </c>
      <c r="E307" s="2" t="s">
        <v>381</v>
      </c>
      <c r="F307" s="1">
        <v>41417.871438344904</v>
      </c>
      <c r="G307" s="1">
        <v>41417.948498530088</v>
      </c>
      <c r="H307" s="5">
        <f t="shared" si="16"/>
        <v>110</v>
      </c>
      <c r="I307" s="15" t="str">
        <f t="shared" si="17"/>
        <v>May</v>
      </c>
      <c r="J307" s="15" t="str">
        <f t="shared" si="18"/>
        <v>Day</v>
      </c>
      <c r="K307" s="15" t="str">
        <f t="shared" si="19"/>
        <v>Weekday</v>
      </c>
      <c r="L307" s="19">
        <f>_xlfn.ISOWEEKNUM(Table4[[#This Row],[Delivery Date]])</f>
        <v>21</v>
      </c>
    </row>
    <row r="308" spans="1:12" hidden="1">
      <c r="A308" s="4">
        <v>315</v>
      </c>
      <c r="B308" s="2" t="s">
        <v>66</v>
      </c>
      <c r="C308" s="2" t="s">
        <v>15</v>
      </c>
      <c r="D308" s="3">
        <v>2.0833333333333332E-2</v>
      </c>
      <c r="E308" s="2" t="s">
        <v>9</v>
      </c>
      <c r="F308" s="1">
        <v>41417.961700578708</v>
      </c>
      <c r="G308" s="1" t="e">
        <v>#VALUE!</v>
      </c>
      <c r="H308" s="5" t="e">
        <f t="shared" si="16"/>
        <v>#VALUE!</v>
      </c>
      <c r="I308" s="15" t="str">
        <f t="shared" si="17"/>
        <v>May</v>
      </c>
      <c r="J308" s="15" t="str">
        <f t="shared" si="18"/>
        <v>Night</v>
      </c>
      <c r="K308" s="15" t="str">
        <f t="shared" si="19"/>
        <v>Weekday</v>
      </c>
      <c r="L308" s="19">
        <f>_xlfn.ISOWEEKNUM(Table4[[#This Row],[Delivery Date]])</f>
        <v>21</v>
      </c>
    </row>
    <row r="309" spans="1:12">
      <c r="A309" s="4">
        <v>316</v>
      </c>
      <c r="B309" s="2" t="s">
        <v>66</v>
      </c>
      <c r="C309" s="2" t="s">
        <v>15</v>
      </c>
      <c r="D309" s="3">
        <v>0.3979166666666667</v>
      </c>
      <c r="E309" s="2" t="s">
        <v>9</v>
      </c>
      <c r="F309" s="1">
        <v>41418.372792858798</v>
      </c>
      <c r="G309" s="1">
        <v>41418.414691006947</v>
      </c>
      <c r="H309" s="5">
        <f t="shared" si="16"/>
        <v>60</v>
      </c>
      <c r="I309" s="15" t="str">
        <f t="shared" si="17"/>
        <v>May</v>
      </c>
      <c r="J309" s="15" t="str">
        <f t="shared" si="18"/>
        <v>Day</v>
      </c>
      <c r="K309" s="15" t="str">
        <f t="shared" si="19"/>
        <v>Weekday</v>
      </c>
      <c r="L309" s="19">
        <f>_xlfn.ISOWEEKNUM(Table4[[#This Row],[Delivery Date]])</f>
        <v>21</v>
      </c>
    </row>
    <row r="310" spans="1:12">
      <c r="A310" s="4">
        <v>317</v>
      </c>
      <c r="B310" s="2" t="s">
        <v>66</v>
      </c>
      <c r="C310" s="2" t="s">
        <v>15</v>
      </c>
      <c r="D310" s="3">
        <v>0.52916666666666667</v>
      </c>
      <c r="E310" s="2" t="s">
        <v>381</v>
      </c>
      <c r="F310" s="1">
        <v>41418.499687037038</v>
      </c>
      <c r="G310" s="1">
        <v>41418.555022685185</v>
      </c>
      <c r="H310" s="5">
        <f t="shared" si="16"/>
        <v>79</v>
      </c>
      <c r="I310" s="15" t="str">
        <f t="shared" si="17"/>
        <v>May</v>
      </c>
      <c r="J310" s="15" t="str">
        <f t="shared" si="18"/>
        <v>Day</v>
      </c>
      <c r="K310" s="15" t="str">
        <f t="shared" si="19"/>
        <v>Weekday</v>
      </c>
      <c r="L310" s="19">
        <f>_xlfn.ISOWEEKNUM(Table4[[#This Row],[Delivery Date]])</f>
        <v>21</v>
      </c>
    </row>
    <row r="311" spans="1:12">
      <c r="A311" s="4">
        <v>318</v>
      </c>
      <c r="B311" s="2" t="s">
        <v>66</v>
      </c>
      <c r="C311" s="2" t="s">
        <v>15</v>
      </c>
      <c r="D311" s="3">
        <v>0.58333333333333337</v>
      </c>
      <c r="E311" s="2" t="s">
        <v>9</v>
      </c>
      <c r="F311" s="1">
        <v>41418.560083796292</v>
      </c>
      <c r="G311" s="1">
        <v>41418.611819907412</v>
      </c>
      <c r="H311" s="5">
        <f t="shared" si="16"/>
        <v>74</v>
      </c>
      <c r="I311" s="15" t="str">
        <f t="shared" si="17"/>
        <v>May</v>
      </c>
      <c r="J311" s="15" t="str">
        <f t="shared" si="18"/>
        <v>Day</v>
      </c>
      <c r="K311" s="15" t="str">
        <f t="shared" si="19"/>
        <v>Weekday</v>
      </c>
      <c r="L311" s="19">
        <f>_xlfn.ISOWEEKNUM(Table4[[#This Row],[Delivery Date]])</f>
        <v>21</v>
      </c>
    </row>
    <row r="312" spans="1:12">
      <c r="A312" s="4">
        <v>319</v>
      </c>
      <c r="B312" s="2" t="s">
        <v>66</v>
      </c>
      <c r="C312" s="2" t="s">
        <v>15</v>
      </c>
      <c r="D312" s="3">
        <v>0.8930555555555556</v>
      </c>
      <c r="E312" s="2" t="s">
        <v>9</v>
      </c>
      <c r="F312" s="1">
        <v>41418.860825266202</v>
      </c>
      <c r="G312" s="1">
        <v>41418.921623877315</v>
      </c>
      <c r="H312" s="5">
        <f t="shared" si="16"/>
        <v>87</v>
      </c>
      <c r="I312" s="15" t="str">
        <f t="shared" si="17"/>
        <v>May</v>
      </c>
      <c r="J312" s="15" t="str">
        <f t="shared" si="18"/>
        <v>Day</v>
      </c>
      <c r="K312" s="15" t="str">
        <f t="shared" si="19"/>
        <v>Weekday</v>
      </c>
      <c r="L312" s="19">
        <f>_xlfn.ISOWEEKNUM(Table4[[#This Row],[Delivery Date]])</f>
        <v>21</v>
      </c>
    </row>
    <row r="313" spans="1:12">
      <c r="A313" s="4">
        <v>320</v>
      </c>
      <c r="B313" s="2" t="s">
        <v>67</v>
      </c>
      <c r="C313" s="2" t="s">
        <v>17</v>
      </c>
      <c r="D313" s="3">
        <v>0.40486111111111112</v>
      </c>
      <c r="E313" s="2" t="s">
        <v>381</v>
      </c>
      <c r="F313" s="1">
        <v>41419.374541817124</v>
      </c>
      <c r="G313" s="1">
        <v>41419.45140524306</v>
      </c>
      <c r="H313" s="5">
        <f t="shared" si="16"/>
        <v>110</v>
      </c>
      <c r="I313" s="15" t="str">
        <f t="shared" si="17"/>
        <v>May</v>
      </c>
      <c r="J313" s="15" t="str">
        <f t="shared" si="18"/>
        <v>Day</v>
      </c>
      <c r="K313" s="15" t="str">
        <f t="shared" si="19"/>
        <v>Weekend</v>
      </c>
      <c r="L313" s="19">
        <f>_xlfn.ISOWEEKNUM(Table4[[#This Row],[Delivery Date]])</f>
        <v>21</v>
      </c>
    </row>
    <row r="314" spans="1:12">
      <c r="A314" s="4">
        <v>321</v>
      </c>
      <c r="B314" s="2" t="s">
        <v>67</v>
      </c>
      <c r="C314" s="2" t="s">
        <v>17</v>
      </c>
      <c r="D314" s="3">
        <v>0.78888888888888886</v>
      </c>
      <c r="E314" s="2" t="s">
        <v>381</v>
      </c>
      <c r="F314" s="1">
        <v>41419.77030462963</v>
      </c>
      <c r="G314" s="1">
        <v>41419.831994444445</v>
      </c>
      <c r="H314" s="5">
        <f t="shared" si="16"/>
        <v>88</v>
      </c>
      <c r="I314" s="15" t="str">
        <f t="shared" si="17"/>
        <v>May</v>
      </c>
      <c r="J314" s="15" t="str">
        <f t="shared" si="18"/>
        <v>Day</v>
      </c>
      <c r="K314" s="15" t="str">
        <f t="shared" si="19"/>
        <v>Weekend</v>
      </c>
      <c r="L314" s="19">
        <f>_xlfn.ISOWEEKNUM(Table4[[#This Row],[Delivery Date]])</f>
        <v>21</v>
      </c>
    </row>
    <row r="315" spans="1:12">
      <c r="A315" s="4">
        <v>322</v>
      </c>
      <c r="B315" s="2" t="s">
        <v>67</v>
      </c>
      <c r="C315" s="2" t="s">
        <v>17</v>
      </c>
      <c r="D315" s="3">
        <v>0.87013888888888891</v>
      </c>
      <c r="E315" s="2" t="s">
        <v>381</v>
      </c>
      <c r="F315" s="1">
        <v>41419.830953935183</v>
      </c>
      <c r="G315" s="1">
        <v>41419.917967824069</v>
      </c>
      <c r="H315" s="5">
        <f t="shared" ref="H315:H378" si="20">HOUR(G315-F315)*60+MINUTE(G315-F315)</f>
        <v>125</v>
      </c>
      <c r="I315" s="15" t="str">
        <f t="shared" si="17"/>
        <v>May</v>
      </c>
      <c r="J315" s="15" t="str">
        <f t="shared" si="18"/>
        <v>Day</v>
      </c>
      <c r="K315" s="15" t="str">
        <f t="shared" si="19"/>
        <v>Weekend</v>
      </c>
      <c r="L315" s="19">
        <f>_xlfn.ISOWEEKNUM(Table4[[#This Row],[Delivery Date]])</f>
        <v>21</v>
      </c>
    </row>
    <row r="316" spans="1:12">
      <c r="A316" s="4">
        <v>323</v>
      </c>
      <c r="B316" s="2" t="s">
        <v>67</v>
      </c>
      <c r="C316" s="2" t="s">
        <v>17</v>
      </c>
      <c r="D316" s="3">
        <v>0.93680555555555556</v>
      </c>
      <c r="E316" s="2" t="s">
        <v>381</v>
      </c>
      <c r="F316" s="1">
        <v>41419.89869151621</v>
      </c>
      <c r="G316" s="1">
        <v>41419.965392905091</v>
      </c>
      <c r="H316" s="5">
        <f t="shared" si="20"/>
        <v>96</v>
      </c>
      <c r="I316" s="15" t="str">
        <f t="shared" si="17"/>
        <v>May</v>
      </c>
      <c r="J316" s="15" t="str">
        <f t="shared" si="18"/>
        <v>Day</v>
      </c>
      <c r="K316" s="15" t="str">
        <f t="shared" si="19"/>
        <v>Weekend</v>
      </c>
      <c r="L316" s="19">
        <f>_xlfn.ISOWEEKNUM(Table4[[#This Row],[Delivery Date]])</f>
        <v>21</v>
      </c>
    </row>
    <row r="317" spans="1:12" hidden="1">
      <c r="A317" s="4">
        <v>324</v>
      </c>
      <c r="B317" s="2" t="s">
        <v>68</v>
      </c>
      <c r="C317" s="2" t="s">
        <v>19</v>
      </c>
      <c r="D317" s="3">
        <v>4.8611111111111112E-2</v>
      </c>
      <c r="E317" s="2" t="s">
        <v>6</v>
      </c>
      <c r="F317" s="1">
        <v>41420.011424965276</v>
      </c>
      <c r="G317" s="1">
        <v>41420.086714317134</v>
      </c>
      <c r="H317" s="5">
        <f t="shared" si="20"/>
        <v>108</v>
      </c>
      <c r="I317" s="15" t="str">
        <f t="shared" si="17"/>
        <v>May</v>
      </c>
      <c r="J317" s="15" t="str">
        <f t="shared" si="18"/>
        <v>Night</v>
      </c>
      <c r="K317" s="15" t="str">
        <f t="shared" si="19"/>
        <v>Weekend</v>
      </c>
      <c r="L317" s="19">
        <f>_xlfn.ISOWEEKNUM(Table4[[#This Row],[Delivery Date]])</f>
        <v>21</v>
      </c>
    </row>
    <row r="318" spans="1:12" hidden="1">
      <c r="A318" s="4">
        <v>325</v>
      </c>
      <c r="B318" s="2" t="s">
        <v>68</v>
      </c>
      <c r="C318" s="2" t="s">
        <v>19</v>
      </c>
      <c r="D318" s="3">
        <v>0.1361111111111111</v>
      </c>
      <c r="E318" s="2" t="s">
        <v>381</v>
      </c>
      <c r="F318" s="1">
        <v>41420.119573460644</v>
      </c>
      <c r="G318" s="1" t="e">
        <v>#VALUE!</v>
      </c>
      <c r="H318" s="5" t="e">
        <f t="shared" si="20"/>
        <v>#VALUE!</v>
      </c>
      <c r="I318" s="15" t="str">
        <f t="shared" si="17"/>
        <v>May</v>
      </c>
      <c r="J318" s="15" t="str">
        <f t="shared" si="18"/>
        <v>Night</v>
      </c>
      <c r="K318" s="15" t="str">
        <f t="shared" si="19"/>
        <v>Weekend</v>
      </c>
      <c r="L318" s="19">
        <f>_xlfn.ISOWEEKNUM(Table4[[#This Row],[Delivery Date]])</f>
        <v>21</v>
      </c>
    </row>
    <row r="319" spans="1:12" hidden="1">
      <c r="A319" s="4">
        <v>326</v>
      </c>
      <c r="B319" s="2" t="s">
        <v>68</v>
      </c>
      <c r="C319" s="2" t="s">
        <v>19</v>
      </c>
      <c r="D319" s="3">
        <v>0.20208333333333331</v>
      </c>
      <c r="E319" s="2" t="s">
        <v>381</v>
      </c>
      <c r="F319" s="1">
        <v>41420.200802511572</v>
      </c>
      <c r="G319" s="1">
        <v>41420.252399733792</v>
      </c>
      <c r="H319" s="5">
        <f t="shared" si="20"/>
        <v>74</v>
      </c>
      <c r="I319" s="15" t="str">
        <f t="shared" si="17"/>
        <v>May</v>
      </c>
      <c r="J319" s="15" t="str">
        <f t="shared" si="18"/>
        <v>Night</v>
      </c>
      <c r="K319" s="15" t="str">
        <f t="shared" si="19"/>
        <v>Weekend</v>
      </c>
      <c r="L319" s="19">
        <f>_xlfn.ISOWEEKNUM(Table4[[#This Row],[Delivery Date]])</f>
        <v>21</v>
      </c>
    </row>
    <row r="320" spans="1:12" hidden="1">
      <c r="A320" s="4">
        <v>327</v>
      </c>
      <c r="B320" s="2" t="s">
        <v>68</v>
      </c>
      <c r="C320" s="2" t="s">
        <v>19</v>
      </c>
      <c r="D320" s="3">
        <v>0.21944444444444444</v>
      </c>
      <c r="E320" s="2" t="s">
        <v>381</v>
      </c>
      <c r="F320" s="1">
        <v>41420.190719479164</v>
      </c>
      <c r="G320" s="1">
        <v>41420.240661608797</v>
      </c>
      <c r="H320" s="5">
        <f t="shared" si="20"/>
        <v>71</v>
      </c>
      <c r="I320" s="15" t="str">
        <f t="shared" si="17"/>
        <v>May</v>
      </c>
      <c r="J320" s="15" t="str">
        <f t="shared" si="18"/>
        <v>Night</v>
      </c>
      <c r="K320" s="15" t="str">
        <f t="shared" si="19"/>
        <v>Weekend</v>
      </c>
      <c r="L320" s="19">
        <f>_xlfn.ISOWEEKNUM(Table4[[#This Row],[Delivery Date]])</f>
        <v>21</v>
      </c>
    </row>
    <row r="321" spans="1:12">
      <c r="A321" s="4">
        <v>328</v>
      </c>
      <c r="B321" s="2" t="s">
        <v>68</v>
      </c>
      <c r="C321" s="2" t="s">
        <v>19</v>
      </c>
      <c r="D321" s="3">
        <v>0.4201388888888889</v>
      </c>
      <c r="E321" s="2" t="s">
        <v>381</v>
      </c>
      <c r="F321" s="1">
        <v>41420.400557442124</v>
      </c>
      <c r="G321" s="1">
        <v>41420.457015775457</v>
      </c>
      <c r="H321" s="5">
        <f t="shared" si="20"/>
        <v>81</v>
      </c>
      <c r="I321" s="15" t="str">
        <f t="shared" si="17"/>
        <v>May</v>
      </c>
      <c r="J321" s="15" t="str">
        <f t="shared" si="18"/>
        <v>Day</v>
      </c>
      <c r="K321" s="15" t="str">
        <f t="shared" si="19"/>
        <v>Weekend</v>
      </c>
      <c r="L321" s="19">
        <f>_xlfn.ISOWEEKNUM(Table4[[#This Row],[Delivery Date]])</f>
        <v>21</v>
      </c>
    </row>
    <row r="322" spans="1:12">
      <c r="A322" s="4">
        <v>329</v>
      </c>
      <c r="B322" s="2" t="s">
        <v>68</v>
      </c>
      <c r="C322" s="2" t="s">
        <v>19</v>
      </c>
      <c r="D322" s="3">
        <v>0.61111111111111105</v>
      </c>
      <c r="E322" s="2" t="s">
        <v>6</v>
      </c>
      <c r="F322" s="1">
        <v>41420.583834953701</v>
      </c>
      <c r="G322" s="1">
        <v>41420.642631249997</v>
      </c>
      <c r="H322" s="5">
        <f t="shared" si="20"/>
        <v>84</v>
      </c>
      <c r="I322" s="15" t="str">
        <f t="shared" ref="I322:I385" si="21">TEXT(B322,"mmm")</f>
        <v>May</v>
      </c>
      <c r="J322" s="15" t="str">
        <f t="shared" ref="J322:J385" si="22">IF(OR(HOUR(D322)&lt;6, HOUR(D322&gt;18)),"Night","Day")</f>
        <v>Day</v>
      </c>
      <c r="K322" s="15" t="str">
        <f t="shared" ref="K322:K385" si="23">IF(OR(C322="Saturday", C322="Sunday"),"Weekend","Weekday")</f>
        <v>Weekend</v>
      </c>
      <c r="L322" s="19">
        <f>_xlfn.ISOWEEKNUM(Table4[[#This Row],[Delivery Date]])</f>
        <v>21</v>
      </c>
    </row>
    <row r="323" spans="1:12">
      <c r="A323" s="4">
        <v>330</v>
      </c>
      <c r="B323" s="2" t="s">
        <v>68</v>
      </c>
      <c r="C323" s="2" t="s">
        <v>19</v>
      </c>
      <c r="D323" s="3">
        <v>0.86249999999999993</v>
      </c>
      <c r="E323" s="2" t="s">
        <v>381</v>
      </c>
      <c r="F323" s="1">
        <v>41420.844577430558</v>
      </c>
      <c r="G323" s="1">
        <v>41420.904299652779</v>
      </c>
      <c r="H323" s="5">
        <f t="shared" si="20"/>
        <v>86</v>
      </c>
      <c r="I323" s="15" t="str">
        <f t="shared" si="21"/>
        <v>May</v>
      </c>
      <c r="J323" s="15" t="str">
        <f t="shared" si="22"/>
        <v>Day</v>
      </c>
      <c r="K323" s="15" t="str">
        <f t="shared" si="23"/>
        <v>Weekend</v>
      </c>
      <c r="L323" s="19">
        <f>_xlfn.ISOWEEKNUM(Table4[[#This Row],[Delivery Date]])</f>
        <v>21</v>
      </c>
    </row>
    <row r="324" spans="1:12">
      <c r="A324" s="4">
        <v>331</v>
      </c>
      <c r="B324" s="2" t="s">
        <v>69</v>
      </c>
      <c r="C324" s="2" t="s">
        <v>5</v>
      </c>
      <c r="D324" s="3">
        <v>0.38194444444444442</v>
      </c>
      <c r="E324" s="2" t="s">
        <v>9</v>
      </c>
      <c r="F324" s="1">
        <v>41421.354129131942</v>
      </c>
      <c r="G324" s="1">
        <v>41421.425147650465</v>
      </c>
      <c r="H324" s="5">
        <f t="shared" si="20"/>
        <v>102</v>
      </c>
      <c r="I324" s="15" t="str">
        <f t="shared" si="21"/>
        <v>May</v>
      </c>
      <c r="J324" s="15" t="str">
        <f t="shared" si="22"/>
        <v>Day</v>
      </c>
      <c r="K324" s="15" t="str">
        <f t="shared" si="23"/>
        <v>Weekday</v>
      </c>
      <c r="L324" s="19">
        <f>_xlfn.ISOWEEKNUM(Table4[[#This Row],[Delivery Date]])</f>
        <v>22</v>
      </c>
    </row>
    <row r="325" spans="1:12">
      <c r="A325" s="4">
        <v>332</v>
      </c>
      <c r="B325" s="2" t="s">
        <v>69</v>
      </c>
      <c r="C325" s="2" t="s">
        <v>5</v>
      </c>
      <c r="D325" s="3">
        <v>0.41041666666666665</v>
      </c>
      <c r="E325" s="2" t="s">
        <v>9</v>
      </c>
      <c r="F325" s="1">
        <v>41421.371143020828</v>
      </c>
      <c r="G325" s="1">
        <v>41421.456698576389</v>
      </c>
      <c r="H325" s="5">
        <f t="shared" si="20"/>
        <v>123</v>
      </c>
      <c r="I325" s="15" t="str">
        <f t="shared" si="21"/>
        <v>May</v>
      </c>
      <c r="J325" s="15" t="str">
        <f t="shared" si="22"/>
        <v>Day</v>
      </c>
      <c r="K325" s="15" t="str">
        <f t="shared" si="23"/>
        <v>Weekday</v>
      </c>
      <c r="L325" s="19">
        <f>_xlfn.ISOWEEKNUM(Table4[[#This Row],[Delivery Date]])</f>
        <v>22</v>
      </c>
    </row>
    <row r="326" spans="1:12">
      <c r="A326" s="4">
        <v>333</v>
      </c>
      <c r="B326" s="2" t="s">
        <v>69</v>
      </c>
      <c r="C326" s="2" t="s">
        <v>5</v>
      </c>
      <c r="D326" s="3">
        <v>0.45208333333333334</v>
      </c>
      <c r="E326" s="2" t="s">
        <v>381</v>
      </c>
      <c r="F326" s="1">
        <v>41421.446908217593</v>
      </c>
      <c r="G326" s="1">
        <v>41421.503065625002</v>
      </c>
      <c r="H326" s="5">
        <f t="shared" si="20"/>
        <v>80</v>
      </c>
      <c r="I326" s="15" t="str">
        <f t="shared" si="21"/>
        <v>May</v>
      </c>
      <c r="J326" s="15" t="str">
        <f t="shared" si="22"/>
        <v>Day</v>
      </c>
      <c r="K326" s="15" t="str">
        <f t="shared" si="23"/>
        <v>Weekday</v>
      </c>
      <c r="L326" s="19">
        <f>_xlfn.ISOWEEKNUM(Table4[[#This Row],[Delivery Date]])</f>
        <v>22</v>
      </c>
    </row>
    <row r="327" spans="1:12">
      <c r="A327" s="4">
        <v>334</v>
      </c>
      <c r="B327" s="2" t="s">
        <v>69</v>
      </c>
      <c r="C327" s="2" t="s">
        <v>5</v>
      </c>
      <c r="D327" s="3">
        <v>0.50555555555555554</v>
      </c>
      <c r="E327" s="2" t="s">
        <v>9</v>
      </c>
      <c r="F327" s="1">
        <v>41421.483778472219</v>
      </c>
      <c r="G327" s="1">
        <v>41421.540016898143</v>
      </c>
      <c r="H327" s="5">
        <f t="shared" si="20"/>
        <v>80</v>
      </c>
      <c r="I327" s="15" t="str">
        <f t="shared" si="21"/>
        <v>May</v>
      </c>
      <c r="J327" s="15" t="str">
        <f t="shared" si="22"/>
        <v>Day</v>
      </c>
      <c r="K327" s="15" t="str">
        <f t="shared" si="23"/>
        <v>Weekday</v>
      </c>
      <c r="L327" s="19">
        <f>_xlfn.ISOWEEKNUM(Table4[[#This Row],[Delivery Date]])</f>
        <v>22</v>
      </c>
    </row>
    <row r="328" spans="1:12">
      <c r="A328" s="4">
        <v>335</v>
      </c>
      <c r="B328" s="2" t="s">
        <v>69</v>
      </c>
      <c r="C328" s="2" t="s">
        <v>5</v>
      </c>
      <c r="D328" s="3">
        <v>0.53680555555555554</v>
      </c>
      <c r="E328" s="2" t="s">
        <v>381</v>
      </c>
      <c r="F328" s="1">
        <v>41421.512718599537</v>
      </c>
      <c r="G328" s="1">
        <v>41421.58107508102</v>
      </c>
      <c r="H328" s="5">
        <f t="shared" si="20"/>
        <v>98</v>
      </c>
      <c r="I328" s="15" t="str">
        <f t="shared" si="21"/>
        <v>May</v>
      </c>
      <c r="J328" s="15" t="str">
        <f t="shared" si="22"/>
        <v>Day</v>
      </c>
      <c r="K328" s="15" t="str">
        <f t="shared" si="23"/>
        <v>Weekday</v>
      </c>
      <c r="L328" s="19">
        <f>_xlfn.ISOWEEKNUM(Table4[[#This Row],[Delivery Date]])</f>
        <v>22</v>
      </c>
    </row>
    <row r="329" spans="1:12">
      <c r="A329" s="4">
        <v>336</v>
      </c>
      <c r="B329" s="2" t="s">
        <v>69</v>
      </c>
      <c r="C329" s="2" t="s">
        <v>5</v>
      </c>
      <c r="D329" s="3">
        <v>0.6118055555555556</v>
      </c>
      <c r="E329" s="2" t="s">
        <v>9</v>
      </c>
      <c r="F329" s="1">
        <v>41421.565912268517</v>
      </c>
      <c r="G329" s="1">
        <v>41421.640055787037</v>
      </c>
      <c r="H329" s="5">
        <f t="shared" si="20"/>
        <v>106</v>
      </c>
      <c r="I329" s="15" t="str">
        <f t="shared" si="21"/>
        <v>May</v>
      </c>
      <c r="J329" s="15" t="str">
        <f t="shared" si="22"/>
        <v>Day</v>
      </c>
      <c r="K329" s="15" t="str">
        <f t="shared" si="23"/>
        <v>Weekday</v>
      </c>
      <c r="L329" s="19">
        <f>_xlfn.ISOWEEKNUM(Table4[[#This Row],[Delivery Date]])</f>
        <v>22</v>
      </c>
    </row>
    <row r="330" spans="1:12">
      <c r="A330" s="4">
        <v>337</v>
      </c>
      <c r="B330" s="2" t="s">
        <v>69</v>
      </c>
      <c r="C330" s="2" t="s">
        <v>5</v>
      </c>
      <c r="D330" s="3">
        <v>0.69097222222222221</v>
      </c>
      <c r="E330" s="2" t="s">
        <v>9</v>
      </c>
      <c r="F330" s="1">
        <v>41421.658128206022</v>
      </c>
      <c r="G330" s="1">
        <v>41421.721230057869</v>
      </c>
      <c r="H330" s="5">
        <f t="shared" si="20"/>
        <v>90</v>
      </c>
      <c r="I330" s="15" t="str">
        <f t="shared" si="21"/>
        <v>May</v>
      </c>
      <c r="J330" s="15" t="str">
        <f t="shared" si="22"/>
        <v>Day</v>
      </c>
      <c r="K330" s="15" t="str">
        <f t="shared" si="23"/>
        <v>Weekday</v>
      </c>
      <c r="L330" s="19">
        <f>_xlfn.ISOWEEKNUM(Table4[[#This Row],[Delivery Date]])</f>
        <v>22</v>
      </c>
    </row>
    <row r="331" spans="1:12">
      <c r="A331" s="4">
        <v>338</v>
      </c>
      <c r="B331" s="2" t="s">
        <v>69</v>
      </c>
      <c r="C331" s="2" t="s">
        <v>5</v>
      </c>
      <c r="D331" s="3">
        <v>0.70833333333333337</v>
      </c>
      <c r="E331" s="2" t="s">
        <v>381</v>
      </c>
      <c r="F331" s="1">
        <v>41421.696287152779</v>
      </c>
      <c r="G331" s="1">
        <v>41421.744470023143</v>
      </c>
      <c r="H331" s="5">
        <f t="shared" si="20"/>
        <v>69</v>
      </c>
      <c r="I331" s="15" t="str">
        <f t="shared" si="21"/>
        <v>May</v>
      </c>
      <c r="J331" s="15" t="str">
        <f t="shared" si="22"/>
        <v>Day</v>
      </c>
      <c r="K331" s="15" t="str">
        <f t="shared" si="23"/>
        <v>Weekday</v>
      </c>
      <c r="L331" s="19">
        <f>_xlfn.ISOWEEKNUM(Table4[[#This Row],[Delivery Date]])</f>
        <v>22</v>
      </c>
    </row>
    <row r="332" spans="1:12" hidden="1">
      <c r="A332" s="4">
        <v>339</v>
      </c>
      <c r="B332" s="2" t="s">
        <v>70</v>
      </c>
      <c r="C332" s="2" t="s">
        <v>8</v>
      </c>
      <c r="D332" s="3">
        <v>3.5416666666666666E-2</v>
      </c>
      <c r="E332" s="2" t="s">
        <v>381</v>
      </c>
      <c r="F332" s="1">
        <v>41422.011395567126</v>
      </c>
      <c r="G332" s="1">
        <v>41422.082437233796</v>
      </c>
      <c r="H332" s="5">
        <f t="shared" si="20"/>
        <v>102</v>
      </c>
      <c r="I332" s="15" t="str">
        <f t="shared" si="21"/>
        <v>May</v>
      </c>
      <c r="J332" s="15" t="str">
        <f t="shared" si="22"/>
        <v>Night</v>
      </c>
      <c r="K332" s="15" t="str">
        <f t="shared" si="23"/>
        <v>Weekday</v>
      </c>
      <c r="L332" s="19">
        <f>_xlfn.ISOWEEKNUM(Table4[[#This Row],[Delivery Date]])</f>
        <v>22</v>
      </c>
    </row>
    <row r="333" spans="1:12" hidden="1">
      <c r="A333" s="4">
        <v>340</v>
      </c>
      <c r="B333" s="2" t="s">
        <v>70</v>
      </c>
      <c r="C333" s="2" t="s">
        <v>8</v>
      </c>
      <c r="D333" s="3">
        <v>0.125</v>
      </c>
      <c r="E333" s="2" t="s">
        <v>381</v>
      </c>
      <c r="F333" s="1">
        <v>41422.0956878125</v>
      </c>
      <c r="G333" s="1" t="e">
        <v>#VALUE!</v>
      </c>
      <c r="H333" s="5" t="e">
        <f t="shared" si="20"/>
        <v>#VALUE!</v>
      </c>
      <c r="I333" s="15" t="str">
        <f t="shared" si="21"/>
        <v>May</v>
      </c>
      <c r="J333" s="15" t="str">
        <f t="shared" si="22"/>
        <v>Night</v>
      </c>
      <c r="K333" s="15" t="str">
        <f t="shared" si="23"/>
        <v>Weekday</v>
      </c>
      <c r="L333" s="19">
        <f>_xlfn.ISOWEEKNUM(Table4[[#This Row],[Delivery Date]])</f>
        <v>22</v>
      </c>
    </row>
    <row r="334" spans="1:12">
      <c r="A334" s="4">
        <v>341</v>
      </c>
      <c r="B334" s="2" t="s">
        <v>70</v>
      </c>
      <c r="C334" s="2" t="s">
        <v>8</v>
      </c>
      <c r="D334" s="3">
        <v>0.42222222222222222</v>
      </c>
      <c r="E334" s="2" t="s">
        <v>9</v>
      </c>
      <c r="F334" s="1">
        <v>41422.386481944442</v>
      </c>
      <c r="G334" s="1">
        <v>41422.458009722221</v>
      </c>
      <c r="H334" s="5">
        <f t="shared" si="20"/>
        <v>103</v>
      </c>
      <c r="I334" s="15" t="str">
        <f t="shared" si="21"/>
        <v>May</v>
      </c>
      <c r="J334" s="15" t="str">
        <f t="shared" si="22"/>
        <v>Day</v>
      </c>
      <c r="K334" s="15" t="str">
        <f t="shared" si="23"/>
        <v>Weekday</v>
      </c>
      <c r="L334" s="19">
        <f>_xlfn.ISOWEEKNUM(Table4[[#This Row],[Delivery Date]])</f>
        <v>22</v>
      </c>
    </row>
    <row r="335" spans="1:12">
      <c r="A335" s="4">
        <v>342</v>
      </c>
      <c r="B335" s="2" t="s">
        <v>70</v>
      </c>
      <c r="C335" s="2" t="s">
        <v>8</v>
      </c>
      <c r="D335" s="3">
        <v>0.50416666666666665</v>
      </c>
      <c r="E335" s="2" t="s">
        <v>6</v>
      </c>
      <c r="F335" s="1">
        <v>41422.467709143522</v>
      </c>
      <c r="G335" s="1">
        <v>41422.531574884262</v>
      </c>
      <c r="H335" s="5">
        <f t="shared" si="20"/>
        <v>91</v>
      </c>
      <c r="I335" s="15" t="str">
        <f t="shared" si="21"/>
        <v>May</v>
      </c>
      <c r="J335" s="15" t="str">
        <f t="shared" si="22"/>
        <v>Day</v>
      </c>
      <c r="K335" s="15" t="str">
        <f t="shared" si="23"/>
        <v>Weekday</v>
      </c>
      <c r="L335" s="19">
        <f>_xlfn.ISOWEEKNUM(Table4[[#This Row],[Delivery Date]])</f>
        <v>22</v>
      </c>
    </row>
    <row r="336" spans="1:12">
      <c r="A336" s="4">
        <v>343</v>
      </c>
      <c r="B336" s="2" t="s">
        <v>70</v>
      </c>
      <c r="C336" s="2" t="s">
        <v>8</v>
      </c>
      <c r="D336" s="3">
        <v>0.55833333333333335</v>
      </c>
      <c r="E336" s="2" t="s">
        <v>381</v>
      </c>
      <c r="F336" s="1">
        <v>41422.524988854166</v>
      </c>
      <c r="G336" s="1">
        <v>41422.578206446757</v>
      </c>
      <c r="H336" s="5">
        <f t="shared" si="20"/>
        <v>76</v>
      </c>
      <c r="I336" s="15" t="str">
        <f t="shared" si="21"/>
        <v>May</v>
      </c>
      <c r="J336" s="15" t="str">
        <f t="shared" si="22"/>
        <v>Day</v>
      </c>
      <c r="K336" s="15" t="str">
        <f t="shared" si="23"/>
        <v>Weekday</v>
      </c>
      <c r="L336" s="19">
        <f>_xlfn.ISOWEEKNUM(Table4[[#This Row],[Delivery Date]])</f>
        <v>22</v>
      </c>
    </row>
    <row r="337" spans="1:12">
      <c r="A337" s="4">
        <v>344</v>
      </c>
      <c r="B337" s="2" t="s">
        <v>70</v>
      </c>
      <c r="C337" s="2" t="s">
        <v>8</v>
      </c>
      <c r="D337" s="3">
        <v>0.61041666666666672</v>
      </c>
      <c r="E337" s="2" t="s">
        <v>9</v>
      </c>
      <c r="F337" s="1">
        <v>41422.567767210647</v>
      </c>
      <c r="G337" s="1">
        <v>41422.638091284723</v>
      </c>
      <c r="H337" s="5">
        <f t="shared" si="20"/>
        <v>101</v>
      </c>
      <c r="I337" s="15" t="str">
        <f t="shared" si="21"/>
        <v>May</v>
      </c>
      <c r="J337" s="15" t="str">
        <f t="shared" si="22"/>
        <v>Day</v>
      </c>
      <c r="K337" s="15" t="str">
        <f t="shared" si="23"/>
        <v>Weekday</v>
      </c>
      <c r="L337" s="19">
        <f>_xlfn.ISOWEEKNUM(Table4[[#This Row],[Delivery Date]])</f>
        <v>22</v>
      </c>
    </row>
    <row r="338" spans="1:12">
      <c r="A338" s="4">
        <v>345</v>
      </c>
      <c r="B338" s="2" t="s">
        <v>70</v>
      </c>
      <c r="C338" s="2" t="s">
        <v>8</v>
      </c>
      <c r="D338" s="3">
        <v>0.66875000000000007</v>
      </c>
      <c r="E338" s="2" t="s">
        <v>381</v>
      </c>
      <c r="F338" s="1">
        <v>41422.644838969907</v>
      </c>
      <c r="G338" s="1">
        <v>41422.691910729169</v>
      </c>
      <c r="H338" s="5">
        <f t="shared" si="20"/>
        <v>67</v>
      </c>
      <c r="I338" s="15" t="str">
        <f t="shared" si="21"/>
        <v>May</v>
      </c>
      <c r="J338" s="15" t="str">
        <f t="shared" si="22"/>
        <v>Day</v>
      </c>
      <c r="K338" s="15" t="str">
        <f t="shared" si="23"/>
        <v>Weekday</v>
      </c>
      <c r="L338" s="19">
        <f>_xlfn.ISOWEEKNUM(Table4[[#This Row],[Delivery Date]])</f>
        <v>22</v>
      </c>
    </row>
    <row r="339" spans="1:12" hidden="1">
      <c r="A339" s="4">
        <v>346</v>
      </c>
      <c r="B339" s="2" t="s">
        <v>71</v>
      </c>
      <c r="C339" s="2" t="s">
        <v>11</v>
      </c>
      <c r="D339" s="3">
        <v>7.8472222222222221E-2</v>
      </c>
      <c r="E339" s="2" t="s">
        <v>381</v>
      </c>
      <c r="F339" s="1">
        <v>41423.070554363425</v>
      </c>
      <c r="G339" s="1">
        <v>41423.107556678238</v>
      </c>
      <c r="H339" s="5">
        <f t="shared" si="20"/>
        <v>53</v>
      </c>
      <c r="I339" s="15" t="str">
        <f t="shared" si="21"/>
        <v>May</v>
      </c>
      <c r="J339" s="15" t="str">
        <f t="shared" si="22"/>
        <v>Night</v>
      </c>
      <c r="K339" s="15" t="str">
        <f t="shared" si="23"/>
        <v>Weekday</v>
      </c>
      <c r="L339" s="19">
        <f>_xlfn.ISOWEEKNUM(Table4[[#This Row],[Delivery Date]])</f>
        <v>22</v>
      </c>
    </row>
    <row r="340" spans="1:12" hidden="1">
      <c r="A340" s="4">
        <v>347</v>
      </c>
      <c r="B340" s="2" t="s">
        <v>71</v>
      </c>
      <c r="C340" s="2" t="s">
        <v>11</v>
      </c>
      <c r="D340" s="3">
        <v>0.14791666666666667</v>
      </c>
      <c r="E340" s="2" t="s">
        <v>381</v>
      </c>
      <c r="F340" s="1">
        <v>41423.123475925924</v>
      </c>
      <c r="G340" s="1">
        <v>41423.177098611115</v>
      </c>
      <c r="H340" s="5">
        <f t="shared" si="20"/>
        <v>77</v>
      </c>
      <c r="I340" s="15" t="str">
        <f t="shared" si="21"/>
        <v>May</v>
      </c>
      <c r="J340" s="15" t="str">
        <f t="shared" si="22"/>
        <v>Night</v>
      </c>
      <c r="K340" s="15" t="str">
        <f t="shared" si="23"/>
        <v>Weekday</v>
      </c>
      <c r="L340" s="19">
        <f>_xlfn.ISOWEEKNUM(Table4[[#This Row],[Delivery Date]])</f>
        <v>22</v>
      </c>
    </row>
    <row r="341" spans="1:12" hidden="1">
      <c r="A341" s="4">
        <v>348</v>
      </c>
      <c r="B341" s="2" t="s">
        <v>71</v>
      </c>
      <c r="C341" s="2" t="s">
        <v>11</v>
      </c>
      <c r="D341" s="3">
        <v>0.19999999999999998</v>
      </c>
      <c r="E341" s="2" t="s">
        <v>381</v>
      </c>
      <c r="F341" s="1">
        <v>41423.176003437497</v>
      </c>
      <c r="G341" s="1">
        <v>41423.220945567125</v>
      </c>
      <c r="H341" s="5">
        <f t="shared" si="20"/>
        <v>64</v>
      </c>
      <c r="I341" s="15" t="str">
        <f t="shared" si="21"/>
        <v>May</v>
      </c>
      <c r="J341" s="15" t="str">
        <f t="shared" si="22"/>
        <v>Night</v>
      </c>
      <c r="K341" s="15" t="str">
        <f t="shared" si="23"/>
        <v>Weekday</v>
      </c>
      <c r="L341" s="19">
        <f>_xlfn.ISOWEEKNUM(Table4[[#This Row],[Delivery Date]])</f>
        <v>22</v>
      </c>
    </row>
    <row r="342" spans="1:12">
      <c r="A342" s="4">
        <v>349</v>
      </c>
      <c r="B342" s="2" t="s">
        <v>71</v>
      </c>
      <c r="C342" s="2" t="s">
        <v>11</v>
      </c>
      <c r="D342" s="3">
        <v>0.30208333333333331</v>
      </c>
      <c r="E342" s="2" t="s">
        <v>6</v>
      </c>
      <c r="F342" s="1">
        <v>41423.273768900464</v>
      </c>
      <c r="G342" s="1">
        <v>41423.332136956014</v>
      </c>
      <c r="H342" s="5">
        <f t="shared" si="20"/>
        <v>84</v>
      </c>
      <c r="I342" s="15" t="str">
        <f t="shared" si="21"/>
        <v>May</v>
      </c>
      <c r="J342" s="15" t="str">
        <f t="shared" si="22"/>
        <v>Day</v>
      </c>
      <c r="K342" s="15" t="str">
        <f t="shared" si="23"/>
        <v>Weekday</v>
      </c>
      <c r="L342" s="19">
        <f>_xlfn.ISOWEEKNUM(Table4[[#This Row],[Delivery Date]])</f>
        <v>22</v>
      </c>
    </row>
    <row r="343" spans="1:12">
      <c r="A343" s="4">
        <v>350</v>
      </c>
      <c r="B343" s="2" t="s">
        <v>71</v>
      </c>
      <c r="C343" s="2" t="s">
        <v>11</v>
      </c>
      <c r="D343" s="3">
        <v>0.34722222222222227</v>
      </c>
      <c r="E343" s="2" t="s">
        <v>9</v>
      </c>
      <c r="F343" s="1">
        <v>41423.312174224535</v>
      </c>
      <c r="G343" s="1">
        <v>41423.382961261574</v>
      </c>
      <c r="H343" s="5">
        <f t="shared" si="20"/>
        <v>101</v>
      </c>
      <c r="I343" s="15" t="str">
        <f t="shared" si="21"/>
        <v>May</v>
      </c>
      <c r="J343" s="15" t="str">
        <f t="shared" si="22"/>
        <v>Day</v>
      </c>
      <c r="K343" s="15" t="str">
        <f t="shared" si="23"/>
        <v>Weekday</v>
      </c>
      <c r="L343" s="19">
        <f>_xlfn.ISOWEEKNUM(Table4[[#This Row],[Delivery Date]])</f>
        <v>22</v>
      </c>
    </row>
    <row r="344" spans="1:12">
      <c r="A344" s="4">
        <v>351</v>
      </c>
      <c r="B344" s="2" t="s">
        <v>71</v>
      </c>
      <c r="C344" s="2" t="s">
        <v>11</v>
      </c>
      <c r="D344" s="3">
        <v>0.39999999999999997</v>
      </c>
      <c r="E344" s="2" t="s">
        <v>381</v>
      </c>
      <c r="F344" s="1">
        <v>41423.352724340271</v>
      </c>
      <c r="G344" s="1">
        <v>41423.452978969908</v>
      </c>
      <c r="H344" s="5">
        <f t="shared" si="20"/>
        <v>144</v>
      </c>
      <c r="I344" s="15" t="str">
        <f t="shared" si="21"/>
        <v>May</v>
      </c>
      <c r="J344" s="15" t="str">
        <f t="shared" si="22"/>
        <v>Day</v>
      </c>
      <c r="K344" s="15" t="str">
        <f t="shared" si="23"/>
        <v>Weekday</v>
      </c>
      <c r="L344" s="19">
        <f>_xlfn.ISOWEEKNUM(Table4[[#This Row],[Delivery Date]])</f>
        <v>22</v>
      </c>
    </row>
    <row r="345" spans="1:12">
      <c r="A345" s="4">
        <v>352</v>
      </c>
      <c r="B345" s="2" t="s">
        <v>71</v>
      </c>
      <c r="C345" s="2" t="s">
        <v>11</v>
      </c>
      <c r="D345" s="3">
        <v>0.42986111111111108</v>
      </c>
      <c r="E345" s="2" t="s">
        <v>9</v>
      </c>
      <c r="F345" s="1">
        <v>41423.391268171297</v>
      </c>
      <c r="G345" s="1">
        <v>41423.464867708339</v>
      </c>
      <c r="H345" s="5">
        <f t="shared" si="20"/>
        <v>105</v>
      </c>
      <c r="I345" s="15" t="str">
        <f t="shared" si="21"/>
        <v>May</v>
      </c>
      <c r="J345" s="15" t="str">
        <f t="shared" si="22"/>
        <v>Day</v>
      </c>
      <c r="K345" s="15" t="str">
        <f t="shared" si="23"/>
        <v>Weekday</v>
      </c>
      <c r="L345" s="19">
        <f>_xlfn.ISOWEEKNUM(Table4[[#This Row],[Delivery Date]])</f>
        <v>22</v>
      </c>
    </row>
    <row r="346" spans="1:12">
      <c r="A346" s="4">
        <v>353</v>
      </c>
      <c r="B346" s="2" t="s">
        <v>71</v>
      </c>
      <c r="C346" s="2" t="s">
        <v>11</v>
      </c>
      <c r="D346" s="3">
        <v>0.52013888888888882</v>
      </c>
      <c r="E346" s="2" t="s">
        <v>9</v>
      </c>
      <c r="F346" s="1">
        <v>41423.479546145834</v>
      </c>
      <c r="G346" s="1">
        <v>41423.542347071758</v>
      </c>
      <c r="H346" s="5">
        <f t="shared" si="20"/>
        <v>90</v>
      </c>
      <c r="I346" s="15" t="str">
        <f t="shared" si="21"/>
        <v>May</v>
      </c>
      <c r="J346" s="15" t="str">
        <f t="shared" si="22"/>
        <v>Day</v>
      </c>
      <c r="K346" s="15" t="str">
        <f t="shared" si="23"/>
        <v>Weekday</v>
      </c>
      <c r="L346" s="19">
        <f>_xlfn.ISOWEEKNUM(Table4[[#This Row],[Delivery Date]])</f>
        <v>22</v>
      </c>
    </row>
    <row r="347" spans="1:12">
      <c r="A347" s="4">
        <v>354</v>
      </c>
      <c r="B347" s="2" t="s">
        <v>71</v>
      </c>
      <c r="C347" s="2" t="s">
        <v>11</v>
      </c>
      <c r="D347" s="3">
        <v>0.60833333333333328</v>
      </c>
      <c r="E347" s="2" t="s">
        <v>9</v>
      </c>
      <c r="F347" s="1">
        <v>41423.562672256943</v>
      </c>
      <c r="G347" s="1">
        <v>41423.64211670139</v>
      </c>
      <c r="H347" s="5">
        <f t="shared" si="20"/>
        <v>114</v>
      </c>
      <c r="I347" s="15" t="str">
        <f t="shared" si="21"/>
        <v>May</v>
      </c>
      <c r="J347" s="15" t="str">
        <f t="shared" si="22"/>
        <v>Day</v>
      </c>
      <c r="K347" s="15" t="str">
        <f t="shared" si="23"/>
        <v>Weekday</v>
      </c>
      <c r="L347" s="19">
        <f>_xlfn.ISOWEEKNUM(Table4[[#This Row],[Delivery Date]])</f>
        <v>22</v>
      </c>
    </row>
    <row r="348" spans="1:12">
      <c r="A348" s="4">
        <v>355</v>
      </c>
      <c r="B348" s="2" t="s">
        <v>71</v>
      </c>
      <c r="C348" s="2" t="s">
        <v>11</v>
      </c>
      <c r="D348" s="3">
        <v>0.62083333333333335</v>
      </c>
      <c r="E348" s="2" t="s">
        <v>9</v>
      </c>
      <c r="F348" s="1">
        <v>41423.601508136577</v>
      </c>
      <c r="G348" s="1">
        <v>41423.647804432869</v>
      </c>
      <c r="H348" s="5">
        <f t="shared" si="20"/>
        <v>66</v>
      </c>
      <c r="I348" s="15" t="str">
        <f t="shared" si="21"/>
        <v>May</v>
      </c>
      <c r="J348" s="15" t="str">
        <f t="shared" si="22"/>
        <v>Day</v>
      </c>
      <c r="K348" s="15" t="str">
        <f t="shared" si="23"/>
        <v>Weekday</v>
      </c>
      <c r="L348" s="19">
        <f>_xlfn.ISOWEEKNUM(Table4[[#This Row],[Delivery Date]])</f>
        <v>22</v>
      </c>
    </row>
    <row r="349" spans="1:12">
      <c r="A349" s="4">
        <v>356</v>
      </c>
      <c r="B349" s="2" t="s">
        <v>71</v>
      </c>
      <c r="C349" s="2" t="s">
        <v>11</v>
      </c>
      <c r="D349" s="3">
        <v>0.68194444444444446</v>
      </c>
      <c r="E349" s="2" t="s">
        <v>9</v>
      </c>
      <c r="F349" s="1">
        <v>41423.654091516204</v>
      </c>
      <c r="G349" s="1">
        <v>41423.707332256941</v>
      </c>
      <c r="H349" s="5">
        <f t="shared" si="20"/>
        <v>76</v>
      </c>
      <c r="I349" s="15" t="str">
        <f t="shared" si="21"/>
        <v>May</v>
      </c>
      <c r="J349" s="15" t="str">
        <f t="shared" si="22"/>
        <v>Day</v>
      </c>
      <c r="K349" s="15" t="str">
        <f t="shared" si="23"/>
        <v>Weekday</v>
      </c>
      <c r="L349" s="19">
        <f>_xlfn.ISOWEEKNUM(Table4[[#This Row],[Delivery Date]])</f>
        <v>22</v>
      </c>
    </row>
    <row r="350" spans="1:12">
      <c r="A350" s="4">
        <v>357</v>
      </c>
      <c r="B350" s="2" t="s">
        <v>71</v>
      </c>
      <c r="C350" s="2" t="s">
        <v>11</v>
      </c>
      <c r="D350" s="3">
        <v>0.90486111111111101</v>
      </c>
      <c r="E350" s="2" t="s">
        <v>381</v>
      </c>
      <c r="F350" s="1">
        <v>41423.875082210652</v>
      </c>
      <c r="G350" s="1">
        <v>41423.956077581017</v>
      </c>
      <c r="H350" s="5">
        <f t="shared" si="20"/>
        <v>116</v>
      </c>
      <c r="I350" s="15" t="str">
        <f t="shared" si="21"/>
        <v>May</v>
      </c>
      <c r="J350" s="15" t="str">
        <f t="shared" si="22"/>
        <v>Day</v>
      </c>
      <c r="K350" s="15" t="str">
        <f t="shared" si="23"/>
        <v>Weekday</v>
      </c>
      <c r="L350" s="19">
        <f>_xlfn.ISOWEEKNUM(Table4[[#This Row],[Delivery Date]])</f>
        <v>22</v>
      </c>
    </row>
    <row r="351" spans="1:12">
      <c r="A351" s="4">
        <v>358</v>
      </c>
      <c r="B351" s="2" t="s">
        <v>72</v>
      </c>
      <c r="C351" s="2" t="s">
        <v>13</v>
      </c>
      <c r="D351" s="3">
        <v>0.3263888888888889</v>
      </c>
      <c r="E351" s="2" t="s">
        <v>6</v>
      </c>
      <c r="F351" s="1">
        <v>41424.286048460643</v>
      </c>
      <c r="G351" s="1">
        <v>41424.369786886571</v>
      </c>
      <c r="H351" s="5">
        <f t="shared" si="20"/>
        <v>120</v>
      </c>
      <c r="I351" s="15" t="str">
        <f t="shared" si="21"/>
        <v>May</v>
      </c>
      <c r="J351" s="15" t="str">
        <f t="shared" si="22"/>
        <v>Day</v>
      </c>
      <c r="K351" s="15" t="str">
        <f t="shared" si="23"/>
        <v>Weekday</v>
      </c>
      <c r="L351" s="19">
        <f>_xlfn.ISOWEEKNUM(Table4[[#This Row],[Delivery Date]])</f>
        <v>22</v>
      </c>
    </row>
    <row r="352" spans="1:12">
      <c r="A352" s="4">
        <v>359</v>
      </c>
      <c r="B352" s="2" t="s">
        <v>72</v>
      </c>
      <c r="C352" s="2" t="s">
        <v>13</v>
      </c>
      <c r="D352" s="3">
        <v>0.43055555555555558</v>
      </c>
      <c r="E352" s="2" t="s">
        <v>9</v>
      </c>
      <c r="F352" s="1">
        <v>41424.399573113427</v>
      </c>
      <c r="G352" s="1" t="e">
        <v>#VALUE!</v>
      </c>
      <c r="H352" s="5" t="e">
        <f t="shared" si="20"/>
        <v>#VALUE!</v>
      </c>
      <c r="I352" s="15" t="str">
        <f t="shared" si="21"/>
        <v>May</v>
      </c>
      <c r="J352" s="15" t="str">
        <f t="shared" si="22"/>
        <v>Day</v>
      </c>
      <c r="K352" s="15" t="str">
        <f t="shared" si="23"/>
        <v>Weekday</v>
      </c>
      <c r="L352" s="19">
        <f>_xlfn.ISOWEEKNUM(Table4[[#This Row],[Delivery Date]])</f>
        <v>22</v>
      </c>
    </row>
    <row r="353" spans="1:12">
      <c r="A353" s="4">
        <v>360</v>
      </c>
      <c r="B353" s="2" t="s">
        <v>72</v>
      </c>
      <c r="C353" s="2" t="s">
        <v>13</v>
      </c>
      <c r="D353" s="3">
        <v>0.90902777777777777</v>
      </c>
      <c r="E353" s="2" t="s">
        <v>381</v>
      </c>
      <c r="F353" s="1">
        <v>41424.877765474535</v>
      </c>
      <c r="G353" s="1">
        <v>41424.944825659717</v>
      </c>
      <c r="H353" s="5">
        <f t="shared" si="20"/>
        <v>96</v>
      </c>
      <c r="I353" s="15" t="str">
        <f t="shared" si="21"/>
        <v>May</v>
      </c>
      <c r="J353" s="15" t="str">
        <f t="shared" si="22"/>
        <v>Day</v>
      </c>
      <c r="K353" s="15" t="str">
        <f t="shared" si="23"/>
        <v>Weekday</v>
      </c>
      <c r="L353" s="19">
        <f>_xlfn.ISOWEEKNUM(Table4[[#This Row],[Delivery Date]])</f>
        <v>22</v>
      </c>
    </row>
    <row r="354" spans="1:12">
      <c r="A354" s="4">
        <v>361</v>
      </c>
      <c r="B354" s="2" t="s">
        <v>73</v>
      </c>
      <c r="C354" s="2" t="s">
        <v>15</v>
      </c>
      <c r="D354" s="3">
        <v>0.30902777777777779</v>
      </c>
      <c r="E354" s="2" t="s">
        <v>381</v>
      </c>
      <c r="F354" s="1">
        <v>41425.290596145838</v>
      </c>
      <c r="G354" s="1">
        <v>41425.336255868053</v>
      </c>
      <c r="H354" s="5">
        <f t="shared" si="20"/>
        <v>65</v>
      </c>
      <c r="I354" s="15" t="str">
        <f t="shared" si="21"/>
        <v>May</v>
      </c>
      <c r="J354" s="15" t="str">
        <f t="shared" si="22"/>
        <v>Day</v>
      </c>
      <c r="K354" s="15" t="str">
        <f t="shared" si="23"/>
        <v>Weekday</v>
      </c>
      <c r="L354" s="19">
        <f>_xlfn.ISOWEEKNUM(Table4[[#This Row],[Delivery Date]])</f>
        <v>22</v>
      </c>
    </row>
    <row r="355" spans="1:12">
      <c r="A355" s="4">
        <v>362</v>
      </c>
      <c r="B355" s="2" t="s">
        <v>73</v>
      </c>
      <c r="C355" s="2" t="s">
        <v>15</v>
      </c>
      <c r="D355" s="3">
        <v>0.35972222222222222</v>
      </c>
      <c r="E355" s="2" t="s">
        <v>381</v>
      </c>
      <c r="F355" s="1">
        <v>41425.352202627313</v>
      </c>
      <c r="G355" s="1">
        <v>41425.391438738421</v>
      </c>
      <c r="H355" s="5">
        <f t="shared" si="20"/>
        <v>56</v>
      </c>
      <c r="I355" s="15" t="str">
        <f t="shared" si="21"/>
        <v>May</v>
      </c>
      <c r="J355" s="15" t="str">
        <f t="shared" si="22"/>
        <v>Day</v>
      </c>
      <c r="K355" s="15" t="str">
        <f t="shared" si="23"/>
        <v>Weekday</v>
      </c>
      <c r="L355" s="19">
        <f>_xlfn.ISOWEEKNUM(Table4[[#This Row],[Delivery Date]])</f>
        <v>22</v>
      </c>
    </row>
    <row r="356" spans="1:12">
      <c r="A356" s="4">
        <v>363</v>
      </c>
      <c r="B356" s="2" t="s">
        <v>73</v>
      </c>
      <c r="C356" s="2" t="s">
        <v>15</v>
      </c>
      <c r="D356" s="3">
        <v>0.40208333333333335</v>
      </c>
      <c r="E356" s="2" t="s">
        <v>9</v>
      </c>
      <c r="F356" s="1">
        <v>41425.369563506945</v>
      </c>
      <c r="G356" s="1">
        <v>41425.431762581014</v>
      </c>
      <c r="H356" s="5">
        <f t="shared" si="20"/>
        <v>89</v>
      </c>
      <c r="I356" s="15" t="str">
        <f t="shared" si="21"/>
        <v>May</v>
      </c>
      <c r="J356" s="15" t="str">
        <f t="shared" si="22"/>
        <v>Day</v>
      </c>
      <c r="K356" s="15" t="str">
        <f t="shared" si="23"/>
        <v>Weekday</v>
      </c>
      <c r="L356" s="19">
        <f>_xlfn.ISOWEEKNUM(Table4[[#This Row],[Delivery Date]])</f>
        <v>22</v>
      </c>
    </row>
    <row r="357" spans="1:12">
      <c r="A357" s="4">
        <v>364</v>
      </c>
      <c r="B357" s="2" t="s">
        <v>73</v>
      </c>
      <c r="C357" s="2" t="s">
        <v>15</v>
      </c>
      <c r="D357" s="3">
        <v>0.47500000000000003</v>
      </c>
      <c r="E357" s="2" t="s">
        <v>9</v>
      </c>
      <c r="F357" s="1">
        <v>41425.450815706019</v>
      </c>
      <c r="G357" s="1">
        <v>41425.519762465279</v>
      </c>
      <c r="H357" s="5">
        <f t="shared" si="20"/>
        <v>99</v>
      </c>
      <c r="I357" s="15" t="str">
        <f t="shared" si="21"/>
        <v>May</v>
      </c>
      <c r="J357" s="15" t="str">
        <f t="shared" si="22"/>
        <v>Day</v>
      </c>
      <c r="K357" s="15" t="str">
        <f t="shared" si="23"/>
        <v>Weekday</v>
      </c>
      <c r="L357" s="19">
        <f>_xlfn.ISOWEEKNUM(Table4[[#This Row],[Delivery Date]])</f>
        <v>22</v>
      </c>
    </row>
    <row r="358" spans="1:12">
      <c r="A358" s="4">
        <v>365</v>
      </c>
      <c r="B358" s="2" t="s">
        <v>73</v>
      </c>
      <c r="C358" s="2" t="s">
        <v>15</v>
      </c>
      <c r="D358" s="3">
        <v>0.54722222222222217</v>
      </c>
      <c r="E358" s="2" t="s">
        <v>9</v>
      </c>
      <c r="F358" s="1">
        <v>41425.524658831026</v>
      </c>
      <c r="G358" s="1">
        <v>41425.578640312502</v>
      </c>
      <c r="H358" s="5">
        <f t="shared" si="20"/>
        <v>77</v>
      </c>
      <c r="I358" s="15" t="str">
        <f t="shared" si="21"/>
        <v>May</v>
      </c>
      <c r="J358" s="15" t="str">
        <f t="shared" si="22"/>
        <v>Day</v>
      </c>
      <c r="K358" s="15" t="str">
        <f t="shared" si="23"/>
        <v>Weekday</v>
      </c>
      <c r="L358" s="19">
        <f>_xlfn.ISOWEEKNUM(Table4[[#This Row],[Delivery Date]])</f>
        <v>22</v>
      </c>
    </row>
    <row r="359" spans="1:12">
      <c r="A359" s="4">
        <v>366</v>
      </c>
      <c r="B359" s="2" t="s">
        <v>73</v>
      </c>
      <c r="C359" s="2" t="s">
        <v>15</v>
      </c>
      <c r="D359" s="3">
        <v>0.65069444444444446</v>
      </c>
      <c r="E359" s="2" t="s">
        <v>9</v>
      </c>
      <c r="F359" s="1">
        <v>41425.617507141207</v>
      </c>
      <c r="G359" s="1">
        <v>41425.668780289358</v>
      </c>
      <c r="H359" s="5">
        <f t="shared" si="20"/>
        <v>73</v>
      </c>
      <c r="I359" s="15" t="str">
        <f t="shared" si="21"/>
        <v>May</v>
      </c>
      <c r="J359" s="15" t="str">
        <f t="shared" si="22"/>
        <v>Day</v>
      </c>
      <c r="K359" s="15" t="str">
        <f t="shared" si="23"/>
        <v>Weekday</v>
      </c>
      <c r="L359" s="19">
        <f>_xlfn.ISOWEEKNUM(Table4[[#This Row],[Delivery Date]])</f>
        <v>22</v>
      </c>
    </row>
    <row r="360" spans="1:12">
      <c r="A360" s="4">
        <v>367</v>
      </c>
      <c r="B360" s="2" t="s">
        <v>73</v>
      </c>
      <c r="C360" s="2" t="s">
        <v>15</v>
      </c>
      <c r="D360" s="3">
        <v>0.66388888888888886</v>
      </c>
      <c r="E360" s="2" t="s">
        <v>9</v>
      </c>
      <c r="F360" s="1">
        <v>41425.642029363422</v>
      </c>
      <c r="G360" s="1">
        <v>41425.725212233796</v>
      </c>
      <c r="H360" s="5">
        <f t="shared" si="20"/>
        <v>119</v>
      </c>
      <c r="I360" s="15" t="str">
        <f t="shared" si="21"/>
        <v>May</v>
      </c>
      <c r="J360" s="15" t="str">
        <f t="shared" si="22"/>
        <v>Day</v>
      </c>
      <c r="K360" s="15" t="str">
        <f t="shared" si="23"/>
        <v>Weekday</v>
      </c>
      <c r="L360" s="19">
        <f>_xlfn.ISOWEEKNUM(Table4[[#This Row],[Delivery Date]])</f>
        <v>22</v>
      </c>
    </row>
    <row r="361" spans="1:12" hidden="1">
      <c r="A361" s="4">
        <v>368</v>
      </c>
      <c r="B361" s="2" t="s">
        <v>74</v>
      </c>
      <c r="C361" s="2" t="s">
        <v>17</v>
      </c>
      <c r="D361" s="3">
        <v>0.21875</v>
      </c>
      <c r="E361" s="2" t="s">
        <v>381</v>
      </c>
      <c r="F361" s="1">
        <v>41426.207780243058</v>
      </c>
      <c r="G361" s="1">
        <v>41426.255164502312</v>
      </c>
      <c r="H361" s="5">
        <f t="shared" si="20"/>
        <v>68</v>
      </c>
      <c r="I361" s="15" t="str">
        <f t="shared" si="21"/>
        <v>Jun</v>
      </c>
      <c r="J361" s="15" t="str">
        <f t="shared" si="22"/>
        <v>Night</v>
      </c>
      <c r="K361" s="15" t="str">
        <f t="shared" si="23"/>
        <v>Weekend</v>
      </c>
      <c r="L361" s="19">
        <f>_xlfn.ISOWEEKNUM(Table4[[#This Row],[Delivery Date]])</f>
        <v>22</v>
      </c>
    </row>
    <row r="362" spans="1:12">
      <c r="A362" s="4">
        <v>369</v>
      </c>
      <c r="B362" s="2" t="s">
        <v>74</v>
      </c>
      <c r="C362" s="2" t="s">
        <v>17</v>
      </c>
      <c r="D362" s="3">
        <v>0.44375000000000003</v>
      </c>
      <c r="E362" s="2" t="s">
        <v>6</v>
      </c>
      <c r="F362" s="1">
        <v>41426.407309375005</v>
      </c>
      <c r="G362" s="1">
        <v>41426.48484409722</v>
      </c>
      <c r="H362" s="5">
        <f t="shared" si="20"/>
        <v>111</v>
      </c>
      <c r="I362" s="15" t="str">
        <f t="shared" si="21"/>
        <v>Jun</v>
      </c>
      <c r="J362" s="15" t="str">
        <f t="shared" si="22"/>
        <v>Day</v>
      </c>
      <c r="K362" s="15" t="str">
        <f t="shared" si="23"/>
        <v>Weekend</v>
      </c>
      <c r="L362" s="19">
        <f>_xlfn.ISOWEEKNUM(Table4[[#This Row],[Delivery Date]])</f>
        <v>22</v>
      </c>
    </row>
    <row r="363" spans="1:12">
      <c r="A363" s="4">
        <v>370</v>
      </c>
      <c r="B363" s="2" t="s">
        <v>74</v>
      </c>
      <c r="C363" s="2" t="s">
        <v>17</v>
      </c>
      <c r="D363" s="3">
        <v>0.50208333333333333</v>
      </c>
      <c r="E363" s="2" t="s">
        <v>381</v>
      </c>
      <c r="F363" s="1">
        <v>41426.486774039353</v>
      </c>
      <c r="G363" s="1">
        <v>41426.534112002315</v>
      </c>
      <c r="H363" s="5">
        <f t="shared" si="20"/>
        <v>68</v>
      </c>
      <c r="I363" s="15" t="str">
        <f t="shared" si="21"/>
        <v>Jun</v>
      </c>
      <c r="J363" s="15" t="str">
        <f t="shared" si="22"/>
        <v>Day</v>
      </c>
      <c r="K363" s="15" t="str">
        <f t="shared" si="23"/>
        <v>Weekend</v>
      </c>
      <c r="L363" s="19">
        <f>_xlfn.ISOWEEKNUM(Table4[[#This Row],[Delivery Date]])</f>
        <v>22</v>
      </c>
    </row>
    <row r="364" spans="1:12">
      <c r="A364" s="4">
        <v>371</v>
      </c>
      <c r="B364" s="2" t="s">
        <v>74</v>
      </c>
      <c r="C364" s="2" t="s">
        <v>17</v>
      </c>
      <c r="D364" s="3">
        <v>0.61527777777777781</v>
      </c>
      <c r="E364" s="2" t="s">
        <v>6</v>
      </c>
      <c r="F364" s="1">
        <v>41426.587189467587</v>
      </c>
      <c r="G364" s="1">
        <v>41426.685615393522</v>
      </c>
      <c r="H364" s="5">
        <f t="shared" si="20"/>
        <v>141</v>
      </c>
      <c r="I364" s="15" t="str">
        <f t="shared" si="21"/>
        <v>Jun</v>
      </c>
      <c r="J364" s="15" t="str">
        <f t="shared" si="22"/>
        <v>Day</v>
      </c>
      <c r="K364" s="15" t="str">
        <f t="shared" si="23"/>
        <v>Weekend</v>
      </c>
      <c r="L364" s="19">
        <f>_xlfn.ISOWEEKNUM(Table4[[#This Row],[Delivery Date]])</f>
        <v>22</v>
      </c>
    </row>
    <row r="365" spans="1:12">
      <c r="A365" s="4">
        <v>372</v>
      </c>
      <c r="B365" s="2" t="s">
        <v>74</v>
      </c>
      <c r="C365" s="2" t="s">
        <v>17</v>
      </c>
      <c r="D365" s="3">
        <v>0.70833333333333337</v>
      </c>
      <c r="E365" s="2" t="s">
        <v>381</v>
      </c>
      <c r="F365" s="1">
        <v>41426.655058414348</v>
      </c>
      <c r="G365" s="1">
        <v>41426.766435729165</v>
      </c>
      <c r="H365" s="5">
        <f t="shared" si="20"/>
        <v>160</v>
      </c>
      <c r="I365" s="15" t="str">
        <f t="shared" si="21"/>
        <v>Jun</v>
      </c>
      <c r="J365" s="15" t="str">
        <f t="shared" si="22"/>
        <v>Day</v>
      </c>
      <c r="K365" s="15" t="str">
        <f t="shared" si="23"/>
        <v>Weekend</v>
      </c>
      <c r="L365" s="19">
        <f>_xlfn.ISOWEEKNUM(Table4[[#This Row],[Delivery Date]])</f>
        <v>22</v>
      </c>
    </row>
    <row r="366" spans="1:12">
      <c r="A366" s="4">
        <v>373</v>
      </c>
      <c r="B366" s="2" t="s">
        <v>75</v>
      </c>
      <c r="C366" s="2" t="s">
        <v>19</v>
      </c>
      <c r="D366" s="3">
        <v>0.26458333333333334</v>
      </c>
      <c r="E366" s="2" t="s">
        <v>381</v>
      </c>
      <c r="F366" s="1">
        <v>41427.242055092596</v>
      </c>
      <c r="G366" s="1">
        <v>41427.324034259254</v>
      </c>
      <c r="H366" s="5">
        <f t="shared" si="20"/>
        <v>118</v>
      </c>
      <c r="I366" s="15" t="str">
        <f t="shared" si="21"/>
        <v>Jun</v>
      </c>
      <c r="J366" s="15" t="str">
        <f t="shared" si="22"/>
        <v>Day</v>
      </c>
      <c r="K366" s="15" t="str">
        <f t="shared" si="23"/>
        <v>Weekend</v>
      </c>
      <c r="L366" s="19">
        <f>_xlfn.ISOWEEKNUM(Table4[[#This Row],[Delivery Date]])</f>
        <v>22</v>
      </c>
    </row>
    <row r="367" spans="1:12">
      <c r="A367" s="4">
        <v>374</v>
      </c>
      <c r="B367" s="2" t="s">
        <v>75</v>
      </c>
      <c r="C367" s="2" t="s">
        <v>19</v>
      </c>
      <c r="D367" s="3">
        <v>0.50208333333333333</v>
      </c>
      <c r="E367" s="2" t="s">
        <v>381</v>
      </c>
      <c r="F367" s="1">
        <v>41427.474081979162</v>
      </c>
      <c r="G367" s="1">
        <v>41427.539070405095</v>
      </c>
      <c r="H367" s="5">
        <f t="shared" si="20"/>
        <v>93</v>
      </c>
      <c r="I367" s="15" t="str">
        <f t="shared" si="21"/>
        <v>Jun</v>
      </c>
      <c r="J367" s="15" t="str">
        <f t="shared" si="22"/>
        <v>Day</v>
      </c>
      <c r="K367" s="15" t="str">
        <f t="shared" si="23"/>
        <v>Weekend</v>
      </c>
      <c r="L367" s="19">
        <f>_xlfn.ISOWEEKNUM(Table4[[#This Row],[Delivery Date]])</f>
        <v>22</v>
      </c>
    </row>
    <row r="368" spans="1:12">
      <c r="A368" s="4">
        <v>375</v>
      </c>
      <c r="B368" s="2" t="s">
        <v>75</v>
      </c>
      <c r="C368" s="2" t="s">
        <v>19</v>
      </c>
      <c r="D368" s="3">
        <v>0.60486111111111118</v>
      </c>
      <c r="E368" s="2" t="s">
        <v>381</v>
      </c>
      <c r="F368" s="1">
        <v>41427.585106863429</v>
      </c>
      <c r="G368" s="1">
        <v>41427.626206400462</v>
      </c>
      <c r="H368" s="5">
        <f t="shared" si="20"/>
        <v>59</v>
      </c>
      <c r="I368" s="15" t="str">
        <f t="shared" si="21"/>
        <v>Jun</v>
      </c>
      <c r="J368" s="15" t="str">
        <f t="shared" si="22"/>
        <v>Day</v>
      </c>
      <c r="K368" s="15" t="str">
        <f t="shared" si="23"/>
        <v>Weekend</v>
      </c>
      <c r="L368" s="19">
        <f>_xlfn.ISOWEEKNUM(Table4[[#This Row],[Delivery Date]])</f>
        <v>22</v>
      </c>
    </row>
    <row r="369" spans="1:12" hidden="1">
      <c r="A369" s="4">
        <v>376</v>
      </c>
      <c r="B369" s="2" t="s">
        <v>76</v>
      </c>
      <c r="C369" s="2" t="s">
        <v>5</v>
      </c>
      <c r="D369" s="3">
        <v>0.17083333333333331</v>
      </c>
      <c r="E369" s="2" t="s">
        <v>381</v>
      </c>
      <c r="F369" s="1">
        <v>41428.16265528935</v>
      </c>
      <c r="G369" s="1">
        <v>41428.193488622681</v>
      </c>
      <c r="H369" s="5">
        <f t="shared" si="20"/>
        <v>44</v>
      </c>
      <c r="I369" s="15" t="str">
        <f t="shared" si="21"/>
        <v>Jun</v>
      </c>
      <c r="J369" s="15" t="str">
        <f t="shared" si="22"/>
        <v>Night</v>
      </c>
      <c r="K369" s="15" t="str">
        <f t="shared" si="23"/>
        <v>Weekday</v>
      </c>
      <c r="L369" s="19">
        <f>_xlfn.ISOWEEKNUM(Table4[[#This Row],[Delivery Date]])</f>
        <v>23</v>
      </c>
    </row>
    <row r="370" spans="1:12">
      <c r="A370" s="4">
        <v>377</v>
      </c>
      <c r="B370" s="2" t="s">
        <v>76</v>
      </c>
      <c r="C370" s="2" t="s">
        <v>5</v>
      </c>
      <c r="D370" s="3">
        <v>0.4145833333333333</v>
      </c>
      <c r="E370" s="2" t="s">
        <v>381</v>
      </c>
      <c r="F370" s="1">
        <v>41428.396743634257</v>
      </c>
      <c r="G370" s="1">
        <v>41428.454810763891</v>
      </c>
      <c r="H370" s="5">
        <f t="shared" si="20"/>
        <v>83</v>
      </c>
      <c r="I370" s="15" t="str">
        <f t="shared" si="21"/>
        <v>Jun</v>
      </c>
      <c r="J370" s="15" t="str">
        <f t="shared" si="22"/>
        <v>Day</v>
      </c>
      <c r="K370" s="15" t="str">
        <f t="shared" si="23"/>
        <v>Weekday</v>
      </c>
      <c r="L370" s="19">
        <f>_xlfn.ISOWEEKNUM(Table4[[#This Row],[Delivery Date]])</f>
        <v>23</v>
      </c>
    </row>
    <row r="371" spans="1:12">
      <c r="A371" s="4">
        <v>378</v>
      </c>
      <c r="B371" s="2" t="s">
        <v>76</v>
      </c>
      <c r="C371" s="2" t="s">
        <v>5</v>
      </c>
      <c r="D371" s="3">
        <v>0.59930555555555554</v>
      </c>
      <c r="E371" s="2" t="s">
        <v>9</v>
      </c>
      <c r="F371" s="1">
        <v>41428.572737499999</v>
      </c>
      <c r="G371" s="1">
        <v>41428.64761018518</v>
      </c>
      <c r="H371" s="5">
        <f t="shared" si="20"/>
        <v>107</v>
      </c>
      <c r="I371" s="15" t="str">
        <f t="shared" si="21"/>
        <v>Jun</v>
      </c>
      <c r="J371" s="15" t="str">
        <f t="shared" si="22"/>
        <v>Day</v>
      </c>
      <c r="K371" s="15" t="str">
        <f t="shared" si="23"/>
        <v>Weekday</v>
      </c>
      <c r="L371" s="19">
        <f>_xlfn.ISOWEEKNUM(Table4[[#This Row],[Delivery Date]])</f>
        <v>23</v>
      </c>
    </row>
    <row r="372" spans="1:12">
      <c r="A372" s="4">
        <v>379</v>
      </c>
      <c r="B372" s="2" t="s">
        <v>76</v>
      </c>
      <c r="C372" s="2" t="s">
        <v>5</v>
      </c>
      <c r="D372" s="3">
        <v>0.67569444444444438</v>
      </c>
      <c r="E372" s="2" t="s">
        <v>9</v>
      </c>
      <c r="F372" s="1">
        <v>41428.647346377315</v>
      </c>
      <c r="G372" s="1">
        <v>41428.695459803239</v>
      </c>
      <c r="H372" s="5">
        <f t="shared" si="20"/>
        <v>69</v>
      </c>
      <c r="I372" s="15" t="str">
        <f t="shared" si="21"/>
        <v>Jun</v>
      </c>
      <c r="J372" s="15" t="str">
        <f t="shared" si="22"/>
        <v>Day</v>
      </c>
      <c r="K372" s="15" t="str">
        <f t="shared" si="23"/>
        <v>Weekday</v>
      </c>
      <c r="L372" s="19">
        <f>_xlfn.ISOWEEKNUM(Table4[[#This Row],[Delivery Date]])</f>
        <v>23</v>
      </c>
    </row>
    <row r="373" spans="1:12" hidden="1">
      <c r="A373" s="4">
        <v>380</v>
      </c>
      <c r="B373" s="2" t="s">
        <v>77</v>
      </c>
      <c r="C373" s="2" t="s">
        <v>8</v>
      </c>
      <c r="D373" s="3">
        <v>0.14861111111111111</v>
      </c>
      <c r="E373" s="2" t="s">
        <v>381</v>
      </c>
      <c r="F373" s="1">
        <v>41429.110788541671</v>
      </c>
      <c r="G373" s="1" t="e">
        <v>#VALUE!</v>
      </c>
      <c r="H373" s="5" t="e">
        <f t="shared" si="20"/>
        <v>#VALUE!</v>
      </c>
      <c r="I373" s="15" t="str">
        <f t="shared" si="21"/>
        <v>Jun</v>
      </c>
      <c r="J373" s="15" t="str">
        <f t="shared" si="22"/>
        <v>Night</v>
      </c>
      <c r="K373" s="15" t="str">
        <f t="shared" si="23"/>
        <v>Weekday</v>
      </c>
      <c r="L373" s="19">
        <f>_xlfn.ISOWEEKNUM(Table4[[#This Row],[Delivery Date]])</f>
        <v>23</v>
      </c>
    </row>
    <row r="374" spans="1:12" hidden="1">
      <c r="A374" s="4">
        <v>381</v>
      </c>
      <c r="B374" s="2" t="s">
        <v>77</v>
      </c>
      <c r="C374" s="2" t="s">
        <v>8</v>
      </c>
      <c r="D374" s="3">
        <v>0.24583333333333335</v>
      </c>
      <c r="E374" s="2" t="s">
        <v>381</v>
      </c>
      <c r="F374" s="1">
        <v>41429.216302974535</v>
      </c>
      <c r="G374" s="1">
        <v>41429.285828437496</v>
      </c>
      <c r="H374" s="5">
        <f t="shared" si="20"/>
        <v>100</v>
      </c>
      <c r="I374" s="15" t="str">
        <f t="shared" si="21"/>
        <v>Jun</v>
      </c>
      <c r="J374" s="15" t="str">
        <f t="shared" si="22"/>
        <v>Night</v>
      </c>
      <c r="K374" s="15" t="str">
        <f t="shared" si="23"/>
        <v>Weekday</v>
      </c>
      <c r="L374" s="19">
        <f>_xlfn.ISOWEEKNUM(Table4[[#This Row],[Delivery Date]])</f>
        <v>23</v>
      </c>
    </row>
    <row r="375" spans="1:12">
      <c r="A375" s="4">
        <v>382</v>
      </c>
      <c r="B375" s="2" t="s">
        <v>77</v>
      </c>
      <c r="C375" s="2" t="s">
        <v>8</v>
      </c>
      <c r="D375" s="3">
        <v>0.36458333333333331</v>
      </c>
      <c r="E375" s="2" t="s">
        <v>9</v>
      </c>
      <c r="F375" s="1">
        <v>41429.314254895835</v>
      </c>
      <c r="G375" s="1">
        <v>41429.378328969913</v>
      </c>
      <c r="H375" s="5">
        <f t="shared" si="20"/>
        <v>92</v>
      </c>
      <c r="I375" s="15" t="str">
        <f t="shared" si="21"/>
        <v>Jun</v>
      </c>
      <c r="J375" s="15" t="str">
        <f t="shared" si="22"/>
        <v>Day</v>
      </c>
      <c r="K375" s="15" t="str">
        <f t="shared" si="23"/>
        <v>Weekday</v>
      </c>
      <c r="L375" s="19">
        <f>_xlfn.ISOWEEKNUM(Table4[[#This Row],[Delivery Date]])</f>
        <v>23</v>
      </c>
    </row>
    <row r="376" spans="1:12">
      <c r="A376" s="4">
        <v>383</v>
      </c>
      <c r="B376" s="2" t="s">
        <v>77</v>
      </c>
      <c r="C376" s="2" t="s">
        <v>8</v>
      </c>
      <c r="D376" s="3">
        <v>0.45763888888888887</v>
      </c>
      <c r="E376" s="2" t="s">
        <v>6</v>
      </c>
      <c r="F376" s="1">
        <v>41429.416784641209</v>
      </c>
      <c r="G376" s="1" t="e">
        <v>#VALUE!</v>
      </c>
      <c r="H376" s="5" t="e">
        <f t="shared" si="20"/>
        <v>#VALUE!</v>
      </c>
      <c r="I376" s="15" t="str">
        <f t="shared" si="21"/>
        <v>Jun</v>
      </c>
      <c r="J376" s="15" t="str">
        <f t="shared" si="22"/>
        <v>Day</v>
      </c>
      <c r="K376" s="15" t="str">
        <f t="shared" si="23"/>
        <v>Weekday</v>
      </c>
      <c r="L376" s="19">
        <f>_xlfn.ISOWEEKNUM(Table4[[#This Row],[Delivery Date]])</f>
        <v>23</v>
      </c>
    </row>
    <row r="377" spans="1:12">
      <c r="A377" s="4">
        <v>384</v>
      </c>
      <c r="B377" s="2" t="s">
        <v>77</v>
      </c>
      <c r="C377" s="2" t="s">
        <v>8</v>
      </c>
      <c r="D377" s="3">
        <v>0.47361111111111115</v>
      </c>
      <c r="E377" s="2" t="s">
        <v>9</v>
      </c>
      <c r="F377" s="1">
        <v>41429.431331747684</v>
      </c>
      <c r="G377" s="1">
        <v>41429.501794710646</v>
      </c>
      <c r="H377" s="5">
        <f t="shared" si="20"/>
        <v>101</v>
      </c>
      <c r="I377" s="15" t="str">
        <f t="shared" si="21"/>
        <v>Jun</v>
      </c>
      <c r="J377" s="15" t="str">
        <f t="shared" si="22"/>
        <v>Day</v>
      </c>
      <c r="K377" s="15" t="str">
        <f t="shared" si="23"/>
        <v>Weekday</v>
      </c>
      <c r="L377" s="19">
        <f>_xlfn.ISOWEEKNUM(Table4[[#This Row],[Delivery Date]])</f>
        <v>23</v>
      </c>
    </row>
    <row r="378" spans="1:12">
      <c r="A378" s="4">
        <v>385</v>
      </c>
      <c r="B378" s="2" t="s">
        <v>77</v>
      </c>
      <c r="C378" s="2" t="s">
        <v>8</v>
      </c>
      <c r="D378" s="3">
        <v>0.60486111111111118</v>
      </c>
      <c r="E378" s="2" t="s">
        <v>9</v>
      </c>
      <c r="F378" s="1">
        <v>41429.55672508102</v>
      </c>
      <c r="G378" s="1">
        <v>41429.626227395835</v>
      </c>
      <c r="H378" s="5">
        <f t="shared" si="20"/>
        <v>100</v>
      </c>
      <c r="I378" s="15" t="str">
        <f t="shared" si="21"/>
        <v>Jun</v>
      </c>
      <c r="J378" s="15" t="str">
        <f t="shared" si="22"/>
        <v>Day</v>
      </c>
      <c r="K378" s="15" t="str">
        <f t="shared" si="23"/>
        <v>Weekday</v>
      </c>
      <c r="L378" s="19">
        <f>_xlfn.ISOWEEKNUM(Table4[[#This Row],[Delivery Date]])</f>
        <v>23</v>
      </c>
    </row>
    <row r="379" spans="1:12">
      <c r="A379" s="4">
        <v>386</v>
      </c>
      <c r="B379" s="2" t="s">
        <v>77</v>
      </c>
      <c r="C379" s="2" t="s">
        <v>8</v>
      </c>
      <c r="D379" s="3">
        <v>0.61597222222222225</v>
      </c>
      <c r="E379" s="2" t="s">
        <v>381</v>
      </c>
      <c r="F379" s="1">
        <v>41429.588179710649</v>
      </c>
      <c r="G379" s="1">
        <v>41429.640170451392</v>
      </c>
      <c r="H379" s="5">
        <f t="shared" ref="H379:H442" si="24">HOUR(G379-F379)*60+MINUTE(G379-F379)</f>
        <v>74</v>
      </c>
      <c r="I379" s="15" t="str">
        <f t="shared" si="21"/>
        <v>Jun</v>
      </c>
      <c r="J379" s="15" t="str">
        <f t="shared" si="22"/>
        <v>Day</v>
      </c>
      <c r="K379" s="15" t="str">
        <f t="shared" si="23"/>
        <v>Weekday</v>
      </c>
      <c r="L379" s="19">
        <f>_xlfn.ISOWEEKNUM(Table4[[#This Row],[Delivery Date]])</f>
        <v>23</v>
      </c>
    </row>
    <row r="380" spans="1:12">
      <c r="A380" s="4">
        <v>387</v>
      </c>
      <c r="B380" s="2" t="s">
        <v>77</v>
      </c>
      <c r="C380" s="2" t="s">
        <v>8</v>
      </c>
      <c r="D380" s="3">
        <v>0.67222222222222217</v>
      </c>
      <c r="E380" s="2" t="s">
        <v>9</v>
      </c>
      <c r="F380" s="1">
        <v>41429.636423414348</v>
      </c>
      <c r="G380" s="1">
        <v>41429.695775266198</v>
      </c>
      <c r="H380" s="5">
        <f t="shared" si="24"/>
        <v>85</v>
      </c>
      <c r="I380" s="15" t="str">
        <f t="shared" si="21"/>
        <v>Jun</v>
      </c>
      <c r="J380" s="15" t="str">
        <f t="shared" si="22"/>
        <v>Day</v>
      </c>
      <c r="K380" s="15" t="str">
        <f t="shared" si="23"/>
        <v>Weekday</v>
      </c>
      <c r="L380" s="19">
        <f>_xlfn.ISOWEEKNUM(Table4[[#This Row],[Delivery Date]])</f>
        <v>23</v>
      </c>
    </row>
    <row r="381" spans="1:12">
      <c r="A381" s="4">
        <v>388</v>
      </c>
      <c r="B381" s="2" t="s">
        <v>77</v>
      </c>
      <c r="C381" s="2" t="s">
        <v>8</v>
      </c>
      <c r="D381" s="3">
        <v>0.69097222222222221</v>
      </c>
      <c r="E381" s="2" t="s">
        <v>381</v>
      </c>
      <c r="F381" s="1">
        <v>41429.645933217595</v>
      </c>
      <c r="G381" s="1">
        <v>41429.71977581019</v>
      </c>
      <c r="H381" s="5">
        <f t="shared" si="24"/>
        <v>106</v>
      </c>
      <c r="I381" s="15" t="str">
        <f t="shared" si="21"/>
        <v>Jun</v>
      </c>
      <c r="J381" s="15" t="str">
        <f t="shared" si="22"/>
        <v>Day</v>
      </c>
      <c r="K381" s="15" t="str">
        <f t="shared" si="23"/>
        <v>Weekday</v>
      </c>
      <c r="L381" s="19">
        <f>_xlfn.ISOWEEKNUM(Table4[[#This Row],[Delivery Date]])</f>
        <v>23</v>
      </c>
    </row>
    <row r="382" spans="1:12">
      <c r="A382" s="4">
        <v>389</v>
      </c>
      <c r="B382" s="2" t="s">
        <v>77</v>
      </c>
      <c r="C382" s="2" t="s">
        <v>8</v>
      </c>
      <c r="D382" s="3">
        <v>0.81597222222222221</v>
      </c>
      <c r="E382" s="2" t="s">
        <v>381</v>
      </c>
      <c r="F382" s="1">
        <v>41429.803774108797</v>
      </c>
      <c r="G382" s="1">
        <v>41429.854561145832</v>
      </c>
      <c r="H382" s="5">
        <f t="shared" si="24"/>
        <v>73</v>
      </c>
      <c r="I382" s="15" t="str">
        <f t="shared" si="21"/>
        <v>Jun</v>
      </c>
      <c r="J382" s="15" t="str">
        <f t="shared" si="22"/>
        <v>Day</v>
      </c>
      <c r="K382" s="15" t="str">
        <f t="shared" si="23"/>
        <v>Weekday</v>
      </c>
      <c r="L382" s="19">
        <f>_xlfn.ISOWEEKNUM(Table4[[#This Row],[Delivery Date]])</f>
        <v>23</v>
      </c>
    </row>
    <row r="383" spans="1:12">
      <c r="A383" s="4">
        <v>390</v>
      </c>
      <c r="B383" s="2" t="s">
        <v>77</v>
      </c>
      <c r="C383" s="2" t="s">
        <v>8</v>
      </c>
      <c r="D383" s="3">
        <v>0.87430555555555556</v>
      </c>
      <c r="E383" s="2" t="s">
        <v>381</v>
      </c>
      <c r="F383" s="1">
        <v>41429.868296145833</v>
      </c>
      <c r="G383" s="1">
        <v>41429.907532256941</v>
      </c>
      <c r="H383" s="5">
        <f t="shared" si="24"/>
        <v>56</v>
      </c>
      <c r="I383" s="15" t="str">
        <f t="shared" si="21"/>
        <v>Jun</v>
      </c>
      <c r="J383" s="15" t="str">
        <f t="shared" si="22"/>
        <v>Day</v>
      </c>
      <c r="K383" s="15" t="str">
        <f t="shared" si="23"/>
        <v>Weekday</v>
      </c>
      <c r="L383" s="19">
        <f>_xlfn.ISOWEEKNUM(Table4[[#This Row],[Delivery Date]])</f>
        <v>23</v>
      </c>
    </row>
    <row r="384" spans="1:12" hidden="1">
      <c r="A384" s="4">
        <v>391</v>
      </c>
      <c r="B384" s="2" t="s">
        <v>78</v>
      </c>
      <c r="C384" s="2" t="s">
        <v>11</v>
      </c>
      <c r="D384" s="3">
        <v>7.9861111111111105E-2</v>
      </c>
      <c r="E384" s="2" t="s">
        <v>6</v>
      </c>
      <c r="F384" s="1">
        <v>41430.041697187502</v>
      </c>
      <c r="G384" s="1" t="e">
        <v>#VALUE!</v>
      </c>
      <c r="H384" s="5" t="e">
        <f t="shared" si="24"/>
        <v>#VALUE!</v>
      </c>
      <c r="I384" s="15" t="str">
        <f t="shared" si="21"/>
        <v>Jun</v>
      </c>
      <c r="J384" s="15" t="str">
        <f t="shared" si="22"/>
        <v>Night</v>
      </c>
      <c r="K384" s="15" t="str">
        <f t="shared" si="23"/>
        <v>Weekday</v>
      </c>
      <c r="L384" s="19">
        <f>_xlfn.ISOWEEKNUM(Table4[[#This Row],[Delivery Date]])</f>
        <v>23</v>
      </c>
    </row>
    <row r="385" spans="1:12" hidden="1">
      <c r="A385" s="4">
        <v>392</v>
      </c>
      <c r="B385" s="2" t="s">
        <v>78</v>
      </c>
      <c r="C385" s="2" t="s">
        <v>11</v>
      </c>
      <c r="D385" s="3">
        <v>0.14861111111111111</v>
      </c>
      <c r="E385" s="2" t="s">
        <v>381</v>
      </c>
      <c r="F385" s="1">
        <v>41430.13341840278</v>
      </c>
      <c r="G385" s="1">
        <v>41430.195096643518</v>
      </c>
      <c r="H385" s="5">
        <f t="shared" si="24"/>
        <v>88</v>
      </c>
      <c r="I385" s="15" t="str">
        <f t="shared" si="21"/>
        <v>Jun</v>
      </c>
      <c r="J385" s="15" t="str">
        <f t="shared" si="22"/>
        <v>Night</v>
      </c>
      <c r="K385" s="15" t="str">
        <f t="shared" si="23"/>
        <v>Weekday</v>
      </c>
      <c r="L385" s="19">
        <f>_xlfn.ISOWEEKNUM(Table4[[#This Row],[Delivery Date]])</f>
        <v>23</v>
      </c>
    </row>
    <row r="386" spans="1:12">
      <c r="A386" s="4">
        <v>393</v>
      </c>
      <c r="B386" s="2" t="s">
        <v>78</v>
      </c>
      <c r="C386" s="2" t="s">
        <v>11</v>
      </c>
      <c r="D386" s="3">
        <v>0.28333333333333333</v>
      </c>
      <c r="E386" s="2" t="s">
        <v>381</v>
      </c>
      <c r="F386" s="1">
        <v>41430.226016666667</v>
      </c>
      <c r="G386" s="1">
        <v>41430.30900277778</v>
      </c>
      <c r="H386" s="5">
        <f t="shared" si="24"/>
        <v>119</v>
      </c>
      <c r="I386" s="15" t="str">
        <f t="shared" ref="I386:I449" si="25">TEXT(B386,"mmm")</f>
        <v>Jun</v>
      </c>
      <c r="J386" s="15" t="str">
        <f t="shared" ref="J386:J449" si="26">IF(OR(HOUR(D386)&lt;6, HOUR(D386&gt;18)),"Night","Day")</f>
        <v>Day</v>
      </c>
      <c r="K386" s="15" t="str">
        <f t="shared" ref="K386:K449" si="27">IF(OR(C386="Saturday", C386="Sunday"),"Weekend","Weekday")</f>
        <v>Weekday</v>
      </c>
      <c r="L386" s="19">
        <f>_xlfn.ISOWEEKNUM(Table4[[#This Row],[Delivery Date]])</f>
        <v>23</v>
      </c>
    </row>
    <row r="387" spans="1:12">
      <c r="A387" s="4">
        <v>394</v>
      </c>
      <c r="B387" s="2" t="s">
        <v>78</v>
      </c>
      <c r="C387" s="2" t="s">
        <v>11</v>
      </c>
      <c r="D387" s="3">
        <v>0.35000000000000003</v>
      </c>
      <c r="E387" s="2" t="s">
        <v>9</v>
      </c>
      <c r="F387" s="1">
        <v>41430.326063807872</v>
      </c>
      <c r="G387" s="1">
        <v>41430.407915659722</v>
      </c>
      <c r="H387" s="5">
        <f t="shared" si="24"/>
        <v>117</v>
      </c>
      <c r="I387" s="15" t="str">
        <f t="shared" si="25"/>
        <v>Jun</v>
      </c>
      <c r="J387" s="15" t="str">
        <f t="shared" si="26"/>
        <v>Day</v>
      </c>
      <c r="K387" s="15" t="str">
        <f t="shared" si="27"/>
        <v>Weekday</v>
      </c>
      <c r="L387" s="19">
        <f>_xlfn.ISOWEEKNUM(Table4[[#This Row],[Delivery Date]])</f>
        <v>23</v>
      </c>
    </row>
    <row r="388" spans="1:12">
      <c r="A388" s="4">
        <v>395</v>
      </c>
      <c r="B388" s="2" t="s">
        <v>78</v>
      </c>
      <c r="C388" s="2" t="s">
        <v>11</v>
      </c>
      <c r="D388" s="3">
        <v>0.49791666666666662</v>
      </c>
      <c r="E388" s="2" t="s">
        <v>9</v>
      </c>
      <c r="F388" s="1">
        <v>41430.473392164349</v>
      </c>
      <c r="G388" s="1">
        <v>41430.528044942126</v>
      </c>
      <c r="H388" s="5">
        <f t="shared" si="24"/>
        <v>78</v>
      </c>
      <c r="I388" s="15" t="str">
        <f t="shared" si="25"/>
        <v>Jun</v>
      </c>
      <c r="J388" s="15" t="str">
        <f t="shared" si="26"/>
        <v>Day</v>
      </c>
      <c r="K388" s="15" t="str">
        <f t="shared" si="27"/>
        <v>Weekday</v>
      </c>
      <c r="L388" s="19">
        <f>_xlfn.ISOWEEKNUM(Table4[[#This Row],[Delivery Date]])</f>
        <v>23</v>
      </c>
    </row>
    <row r="389" spans="1:12">
      <c r="A389" s="4">
        <v>396</v>
      </c>
      <c r="B389" s="2" t="s">
        <v>78</v>
      </c>
      <c r="C389" s="2" t="s">
        <v>11</v>
      </c>
      <c r="D389" s="3">
        <v>0.61805555555555558</v>
      </c>
      <c r="E389" s="2" t="s">
        <v>9</v>
      </c>
      <c r="F389" s="1">
        <v>41430.556842164347</v>
      </c>
      <c r="G389" s="1">
        <v>41430.64427271991</v>
      </c>
      <c r="H389" s="5">
        <f t="shared" si="24"/>
        <v>125</v>
      </c>
      <c r="I389" s="15" t="str">
        <f t="shared" si="25"/>
        <v>Jun</v>
      </c>
      <c r="J389" s="15" t="str">
        <f t="shared" si="26"/>
        <v>Day</v>
      </c>
      <c r="K389" s="15" t="str">
        <f t="shared" si="27"/>
        <v>Weekday</v>
      </c>
      <c r="L389" s="19">
        <f>_xlfn.ISOWEEKNUM(Table4[[#This Row],[Delivery Date]])</f>
        <v>23</v>
      </c>
    </row>
    <row r="390" spans="1:12" hidden="1">
      <c r="A390" s="4">
        <v>397</v>
      </c>
      <c r="B390" s="2" t="s">
        <v>79</v>
      </c>
      <c r="C390" s="2" t="s">
        <v>13</v>
      </c>
      <c r="D390" s="3">
        <v>0.24722222222222223</v>
      </c>
      <c r="E390" s="2" t="s">
        <v>381</v>
      </c>
      <c r="F390" s="1">
        <v>41431.211719363426</v>
      </c>
      <c r="G390" s="1">
        <v>41431.296754085648</v>
      </c>
      <c r="H390" s="5">
        <f t="shared" si="24"/>
        <v>122</v>
      </c>
      <c r="I390" s="15" t="str">
        <f t="shared" si="25"/>
        <v>Jun</v>
      </c>
      <c r="J390" s="15" t="str">
        <f t="shared" si="26"/>
        <v>Night</v>
      </c>
      <c r="K390" s="15" t="str">
        <f t="shared" si="27"/>
        <v>Weekday</v>
      </c>
      <c r="L390" s="19">
        <f>_xlfn.ISOWEEKNUM(Table4[[#This Row],[Delivery Date]])</f>
        <v>23</v>
      </c>
    </row>
    <row r="391" spans="1:12">
      <c r="A391" s="4">
        <v>398</v>
      </c>
      <c r="B391" s="2" t="s">
        <v>79</v>
      </c>
      <c r="C391" s="2" t="s">
        <v>13</v>
      </c>
      <c r="D391" s="3">
        <v>0.4284722222222222</v>
      </c>
      <c r="E391" s="2" t="s">
        <v>9</v>
      </c>
      <c r="F391" s="1">
        <v>41431.384771759258</v>
      </c>
      <c r="G391" s="1">
        <v>41431.469829629634</v>
      </c>
      <c r="H391" s="5">
        <f t="shared" si="24"/>
        <v>122</v>
      </c>
      <c r="I391" s="15" t="str">
        <f t="shared" si="25"/>
        <v>Jun</v>
      </c>
      <c r="J391" s="15" t="str">
        <f t="shared" si="26"/>
        <v>Day</v>
      </c>
      <c r="K391" s="15" t="str">
        <f t="shared" si="27"/>
        <v>Weekday</v>
      </c>
      <c r="L391" s="19">
        <f>_xlfn.ISOWEEKNUM(Table4[[#This Row],[Delivery Date]])</f>
        <v>23</v>
      </c>
    </row>
    <row r="392" spans="1:12">
      <c r="A392" s="4">
        <v>399</v>
      </c>
      <c r="B392" s="2" t="s">
        <v>79</v>
      </c>
      <c r="C392" s="2" t="s">
        <v>13</v>
      </c>
      <c r="D392" s="3">
        <v>0.52500000000000002</v>
      </c>
      <c r="E392" s="2" t="s">
        <v>381</v>
      </c>
      <c r="F392" s="1">
        <v>41431.501173032404</v>
      </c>
      <c r="G392" s="1">
        <v>41431.595443865743</v>
      </c>
      <c r="H392" s="5">
        <f t="shared" si="24"/>
        <v>135</v>
      </c>
      <c r="I392" s="15" t="str">
        <f t="shared" si="25"/>
        <v>Jun</v>
      </c>
      <c r="J392" s="15" t="str">
        <f t="shared" si="26"/>
        <v>Day</v>
      </c>
      <c r="K392" s="15" t="str">
        <f t="shared" si="27"/>
        <v>Weekday</v>
      </c>
      <c r="L392" s="19">
        <f>_xlfn.ISOWEEKNUM(Table4[[#This Row],[Delivery Date]])</f>
        <v>23</v>
      </c>
    </row>
    <row r="393" spans="1:12">
      <c r="A393" s="4">
        <v>400</v>
      </c>
      <c r="B393" s="2" t="s">
        <v>79</v>
      </c>
      <c r="C393" s="2" t="s">
        <v>13</v>
      </c>
      <c r="D393" s="3">
        <v>0.64027777777777783</v>
      </c>
      <c r="E393" s="2" t="s">
        <v>9</v>
      </c>
      <c r="F393" s="1">
        <v>41431.607762118059</v>
      </c>
      <c r="G393" s="1">
        <v>41431.688711192131</v>
      </c>
      <c r="H393" s="5">
        <f t="shared" si="24"/>
        <v>116</v>
      </c>
      <c r="I393" s="15" t="str">
        <f t="shared" si="25"/>
        <v>Jun</v>
      </c>
      <c r="J393" s="15" t="str">
        <f t="shared" si="26"/>
        <v>Day</v>
      </c>
      <c r="K393" s="15" t="str">
        <f t="shared" si="27"/>
        <v>Weekday</v>
      </c>
      <c r="L393" s="19">
        <f>_xlfn.ISOWEEKNUM(Table4[[#This Row],[Delivery Date]])</f>
        <v>23</v>
      </c>
    </row>
    <row r="394" spans="1:12">
      <c r="A394" s="4">
        <v>401</v>
      </c>
      <c r="B394" s="2" t="s">
        <v>79</v>
      </c>
      <c r="C394" s="2" t="s">
        <v>13</v>
      </c>
      <c r="D394" s="3">
        <v>0.90416666666666667</v>
      </c>
      <c r="E394" s="2" t="s">
        <v>381</v>
      </c>
      <c r="F394" s="1">
        <v>41431.887126076392</v>
      </c>
      <c r="G394" s="1">
        <v>41431.93207978009</v>
      </c>
      <c r="H394" s="5">
        <f t="shared" si="24"/>
        <v>64</v>
      </c>
      <c r="I394" s="15" t="str">
        <f t="shared" si="25"/>
        <v>Jun</v>
      </c>
      <c r="J394" s="15" t="str">
        <f t="shared" si="26"/>
        <v>Day</v>
      </c>
      <c r="K394" s="15" t="str">
        <f t="shared" si="27"/>
        <v>Weekday</v>
      </c>
      <c r="L394" s="19">
        <f>_xlfn.ISOWEEKNUM(Table4[[#This Row],[Delivery Date]])</f>
        <v>23</v>
      </c>
    </row>
    <row r="395" spans="1:12">
      <c r="A395" s="4">
        <v>402</v>
      </c>
      <c r="B395" s="2" t="s">
        <v>79</v>
      </c>
      <c r="C395" s="2" t="s">
        <v>13</v>
      </c>
      <c r="D395" s="3">
        <v>0.98125000000000007</v>
      </c>
      <c r="E395" s="2" t="s">
        <v>381</v>
      </c>
      <c r="F395" s="1">
        <v>41431.965045636571</v>
      </c>
      <c r="G395" s="1">
        <v>41431.99739517361</v>
      </c>
      <c r="H395" s="5">
        <f t="shared" si="24"/>
        <v>46</v>
      </c>
      <c r="I395" s="15" t="str">
        <f t="shared" si="25"/>
        <v>Jun</v>
      </c>
      <c r="J395" s="15" t="str">
        <f t="shared" si="26"/>
        <v>Day</v>
      </c>
      <c r="K395" s="15" t="str">
        <f t="shared" si="27"/>
        <v>Weekday</v>
      </c>
      <c r="L395" s="19">
        <f>_xlfn.ISOWEEKNUM(Table4[[#This Row],[Delivery Date]])</f>
        <v>23</v>
      </c>
    </row>
    <row r="396" spans="1:12">
      <c r="A396" s="4">
        <v>403</v>
      </c>
      <c r="B396" s="2" t="s">
        <v>80</v>
      </c>
      <c r="C396" s="2" t="s">
        <v>15</v>
      </c>
      <c r="D396" s="3">
        <v>0.39513888888888887</v>
      </c>
      <c r="E396" s="2" t="s">
        <v>9</v>
      </c>
      <c r="F396" s="1">
        <v>41432.366022650465</v>
      </c>
      <c r="G396" s="1">
        <v>41432.424031909723</v>
      </c>
      <c r="H396" s="5">
        <f t="shared" si="24"/>
        <v>83</v>
      </c>
      <c r="I396" s="15" t="str">
        <f t="shared" si="25"/>
        <v>Jun</v>
      </c>
      <c r="J396" s="15" t="str">
        <f t="shared" si="26"/>
        <v>Day</v>
      </c>
      <c r="K396" s="15" t="str">
        <f t="shared" si="27"/>
        <v>Weekday</v>
      </c>
      <c r="L396" s="19">
        <f>_xlfn.ISOWEEKNUM(Table4[[#This Row],[Delivery Date]])</f>
        <v>23</v>
      </c>
    </row>
    <row r="397" spans="1:12">
      <c r="A397" s="4">
        <v>404</v>
      </c>
      <c r="B397" s="2" t="s">
        <v>80</v>
      </c>
      <c r="C397" s="2" t="s">
        <v>15</v>
      </c>
      <c r="D397" s="3">
        <v>0.42430555555555555</v>
      </c>
      <c r="E397" s="2" t="s">
        <v>9</v>
      </c>
      <c r="F397" s="1">
        <v>41432.401032754628</v>
      </c>
      <c r="G397" s="1">
        <v>41432.46190081018</v>
      </c>
      <c r="H397" s="5">
        <f t="shared" si="24"/>
        <v>87</v>
      </c>
      <c r="I397" s="15" t="str">
        <f t="shared" si="25"/>
        <v>Jun</v>
      </c>
      <c r="J397" s="15" t="str">
        <f t="shared" si="26"/>
        <v>Day</v>
      </c>
      <c r="K397" s="15" t="str">
        <f t="shared" si="27"/>
        <v>Weekday</v>
      </c>
      <c r="L397" s="19">
        <f>_xlfn.ISOWEEKNUM(Table4[[#This Row],[Delivery Date]])</f>
        <v>23</v>
      </c>
    </row>
    <row r="398" spans="1:12">
      <c r="A398" s="4">
        <v>405</v>
      </c>
      <c r="B398" s="2" t="s">
        <v>80</v>
      </c>
      <c r="C398" s="2" t="s">
        <v>15</v>
      </c>
      <c r="D398" s="3">
        <v>0.4777777777777778</v>
      </c>
      <c r="E398" s="2" t="s">
        <v>9</v>
      </c>
      <c r="F398" s="1">
        <v>41432.44576130787</v>
      </c>
      <c r="G398" s="1">
        <v>41432.493527511571</v>
      </c>
      <c r="H398" s="5">
        <f t="shared" si="24"/>
        <v>68</v>
      </c>
      <c r="I398" s="15" t="str">
        <f t="shared" si="25"/>
        <v>Jun</v>
      </c>
      <c r="J398" s="15" t="str">
        <f t="shared" si="26"/>
        <v>Day</v>
      </c>
      <c r="K398" s="15" t="str">
        <f t="shared" si="27"/>
        <v>Weekday</v>
      </c>
      <c r="L398" s="19">
        <f>_xlfn.ISOWEEKNUM(Table4[[#This Row],[Delivery Date]])</f>
        <v>23</v>
      </c>
    </row>
    <row r="399" spans="1:12">
      <c r="A399" s="4">
        <v>406</v>
      </c>
      <c r="B399" s="2" t="s">
        <v>80</v>
      </c>
      <c r="C399" s="2" t="s">
        <v>15</v>
      </c>
      <c r="D399" s="3">
        <v>0.56388888888888888</v>
      </c>
      <c r="E399" s="2" t="s">
        <v>9</v>
      </c>
      <c r="F399" s="1">
        <v>41432.531361886577</v>
      </c>
      <c r="G399" s="1">
        <v>41432.608885034722</v>
      </c>
      <c r="H399" s="5">
        <f t="shared" si="24"/>
        <v>111</v>
      </c>
      <c r="I399" s="15" t="str">
        <f t="shared" si="25"/>
        <v>Jun</v>
      </c>
      <c r="J399" s="15" t="str">
        <f t="shared" si="26"/>
        <v>Day</v>
      </c>
      <c r="K399" s="15" t="str">
        <f t="shared" si="27"/>
        <v>Weekday</v>
      </c>
      <c r="L399" s="19">
        <f>_xlfn.ISOWEEKNUM(Table4[[#This Row],[Delivery Date]])</f>
        <v>23</v>
      </c>
    </row>
    <row r="400" spans="1:12">
      <c r="A400" s="4">
        <v>407</v>
      </c>
      <c r="B400" s="2" t="s">
        <v>80</v>
      </c>
      <c r="C400" s="2" t="s">
        <v>15</v>
      </c>
      <c r="D400" s="3">
        <v>0.56874999999999998</v>
      </c>
      <c r="E400" s="2" t="s">
        <v>9</v>
      </c>
      <c r="F400" s="1">
        <v>41432.531105289345</v>
      </c>
      <c r="G400" s="1">
        <v>41432.591718715281</v>
      </c>
      <c r="H400" s="5">
        <f t="shared" si="24"/>
        <v>87</v>
      </c>
      <c r="I400" s="15" t="str">
        <f t="shared" si="25"/>
        <v>Jun</v>
      </c>
      <c r="J400" s="15" t="str">
        <f t="shared" si="26"/>
        <v>Day</v>
      </c>
      <c r="K400" s="15" t="str">
        <f t="shared" si="27"/>
        <v>Weekday</v>
      </c>
      <c r="L400" s="19">
        <f>_xlfn.ISOWEEKNUM(Table4[[#This Row],[Delivery Date]])</f>
        <v>23</v>
      </c>
    </row>
    <row r="401" spans="1:12">
      <c r="A401" s="4">
        <v>408</v>
      </c>
      <c r="B401" s="2" t="s">
        <v>80</v>
      </c>
      <c r="C401" s="2" t="s">
        <v>15</v>
      </c>
      <c r="D401" s="3">
        <v>0.66249999999999998</v>
      </c>
      <c r="E401" s="2" t="s">
        <v>9</v>
      </c>
      <c r="F401" s="1">
        <v>41432.623209606485</v>
      </c>
      <c r="G401" s="1">
        <v>41432.689239699073</v>
      </c>
      <c r="H401" s="5">
        <f t="shared" si="24"/>
        <v>95</v>
      </c>
      <c r="I401" s="15" t="str">
        <f t="shared" si="25"/>
        <v>Jun</v>
      </c>
      <c r="J401" s="15" t="str">
        <f t="shared" si="26"/>
        <v>Day</v>
      </c>
      <c r="K401" s="15" t="str">
        <f t="shared" si="27"/>
        <v>Weekday</v>
      </c>
      <c r="L401" s="19">
        <f>_xlfn.ISOWEEKNUM(Table4[[#This Row],[Delivery Date]])</f>
        <v>23</v>
      </c>
    </row>
    <row r="402" spans="1:12">
      <c r="A402" s="4">
        <v>409</v>
      </c>
      <c r="B402" s="2" t="s">
        <v>80</v>
      </c>
      <c r="C402" s="2" t="s">
        <v>15</v>
      </c>
      <c r="D402" s="3">
        <v>0.85625000000000007</v>
      </c>
      <c r="E402" s="2" t="s">
        <v>381</v>
      </c>
      <c r="F402" s="1">
        <v>41432.847923611116</v>
      </c>
      <c r="G402" s="1" t="e">
        <v>#VALUE!</v>
      </c>
      <c r="H402" s="5" t="e">
        <f t="shared" si="24"/>
        <v>#VALUE!</v>
      </c>
      <c r="I402" s="15" t="str">
        <f t="shared" si="25"/>
        <v>Jun</v>
      </c>
      <c r="J402" s="15" t="str">
        <f t="shared" si="26"/>
        <v>Day</v>
      </c>
      <c r="K402" s="15" t="str">
        <f t="shared" si="27"/>
        <v>Weekday</v>
      </c>
      <c r="L402" s="19">
        <f>_xlfn.ISOWEEKNUM(Table4[[#This Row],[Delivery Date]])</f>
        <v>23</v>
      </c>
    </row>
    <row r="403" spans="1:12" hidden="1">
      <c r="A403" s="4">
        <v>410</v>
      </c>
      <c r="B403" s="2" t="s">
        <v>81</v>
      </c>
      <c r="C403" s="2" t="s">
        <v>17</v>
      </c>
      <c r="D403" s="3">
        <v>6.9444444444444434E-2</v>
      </c>
      <c r="E403" s="2" t="s">
        <v>381</v>
      </c>
      <c r="F403" s="1">
        <v>41433.050746145833</v>
      </c>
      <c r="G403" s="1">
        <v>41433.111209108793</v>
      </c>
      <c r="H403" s="5">
        <f t="shared" si="24"/>
        <v>87</v>
      </c>
      <c r="I403" s="15" t="str">
        <f t="shared" si="25"/>
        <v>Jun</v>
      </c>
      <c r="J403" s="15" t="str">
        <f t="shared" si="26"/>
        <v>Night</v>
      </c>
      <c r="K403" s="15" t="str">
        <f t="shared" si="27"/>
        <v>Weekend</v>
      </c>
      <c r="L403" s="19">
        <f>_xlfn.ISOWEEKNUM(Table4[[#This Row],[Delivery Date]])</f>
        <v>23</v>
      </c>
    </row>
    <row r="404" spans="1:12" hidden="1">
      <c r="A404" s="4">
        <v>411</v>
      </c>
      <c r="B404" s="2" t="s">
        <v>81</v>
      </c>
      <c r="C404" s="2" t="s">
        <v>17</v>
      </c>
      <c r="D404" s="3">
        <v>0.15416666666666667</v>
      </c>
      <c r="E404" s="2" t="s">
        <v>381</v>
      </c>
      <c r="F404" s="1">
        <v>41433.116479745368</v>
      </c>
      <c r="G404" s="1" t="e">
        <v>#VALUE!</v>
      </c>
      <c r="H404" s="5" t="e">
        <f t="shared" si="24"/>
        <v>#VALUE!</v>
      </c>
      <c r="I404" s="15" t="str">
        <f t="shared" si="25"/>
        <v>Jun</v>
      </c>
      <c r="J404" s="15" t="str">
        <f t="shared" si="26"/>
        <v>Night</v>
      </c>
      <c r="K404" s="15" t="str">
        <f t="shared" si="27"/>
        <v>Weekend</v>
      </c>
      <c r="L404" s="19">
        <f>_xlfn.ISOWEEKNUM(Table4[[#This Row],[Delivery Date]])</f>
        <v>23</v>
      </c>
    </row>
    <row r="405" spans="1:12">
      <c r="A405" s="4">
        <v>412</v>
      </c>
      <c r="B405" s="2" t="s">
        <v>81</v>
      </c>
      <c r="C405" s="2" t="s">
        <v>17</v>
      </c>
      <c r="D405" s="3">
        <v>0.4236111111111111</v>
      </c>
      <c r="E405" s="2" t="s">
        <v>6</v>
      </c>
      <c r="F405" s="1">
        <v>41433.409570567128</v>
      </c>
      <c r="G405" s="1">
        <v>41433.45757982639</v>
      </c>
      <c r="H405" s="5">
        <f t="shared" si="24"/>
        <v>69</v>
      </c>
      <c r="I405" s="15" t="str">
        <f t="shared" si="25"/>
        <v>Jun</v>
      </c>
      <c r="J405" s="15" t="str">
        <f t="shared" si="26"/>
        <v>Day</v>
      </c>
      <c r="K405" s="15" t="str">
        <f t="shared" si="27"/>
        <v>Weekend</v>
      </c>
      <c r="L405" s="19">
        <f>_xlfn.ISOWEEKNUM(Table4[[#This Row],[Delivery Date]])</f>
        <v>23</v>
      </c>
    </row>
    <row r="406" spans="1:12">
      <c r="A406" s="4">
        <v>413</v>
      </c>
      <c r="B406" s="2" t="s">
        <v>81</v>
      </c>
      <c r="C406" s="2" t="s">
        <v>17</v>
      </c>
      <c r="D406" s="3">
        <v>0.50555555555555554</v>
      </c>
      <c r="E406" s="2" t="s">
        <v>381</v>
      </c>
      <c r="F406" s="1">
        <v>41433.504697534721</v>
      </c>
      <c r="G406" s="1" t="e">
        <v>#VALUE!</v>
      </c>
      <c r="H406" s="5" t="e">
        <f t="shared" si="24"/>
        <v>#VALUE!</v>
      </c>
      <c r="I406" s="15" t="str">
        <f t="shared" si="25"/>
        <v>Jun</v>
      </c>
      <c r="J406" s="15" t="str">
        <f t="shared" si="26"/>
        <v>Day</v>
      </c>
      <c r="K406" s="15" t="str">
        <f t="shared" si="27"/>
        <v>Weekend</v>
      </c>
      <c r="L406" s="19">
        <f>_xlfn.ISOWEEKNUM(Table4[[#This Row],[Delivery Date]])</f>
        <v>23</v>
      </c>
    </row>
    <row r="407" spans="1:12">
      <c r="A407" s="4">
        <v>414</v>
      </c>
      <c r="B407" s="2" t="s">
        <v>81</v>
      </c>
      <c r="C407" s="2" t="s">
        <v>17</v>
      </c>
      <c r="D407" s="3">
        <v>0.74513888888888891</v>
      </c>
      <c r="E407" s="2" t="s">
        <v>381</v>
      </c>
      <c r="F407" s="1">
        <v>41433.73186068287</v>
      </c>
      <c r="G407" s="1" t="e">
        <v>#VALUE!</v>
      </c>
      <c r="H407" s="5" t="e">
        <f t="shared" si="24"/>
        <v>#VALUE!</v>
      </c>
      <c r="I407" s="15" t="str">
        <f t="shared" si="25"/>
        <v>Jun</v>
      </c>
      <c r="J407" s="15" t="str">
        <f t="shared" si="26"/>
        <v>Day</v>
      </c>
      <c r="K407" s="15" t="str">
        <f t="shared" si="27"/>
        <v>Weekend</v>
      </c>
      <c r="L407" s="19">
        <f>_xlfn.ISOWEEKNUM(Table4[[#This Row],[Delivery Date]])</f>
        <v>23</v>
      </c>
    </row>
    <row r="408" spans="1:12">
      <c r="A408" s="4">
        <v>415</v>
      </c>
      <c r="B408" s="2" t="s">
        <v>81</v>
      </c>
      <c r="C408" s="2" t="s">
        <v>17</v>
      </c>
      <c r="D408" s="3">
        <v>0.85069444444444453</v>
      </c>
      <c r="E408" s="2" t="s">
        <v>381</v>
      </c>
      <c r="F408" s="1">
        <v>41433.836773067131</v>
      </c>
      <c r="G408" s="1">
        <v>41433.887583252312</v>
      </c>
      <c r="H408" s="5">
        <f t="shared" si="24"/>
        <v>73</v>
      </c>
      <c r="I408" s="15" t="str">
        <f t="shared" si="25"/>
        <v>Jun</v>
      </c>
      <c r="J408" s="15" t="str">
        <f t="shared" si="26"/>
        <v>Day</v>
      </c>
      <c r="K408" s="15" t="str">
        <f t="shared" si="27"/>
        <v>Weekend</v>
      </c>
      <c r="L408" s="19">
        <f>_xlfn.ISOWEEKNUM(Table4[[#This Row],[Delivery Date]])</f>
        <v>23</v>
      </c>
    </row>
    <row r="409" spans="1:12" hidden="1">
      <c r="A409" s="4">
        <v>416</v>
      </c>
      <c r="B409" s="2" t="s">
        <v>82</v>
      </c>
      <c r="C409" s="2" t="s">
        <v>19</v>
      </c>
      <c r="D409" s="3">
        <v>6.3888888888888884E-2</v>
      </c>
      <c r="E409" s="2" t="s">
        <v>381</v>
      </c>
      <c r="F409" s="1" t="e">
        <v>#VALUE!</v>
      </c>
      <c r="G409" s="1" t="e">
        <v>#VALUE!</v>
      </c>
      <c r="H409" s="5" t="e">
        <f t="shared" si="24"/>
        <v>#VALUE!</v>
      </c>
      <c r="I409" s="15" t="str">
        <f t="shared" si="25"/>
        <v>Jun</v>
      </c>
      <c r="J409" s="15" t="str">
        <f t="shared" si="26"/>
        <v>Night</v>
      </c>
      <c r="K409" s="15" t="str">
        <f t="shared" si="27"/>
        <v>Weekend</v>
      </c>
      <c r="L409" s="19">
        <f>_xlfn.ISOWEEKNUM(Table4[[#This Row],[Delivery Date]])</f>
        <v>23</v>
      </c>
    </row>
    <row r="410" spans="1:12">
      <c r="A410" s="4">
        <v>417</v>
      </c>
      <c r="B410" s="2" t="s">
        <v>82</v>
      </c>
      <c r="C410" s="2" t="s">
        <v>19</v>
      </c>
      <c r="D410" s="3">
        <v>0.46875</v>
      </c>
      <c r="E410" s="2" t="s">
        <v>9</v>
      </c>
      <c r="F410" s="1">
        <v>41434.432313310186</v>
      </c>
      <c r="G410" s="1">
        <v>41434.497139699073</v>
      </c>
      <c r="H410" s="5">
        <f t="shared" si="24"/>
        <v>93</v>
      </c>
      <c r="I410" s="15" t="str">
        <f t="shared" si="25"/>
        <v>Jun</v>
      </c>
      <c r="J410" s="15" t="str">
        <f t="shared" si="26"/>
        <v>Day</v>
      </c>
      <c r="K410" s="15" t="str">
        <f t="shared" si="27"/>
        <v>Weekend</v>
      </c>
      <c r="L410" s="19">
        <f>_xlfn.ISOWEEKNUM(Table4[[#This Row],[Delivery Date]])</f>
        <v>23</v>
      </c>
    </row>
    <row r="411" spans="1:12">
      <c r="A411" s="4">
        <v>418</v>
      </c>
      <c r="B411" s="2" t="s">
        <v>82</v>
      </c>
      <c r="C411" s="2" t="s">
        <v>19</v>
      </c>
      <c r="D411" s="3">
        <v>0.96944444444444444</v>
      </c>
      <c r="E411" s="2" t="s">
        <v>381</v>
      </c>
      <c r="F411" s="1">
        <v>41434.946614201392</v>
      </c>
      <c r="G411" s="1">
        <v>41435.000132719906</v>
      </c>
      <c r="H411" s="5">
        <f t="shared" si="24"/>
        <v>77</v>
      </c>
      <c r="I411" s="15" t="str">
        <f t="shared" si="25"/>
        <v>Jun</v>
      </c>
      <c r="J411" s="15" t="str">
        <f t="shared" si="26"/>
        <v>Day</v>
      </c>
      <c r="K411" s="15" t="str">
        <f t="shared" si="27"/>
        <v>Weekend</v>
      </c>
      <c r="L411" s="19">
        <f>_xlfn.ISOWEEKNUM(Table4[[#This Row],[Delivery Date]])</f>
        <v>23</v>
      </c>
    </row>
    <row r="412" spans="1:12" hidden="1">
      <c r="A412" s="4">
        <v>419</v>
      </c>
      <c r="B412" s="2" t="s">
        <v>83</v>
      </c>
      <c r="C412" s="2" t="s">
        <v>5</v>
      </c>
      <c r="D412" s="3">
        <v>0.13680555555555554</v>
      </c>
      <c r="E412" s="2" t="s">
        <v>381</v>
      </c>
      <c r="F412" s="1">
        <v>41435.110551307873</v>
      </c>
      <c r="G412" s="1">
        <v>41435.160180937499</v>
      </c>
      <c r="H412" s="5">
        <f t="shared" si="24"/>
        <v>71</v>
      </c>
      <c r="I412" s="15" t="str">
        <f t="shared" si="25"/>
        <v>Jun</v>
      </c>
      <c r="J412" s="15" t="str">
        <f t="shared" si="26"/>
        <v>Night</v>
      </c>
      <c r="K412" s="15" t="str">
        <f t="shared" si="27"/>
        <v>Weekday</v>
      </c>
      <c r="L412" s="19">
        <f>_xlfn.ISOWEEKNUM(Table4[[#This Row],[Delivery Date]])</f>
        <v>24</v>
      </c>
    </row>
    <row r="413" spans="1:12">
      <c r="A413" s="4">
        <v>420</v>
      </c>
      <c r="B413" s="2" t="s">
        <v>83</v>
      </c>
      <c r="C413" s="2" t="s">
        <v>5</v>
      </c>
      <c r="D413" s="3">
        <v>0.33958333333333335</v>
      </c>
      <c r="E413" s="2" t="s">
        <v>9</v>
      </c>
      <c r="F413" s="1">
        <v>41435.313162002312</v>
      </c>
      <c r="G413" s="1">
        <v>41435.396877280094</v>
      </c>
      <c r="H413" s="5">
        <f t="shared" si="24"/>
        <v>120</v>
      </c>
      <c r="I413" s="15" t="str">
        <f t="shared" si="25"/>
        <v>Jun</v>
      </c>
      <c r="J413" s="15" t="str">
        <f t="shared" si="26"/>
        <v>Day</v>
      </c>
      <c r="K413" s="15" t="str">
        <f t="shared" si="27"/>
        <v>Weekday</v>
      </c>
      <c r="L413" s="19">
        <f>_xlfn.ISOWEEKNUM(Table4[[#This Row],[Delivery Date]])</f>
        <v>24</v>
      </c>
    </row>
    <row r="414" spans="1:12">
      <c r="A414" s="4">
        <v>421</v>
      </c>
      <c r="B414" s="2" t="s">
        <v>83</v>
      </c>
      <c r="C414" s="2" t="s">
        <v>5</v>
      </c>
      <c r="D414" s="3">
        <v>0.39930555555555558</v>
      </c>
      <c r="E414" s="2" t="s">
        <v>9</v>
      </c>
      <c r="F414" s="1">
        <v>41435.368771956018</v>
      </c>
      <c r="G414" s="1">
        <v>41435.432707141204</v>
      </c>
      <c r="H414" s="5">
        <f t="shared" si="24"/>
        <v>92</v>
      </c>
      <c r="I414" s="15" t="str">
        <f t="shared" si="25"/>
        <v>Jun</v>
      </c>
      <c r="J414" s="15" t="str">
        <f t="shared" si="26"/>
        <v>Day</v>
      </c>
      <c r="K414" s="15" t="str">
        <f t="shared" si="27"/>
        <v>Weekday</v>
      </c>
      <c r="L414" s="19">
        <f>_xlfn.ISOWEEKNUM(Table4[[#This Row],[Delivery Date]])</f>
        <v>24</v>
      </c>
    </row>
    <row r="415" spans="1:12">
      <c r="A415" s="4">
        <v>422</v>
      </c>
      <c r="B415" s="2" t="s">
        <v>83</v>
      </c>
      <c r="C415" s="2" t="s">
        <v>5</v>
      </c>
      <c r="D415" s="3">
        <v>0.44236111111111115</v>
      </c>
      <c r="E415" s="2" t="s">
        <v>9</v>
      </c>
      <c r="F415" s="1">
        <v>41435.416485914349</v>
      </c>
      <c r="G415" s="1">
        <v>41435.482006747683</v>
      </c>
      <c r="H415" s="5">
        <f t="shared" si="24"/>
        <v>94</v>
      </c>
      <c r="I415" s="15" t="str">
        <f t="shared" si="25"/>
        <v>Jun</v>
      </c>
      <c r="J415" s="15" t="str">
        <f t="shared" si="26"/>
        <v>Day</v>
      </c>
      <c r="K415" s="15" t="str">
        <f t="shared" si="27"/>
        <v>Weekday</v>
      </c>
      <c r="L415" s="19">
        <f>_xlfn.ISOWEEKNUM(Table4[[#This Row],[Delivery Date]])</f>
        <v>24</v>
      </c>
    </row>
    <row r="416" spans="1:12">
      <c r="A416" s="4">
        <v>423</v>
      </c>
      <c r="B416" s="2" t="s">
        <v>83</v>
      </c>
      <c r="C416" s="2" t="s">
        <v>5</v>
      </c>
      <c r="D416" s="3">
        <v>0.50416666666666665</v>
      </c>
      <c r="E416" s="2" t="s">
        <v>9</v>
      </c>
      <c r="F416" s="1">
        <v>41435.464172719905</v>
      </c>
      <c r="G416" s="1">
        <v>41435.534056979166</v>
      </c>
      <c r="H416" s="5">
        <f t="shared" si="24"/>
        <v>100</v>
      </c>
      <c r="I416" s="15" t="str">
        <f t="shared" si="25"/>
        <v>Jun</v>
      </c>
      <c r="J416" s="15" t="str">
        <f t="shared" si="26"/>
        <v>Day</v>
      </c>
      <c r="K416" s="15" t="str">
        <f t="shared" si="27"/>
        <v>Weekday</v>
      </c>
      <c r="L416" s="19">
        <f>_xlfn.ISOWEEKNUM(Table4[[#This Row],[Delivery Date]])</f>
        <v>24</v>
      </c>
    </row>
    <row r="417" spans="1:12">
      <c r="A417" s="4">
        <v>424</v>
      </c>
      <c r="B417" s="2" t="s">
        <v>83</v>
      </c>
      <c r="C417" s="2" t="s">
        <v>5</v>
      </c>
      <c r="D417" s="3">
        <v>0.52708333333333335</v>
      </c>
      <c r="E417" s="2" t="s">
        <v>9</v>
      </c>
      <c r="F417" s="1">
        <v>41435.499735729165</v>
      </c>
      <c r="G417" s="1">
        <v>41435.568346840279</v>
      </c>
      <c r="H417" s="5">
        <f t="shared" si="24"/>
        <v>98</v>
      </c>
      <c r="I417" s="15" t="str">
        <f t="shared" si="25"/>
        <v>Jun</v>
      </c>
      <c r="J417" s="15" t="str">
        <f t="shared" si="26"/>
        <v>Day</v>
      </c>
      <c r="K417" s="15" t="str">
        <f t="shared" si="27"/>
        <v>Weekday</v>
      </c>
      <c r="L417" s="19">
        <f>_xlfn.ISOWEEKNUM(Table4[[#This Row],[Delivery Date]])</f>
        <v>24</v>
      </c>
    </row>
    <row r="418" spans="1:12">
      <c r="A418" s="4">
        <v>425</v>
      </c>
      <c r="B418" s="2" t="s">
        <v>83</v>
      </c>
      <c r="C418" s="2" t="s">
        <v>5</v>
      </c>
      <c r="D418" s="3">
        <v>0.57152777777777775</v>
      </c>
      <c r="E418" s="2" t="s">
        <v>6</v>
      </c>
      <c r="F418" s="1">
        <v>41435.546202349535</v>
      </c>
      <c r="G418" s="1">
        <v>41435.598713923609</v>
      </c>
      <c r="H418" s="5">
        <f t="shared" si="24"/>
        <v>75</v>
      </c>
      <c r="I418" s="15" t="str">
        <f t="shared" si="25"/>
        <v>Jun</v>
      </c>
      <c r="J418" s="15" t="str">
        <f t="shared" si="26"/>
        <v>Day</v>
      </c>
      <c r="K418" s="15" t="str">
        <f t="shared" si="27"/>
        <v>Weekday</v>
      </c>
      <c r="L418" s="19">
        <f>_xlfn.ISOWEEKNUM(Table4[[#This Row],[Delivery Date]])</f>
        <v>24</v>
      </c>
    </row>
    <row r="419" spans="1:12">
      <c r="A419" s="4">
        <v>426</v>
      </c>
      <c r="B419" s="2" t="s">
        <v>83</v>
      </c>
      <c r="C419" s="2" t="s">
        <v>5</v>
      </c>
      <c r="D419" s="3">
        <v>0.60277777777777775</v>
      </c>
      <c r="E419" s="2" t="s">
        <v>9</v>
      </c>
      <c r="F419" s="1">
        <v>41435.585186770833</v>
      </c>
      <c r="G419" s="1">
        <v>41435.638369641209</v>
      </c>
      <c r="H419" s="5">
        <f t="shared" si="24"/>
        <v>76</v>
      </c>
      <c r="I419" s="15" t="str">
        <f t="shared" si="25"/>
        <v>Jun</v>
      </c>
      <c r="J419" s="15" t="str">
        <f t="shared" si="26"/>
        <v>Day</v>
      </c>
      <c r="K419" s="15" t="str">
        <f t="shared" si="27"/>
        <v>Weekday</v>
      </c>
      <c r="L419" s="19">
        <f>_xlfn.ISOWEEKNUM(Table4[[#This Row],[Delivery Date]])</f>
        <v>24</v>
      </c>
    </row>
    <row r="420" spans="1:12">
      <c r="A420" s="4">
        <v>427</v>
      </c>
      <c r="B420" s="2" t="s">
        <v>83</v>
      </c>
      <c r="C420" s="2" t="s">
        <v>5</v>
      </c>
      <c r="D420" s="3">
        <v>0.68541666666666667</v>
      </c>
      <c r="E420" s="2" t="s">
        <v>9</v>
      </c>
      <c r="F420" s="1">
        <v>41435.656911261576</v>
      </c>
      <c r="G420" s="1">
        <v>41435.738566354165</v>
      </c>
      <c r="H420" s="5">
        <f t="shared" si="24"/>
        <v>117</v>
      </c>
      <c r="I420" s="15" t="str">
        <f t="shared" si="25"/>
        <v>Jun</v>
      </c>
      <c r="J420" s="15" t="str">
        <f t="shared" si="26"/>
        <v>Day</v>
      </c>
      <c r="K420" s="15" t="str">
        <f t="shared" si="27"/>
        <v>Weekday</v>
      </c>
      <c r="L420" s="19">
        <f>_xlfn.ISOWEEKNUM(Table4[[#This Row],[Delivery Date]])</f>
        <v>24</v>
      </c>
    </row>
    <row r="421" spans="1:12">
      <c r="A421" s="4">
        <v>428</v>
      </c>
      <c r="B421" s="2" t="s">
        <v>83</v>
      </c>
      <c r="C421" s="2" t="s">
        <v>5</v>
      </c>
      <c r="D421" s="3">
        <v>0.95000000000000007</v>
      </c>
      <c r="E421" s="2" t="s">
        <v>381</v>
      </c>
      <c r="F421" s="1">
        <v>41435.941232372686</v>
      </c>
      <c r="G421" s="1">
        <v>41436.030456909721</v>
      </c>
      <c r="H421" s="5">
        <f t="shared" si="24"/>
        <v>128</v>
      </c>
      <c r="I421" s="15" t="str">
        <f t="shared" si="25"/>
        <v>Jun</v>
      </c>
      <c r="J421" s="15" t="str">
        <f t="shared" si="26"/>
        <v>Day</v>
      </c>
      <c r="K421" s="15" t="str">
        <f t="shared" si="27"/>
        <v>Weekday</v>
      </c>
      <c r="L421" s="19">
        <f>_xlfn.ISOWEEKNUM(Table4[[#This Row],[Delivery Date]])</f>
        <v>24</v>
      </c>
    </row>
    <row r="422" spans="1:12">
      <c r="A422" s="4">
        <v>429</v>
      </c>
      <c r="B422" s="2" t="s">
        <v>84</v>
      </c>
      <c r="C422" s="2" t="s">
        <v>8</v>
      </c>
      <c r="D422" s="3">
        <v>0.32430555555555557</v>
      </c>
      <c r="E422" s="2" t="s">
        <v>381</v>
      </c>
      <c r="F422" s="1" t="e">
        <v>#VALUE!</v>
      </c>
      <c r="G422" s="1">
        <v>41436.362806516205</v>
      </c>
      <c r="H422" s="5" t="e">
        <f t="shared" si="24"/>
        <v>#VALUE!</v>
      </c>
      <c r="I422" s="15" t="str">
        <f t="shared" si="25"/>
        <v>Jun</v>
      </c>
      <c r="J422" s="15" t="str">
        <f t="shared" si="26"/>
        <v>Day</v>
      </c>
      <c r="K422" s="15" t="str">
        <f t="shared" si="27"/>
        <v>Weekday</v>
      </c>
      <c r="L422" s="19">
        <f>_xlfn.ISOWEEKNUM(Table4[[#This Row],[Delivery Date]])</f>
        <v>24</v>
      </c>
    </row>
    <row r="423" spans="1:12">
      <c r="A423" s="4">
        <v>430</v>
      </c>
      <c r="B423" s="2" t="s">
        <v>84</v>
      </c>
      <c r="C423" s="2" t="s">
        <v>8</v>
      </c>
      <c r="D423" s="3">
        <v>0.43402777777777773</v>
      </c>
      <c r="E423" s="2" t="s">
        <v>9</v>
      </c>
      <c r="F423" s="1">
        <v>41436.409207291668</v>
      </c>
      <c r="G423" s="1">
        <v>41436.46808460648</v>
      </c>
      <c r="H423" s="5">
        <f t="shared" si="24"/>
        <v>84</v>
      </c>
      <c r="I423" s="15" t="str">
        <f t="shared" si="25"/>
        <v>Jun</v>
      </c>
      <c r="J423" s="15" t="str">
        <f t="shared" si="26"/>
        <v>Day</v>
      </c>
      <c r="K423" s="15" t="str">
        <f t="shared" si="27"/>
        <v>Weekday</v>
      </c>
      <c r="L423" s="19">
        <f>_xlfn.ISOWEEKNUM(Table4[[#This Row],[Delivery Date]])</f>
        <v>24</v>
      </c>
    </row>
    <row r="424" spans="1:12">
      <c r="A424" s="4">
        <v>431</v>
      </c>
      <c r="B424" s="2" t="s">
        <v>84</v>
      </c>
      <c r="C424" s="2" t="s">
        <v>8</v>
      </c>
      <c r="D424" s="3">
        <v>0.52152777777777781</v>
      </c>
      <c r="E424" s="2" t="s">
        <v>9</v>
      </c>
      <c r="F424" s="1">
        <v>41436.488568749999</v>
      </c>
      <c r="G424" s="1">
        <v>41436.542654398145</v>
      </c>
      <c r="H424" s="5">
        <f t="shared" si="24"/>
        <v>77</v>
      </c>
      <c r="I424" s="15" t="str">
        <f t="shared" si="25"/>
        <v>Jun</v>
      </c>
      <c r="J424" s="15" t="str">
        <f t="shared" si="26"/>
        <v>Day</v>
      </c>
      <c r="K424" s="15" t="str">
        <f t="shared" si="27"/>
        <v>Weekday</v>
      </c>
      <c r="L424" s="19">
        <f>_xlfn.ISOWEEKNUM(Table4[[#This Row],[Delivery Date]])</f>
        <v>24</v>
      </c>
    </row>
    <row r="425" spans="1:12">
      <c r="A425" s="4">
        <v>432</v>
      </c>
      <c r="B425" s="2" t="s">
        <v>84</v>
      </c>
      <c r="C425" s="2" t="s">
        <v>8</v>
      </c>
      <c r="D425" s="3">
        <v>0.59722222222222221</v>
      </c>
      <c r="E425" s="2" t="s">
        <v>9</v>
      </c>
      <c r="F425" s="1">
        <v>41436.567184571759</v>
      </c>
      <c r="G425" s="1">
        <v>41436.616154479168</v>
      </c>
      <c r="H425" s="5">
        <f t="shared" si="24"/>
        <v>70</v>
      </c>
      <c r="I425" s="15" t="str">
        <f t="shared" si="25"/>
        <v>Jun</v>
      </c>
      <c r="J425" s="15" t="str">
        <f t="shared" si="26"/>
        <v>Day</v>
      </c>
      <c r="K425" s="15" t="str">
        <f t="shared" si="27"/>
        <v>Weekday</v>
      </c>
      <c r="L425" s="19">
        <f>_xlfn.ISOWEEKNUM(Table4[[#This Row],[Delivery Date]])</f>
        <v>24</v>
      </c>
    </row>
    <row r="426" spans="1:12">
      <c r="A426" s="4">
        <v>433</v>
      </c>
      <c r="B426" s="2" t="s">
        <v>84</v>
      </c>
      <c r="C426" s="2" t="s">
        <v>8</v>
      </c>
      <c r="D426" s="3">
        <v>0.62291666666666667</v>
      </c>
      <c r="E426" s="2" t="s">
        <v>381</v>
      </c>
      <c r="F426" s="1">
        <v>41436.598855173615</v>
      </c>
      <c r="G426" s="1">
        <v>41436.666285729167</v>
      </c>
      <c r="H426" s="5">
        <f t="shared" si="24"/>
        <v>97</v>
      </c>
      <c r="I426" s="15" t="str">
        <f t="shared" si="25"/>
        <v>Jun</v>
      </c>
      <c r="J426" s="15" t="str">
        <f t="shared" si="26"/>
        <v>Day</v>
      </c>
      <c r="K426" s="15" t="str">
        <f t="shared" si="27"/>
        <v>Weekday</v>
      </c>
      <c r="L426" s="19">
        <f>_xlfn.ISOWEEKNUM(Table4[[#This Row],[Delivery Date]])</f>
        <v>24</v>
      </c>
    </row>
    <row r="427" spans="1:12">
      <c r="A427" s="4">
        <v>434</v>
      </c>
      <c r="B427" s="2" t="s">
        <v>84</v>
      </c>
      <c r="C427" s="2" t="s">
        <v>8</v>
      </c>
      <c r="D427" s="3">
        <v>0.67013888888888884</v>
      </c>
      <c r="E427" s="2" t="s">
        <v>9</v>
      </c>
      <c r="F427" s="1">
        <v>41436.637895254637</v>
      </c>
      <c r="G427" s="1">
        <v>41436.750094328701</v>
      </c>
      <c r="H427" s="5">
        <f t="shared" si="24"/>
        <v>161</v>
      </c>
      <c r="I427" s="15" t="str">
        <f t="shared" si="25"/>
        <v>Jun</v>
      </c>
      <c r="J427" s="15" t="str">
        <f t="shared" si="26"/>
        <v>Day</v>
      </c>
      <c r="K427" s="15" t="str">
        <f t="shared" si="27"/>
        <v>Weekday</v>
      </c>
      <c r="L427" s="19">
        <f>_xlfn.ISOWEEKNUM(Table4[[#This Row],[Delivery Date]])</f>
        <v>24</v>
      </c>
    </row>
    <row r="428" spans="1:12">
      <c r="A428" s="4">
        <v>435</v>
      </c>
      <c r="B428" s="2" t="s">
        <v>84</v>
      </c>
      <c r="C428" s="2" t="s">
        <v>8</v>
      </c>
      <c r="D428" s="3">
        <v>0.7006944444444444</v>
      </c>
      <c r="E428" s="2" t="s">
        <v>381</v>
      </c>
      <c r="F428" s="1">
        <v>41436.677127048613</v>
      </c>
      <c r="G428" s="1">
        <v>41436.725541400461</v>
      </c>
      <c r="H428" s="5">
        <f t="shared" si="24"/>
        <v>69</v>
      </c>
      <c r="I428" s="15" t="str">
        <f t="shared" si="25"/>
        <v>Jun</v>
      </c>
      <c r="J428" s="15" t="str">
        <f t="shared" si="26"/>
        <v>Day</v>
      </c>
      <c r="K428" s="15" t="str">
        <f t="shared" si="27"/>
        <v>Weekday</v>
      </c>
      <c r="L428" s="19">
        <f>_xlfn.ISOWEEKNUM(Table4[[#This Row],[Delivery Date]])</f>
        <v>24</v>
      </c>
    </row>
    <row r="429" spans="1:12" hidden="1">
      <c r="A429" s="4">
        <v>436</v>
      </c>
      <c r="B429" s="2" t="s">
        <v>85</v>
      </c>
      <c r="C429" s="2" t="s">
        <v>11</v>
      </c>
      <c r="D429" s="3">
        <v>4.5138888888888888E-2</v>
      </c>
      <c r="E429" s="2" t="s">
        <v>381</v>
      </c>
      <c r="F429" s="1">
        <v>41437.023122071761</v>
      </c>
      <c r="G429" s="1">
        <v>41437.078434571762</v>
      </c>
      <c r="H429" s="5">
        <f t="shared" si="24"/>
        <v>79</v>
      </c>
      <c r="I429" s="15" t="str">
        <f t="shared" si="25"/>
        <v>Jun</v>
      </c>
      <c r="J429" s="15" t="str">
        <f t="shared" si="26"/>
        <v>Night</v>
      </c>
      <c r="K429" s="15" t="str">
        <f t="shared" si="27"/>
        <v>Weekday</v>
      </c>
      <c r="L429" s="19">
        <f>_xlfn.ISOWEEKNUM(Table4[[#This Row],[Delivery Date]])</f>
        <v>24</v>
      </c>
    </row>
    <row r="430" spans="1:12">
      <c r="A430" s="4">
        <v>437</v>
      </c>
      <c r="B430" s="2" t="s">
        <v>85</v>
      </c>
      <c r="C430" s="2" t="s">
        <v>11</v>
      </c>
      <c r="D430" s="3">
        <v>0.3520833333333333</v>
      </c>
      <c r="E430" s="2" t="s">
        <v>9</v>
      </c>
      <c r="F430" s="1">
        <v>41437.327058333329</v>
      </c>
      <c r="G430" s="1">
        <v>41437.386421759256</v>
      </c>
      <c r="H430" s="5">
        <f t="shared" si="24"/>
        <v>85</v>
      </c>
      <c r="I430" s="15" t="str">
        <f t="shared" si="25"/>
        <v>Jun</v>
      </c>
      <c r="J430" s="15" t="str">
        <f t="shared" si="26"/>
        <v>Day</v>
      </c>
      <c r="K430" s="15" t="str">
        <f t="shared" si="27"/>
        <v>Weekday</v>
      </c>
      <c r="L430" s="19">
        <f>_xlfn.ISOWEEKNUM(Table4[[#This Row],[Delivery Date]])</f>
        <v>24</v>
      </c>
    </row>
    <row r="431" spans="1:12">
      <c r="A431" s="4">
        <v>438</v>
      </c>
      <c r="B431" s="2" t="s">
        <v>85</v>
      </c>
      <c r="C431" s="2" t="s">
        <v>11</v>
      </c>
      <c r="D431" s="3">
        <v>0.39583333333333331</v>
      </c>
      <c r="E431" s="2" t="s">
        <v>6</v>
      </c>
      <c r="F431" s="1">
        <v>41437.365925694445</v>
      </c>
      <c r="G431" s="1">
        <v>41437.417013657403</v>
      </c>
      <c r="H431" s="5">
        <f t="shared" si="24"/>
        <v>73</v>
      </c>
      <c r="I431" s="15" t="str">
        <f t="shared" si="25"/>
        <v>Jun</v>
      </c>
      <c r="J431" s="15" t="str">
        <f t="shared" si="26"/>
        <v>Day</v>
      </c>
      <c r="K431" s="15" t="str">
        <f t="shared" si="27"/>
        <v>Weekday</v>
      </c>
      <c r="L431" s="19">
        <f>_xlfn.ISOWEEKNUM(Table4[[#This Row],[Delivery Date]])</f>
        <v>24</v>
      </c>
    </row>
    <row r="432" spans="1:12">
      <c r="A432" s="4">
        <v>439</v>
      </c>
      <c r="B432" s="2" t="s">
        <v>85</v>
      </c>
      <c r="C432" s="2" t="s">
        <v>11</v>
      </c>
      <c r="D432" s="3">
        <v>0.43611111111111112</v>
      </c>
      <c r="E432" s="2" t="s">
        <v>9</v>
      </c>
      <c r="F432" s="1">
        <v>41437.407790590274</v>
      </c>
      <c r="G432" s="1">
        <v>41437.461980405096</v>
      </c>
      <c r="H432" s="5">
        <f t="shared" si="24"/>
        <v>78</v>
      </c>
      <c r="I432" s="15" t="str">
        <f t="shared" si="25"/>
        <v>Jun</v>
      </c>
      <c r="J432" s="15" t="str">
        <f t="shared" si="26"/>
        <v>Day</v>
      </c>
      <c r="K432" s="15" t="str">
        <f t="shared" si="27"/>
        <v>Weekday</v>
      </c>
      <c r="L432" s="19">
        <f>_xlfn.ISOWEEKNUM(Table4[[#This Row],[Delivery Date]])</f>
        <v>24</v>
      </c>
    </row>
    <row r="433" spans="1:12">
      <c r="A433" s="4">
        <v>440</v>
      </c>
      <c r="B433" s="2" t="s">
        <v>85</v>
      </c>
      <c r="C433" s="2" t="s">
        <v>11</v>
      </c>
      <c r="D433" s="3">
        <v>0.66875000000000007</v>
      </c>
      <c r="E433" s="2" t="s">
        <v>381</v>
      </c>
      <c r="F433" s="1">
        <v>41437.632141898146</v>
      </c>
      <c r="G433" s="1">
        <v>41437.710209027784</v>
      </c>
      <c r="H433" s="5">
        <f t="shared" si="24"/>
        <v>112</v>
      </c>
      <c r="I433" s="15" t="str">
        <f t="shared" si="25"/>
        <v>Jun</v>
      </c>
      <c r="J433" s="15" t="str">
        <f t="shared" si="26"/>
        <v>Day</v>
      </c>
      <c r="K433" s="15" t="str">
        <f t="shared" si="27"/>
        <v>Weekday</v>
      </c>
      <c r="L433" s="19">
        <f>_xlfn.ISOWEEKNUM(Table4[[#This Row],[Delivery Date]])</f>
        <v>24</v>
      </c>
    </row>
    <row r="434" spans="1:12">
      <c r="A434" s="4">
        <v>441</v>
      </c>
      <c r="B434" s="2" t="s">
        <v>85</v>
      </c>
      <c r="C434" s="2" t="s">
        <v>11</v>
      </c>
      <c r="D434" s="3">
        <v>0.67847222222222225</v>
      </c>
      <c r="E434" s="2" t="s">
        <v>9</v>
      </c>
      <c r="F434" s="1" t="e">
        <v>#VALUE!</v>
      </c>
      <c r="G434" s="1" t="e">
        <v>#VALUE!</v>
      </c>
      <c r="H434" s="5" t="e">
        <f t="shared" si="24"/>
        <v>#VALUE!</v>
      </c>
      <c r="I434" s="15" t="str">
        <f t="shared" si="25"/>
        <v>Jun</v>
      </c>
      <c r="J434" s="15" t="str">
        <f t="shared" si="26"/>
        <v>Day</v>
      </c>
      <c r="K434" s="15" t="str">
        <f t="shared" si="27"/>
        <v>Weekday</v>
      </c>
      <c r="L434" s="19">
        <f>_xlfn.ISOWEEKNUM(Table4[[#This Row],[Delivery Date]])</f>
        <v>24</v>
      </c>
    </row>
    <row r="435" spans="1:12">
      <c r="A435" s="4">
        <v>442</v>
      </c>
      <c r="B435" s="2" t="s">
        <v>85</v>
      </c>
      <c r="C435" s="2" t="s">
        <v>11</v>
      </c>
      <c r="D435" s="3">
        <v>0.77638888888888891</v>
      </c>
      <c r="E435" s="2" t="s">
        <v>381</v>
      </c>
      <c r="F435" s="1">
        <v>41437.758896099534</v>
      </c>
      <c r="G435" s="1">
        <v>41437.807773414352</v>
      </c>
      <c r="H435" s="5">
        <f t="shared" si="24"/>
        <v>70</v>
      </c>
      <c r="I435" s="15" t="str">
        <f t="shared" si="25"/>
        <v>Jun</v>
      </c>
      <c r="J435" s="15" t="str">
        <f t="shared" si="26"/>
        <v>Day</v>
      </c>
      <c r="K435" s="15" t="str">
        <f t="shared" si="27"/>
        <v>Weekday</v>
      </c>
      <c r="L435" s="19">
        <f>_xlfn.ISOWEEKNUM(Table4[[#This Row],[Delivery Date]])</f>
        <v>24</v>
      </c>
    </row>
    <row r="436" spans="1:12">
      <c r="A436" s="4">
        <v>443</v>
      </c>
      <c r="B436" s="2" t="s">
        <v>85</v>
      </c>
      <c r="C436" s="2" t="s">
        <v>11</v>
      </c>
      <c r="D436" s="3">
        <v>0.82013888888888886</v>
      </c>
      <c r="E436" s="2" t="s">
        <v>381</v>
      </c>
      <c r="F436" s="1">
        <v>41437.788162731478</v>
      </c>
      <c r="G436" s="1">
        <v>41437.854389583328</v>
      </c>
      <c r="H436" s="5">
        <f t="shared" si="24"/>
        <v>95</v>
      </c>
      <c r="I436" s="15" t="str">
        <f t="shared" si="25"/>
        <v>Jun</v>
      </c>
      <c r="J436" s="15" t="str">
        <f t="shared" si="26"/>
        <v>Day</v>
      </c>
      <c r="K436" s="15" t="str">
        <f t="shared" si="27"/>
        <v>Weekday</v>
      </c>
      <c r="L436" s="19">
        <f>_xlfn.ISOWEEKNUM(Table4[[#This Row],[Delivery Date]])</f>
        <v>24</v>
      </c>
    </row>
    <row r="437" spans="1:12">
      <c r="A437" s="4">
        <v>444</v>
      </c>
      <c r="B437" s="2" t="s">
        <v>85</v>
      </c>
      <c r="C437" s="2" t="s">
        <v>11</v>
      </c>
      <c r="D437" s="3">
        <v>0.90902777777777777</v>
      </c>
      <c r="E437" s="2" t="s">
        <v>381</v>
      </c>
      <c r="F437" s="1">
        <v>41437.832137696758</v>
      </c>
      <c r="G437" s="1">
        <v>41437.960760381946</v>
      </c>
      <c r="H437" s="5">
        <f t="shared" si="24"/>
        <v>185</v>
      </c>
      <c r="I437" s="15" t="str">
        <f t="shared" si="25"/>
        <v>Jun</v>
      </c>
      <c r="J437" s="15" t="str">
        <f t="shared" si="26"/>
        <v>Day</v>
      </c>
      <c r="K437" s="15" t="str">
        <f t="shared" si="27"/>
        <v>Weekday</v>
      </c>
      <c r="L437" s="19">
        <f>_xlfn.ISOWEEKNUM(Table4[[#This Row],[Delivery Date]])</f>
        <v>24</v>
      </c>
    </row>
    <row r="438" spans="1:12">
      <c r="A438" s="4">
        <v>445</v>
      </c>
      <c r="B438" s="2" t="s">
        <v>85</v>
      </c>
      <c r="C438" s="2" t="s">
        <v>11</v>
      </c>
      <c r="D438" s="3">
        <v>0.97430555555555554</v>
      </c>
      <c r="E438" s="2" t="s">
        <v>381</v>
      </c>
      <c r="F438" s="1">
        <v>41437.940560613424</v>
      </c>
      <c r="G438" s="1">
        <v>41438.044044409726</v>
      </c>
      <c r="H438" s="5">
        <f t="shared" si="24"/>
        <v>149</v>
      </c>
      <c r="I438" s="15" t="str">
        <f t="shared" si="25"/>
        <v>Jun</v>
      </c>
      <c r="J438" s="15" t="str">
        <f t="shared" si="26"/>
        <v>Day</v>
      </c>
      <c r="K438" s="15" t="str">
        <f t="shared" si="27"/>
        <v>Weekday</v>
      </c>
      <c r="L438" s="19">
        <f>_xlfn.ISOWEEKNUM(Table4[[#This Row],[Delivery Date]])</f>
        <v>24</v>
      </c>
    </row>
    <row r="439" spans="1:12" hidden="1">
      <c r="A439" s="4">
        <v>446</v>
      </c>
      <c r="B439" s="2" t="s">
        <v>86</v>
      </c>
      <c r="C439" s="2" t="s">
        <v>13</v>
      </c>
      <c r="D439" s="3">
        <v>4.5138888888888888E-2</v>
      </c>
      <c r="E439" s="2" t="s">
        <v>381</v>
      </c>
      <c r="F439" s="1">
        <v>41438.018115891202</v>
      </c>
      <c r="G439" s="1">
        <v>41438.089770983795</v>
      </c>
      <c r="H439" s="5">
        <f t="shared" si="24"/>
        <v>103</v>
      </c>
      <c r="I439" s="15" t="str">
        <f t="shared" si="25"/>
        <v>Jun</v>
      </c>
      <c r="J439" s="15" t="str">
        <f t="shared" si="26"/>
        <v>Night</v>
      </c>
      <c r="K439" s="15" t="str">
        <f t="shared" si="27"/>
        <v>Weekday</v>
      </c>
      <c r="L439" s="19">
        <f>_xlfn.ISOWEEKNUM(Table4[[#This Row],[Delivery Date]])</f>
        <v>24</v>
      </c>
    </row>
    <row r="440" spans="1:12" hidden="1">
      <c r="A440" s="4">
        <v>447</v>
      </c>
      <c r="B440" s="2" t="s">
        <v>86</v>
      </c>
      <c r="C440" s="2" t="s">
        <v>13</v>
      </c>
      <c r="D440" s="3">
        <v>0.23124999999999998</v>
      </c>
      <c r="E440" s="2" t="s">
        <v>381</v>
      </c>
      <c r="F440" s="1">
        <v>41438.198218634258</v>
      </c>
      <c r="G440" s="1">
        <v>41438.259989467595</v>
      </c>
      <c r="H440" s="5">
        <f t="shared" si="24"/>
        <v>88</v>
      </c>
      <c r="I440" s="15" t="str">
        <f t="shared" si="25"/>
        <v>Jun</v>
      </c>
      <c r="J440" s="15" t="str">
        <f t="shared" si="26"/>
        <v>Night</v>
      </c>
      <c r="K440" s="15" t="str">
        <f t="shared" si="27"/>
        <v>Weekday</v>
      </c>
      <c r="L440" s="19">
        <f>_xlfn.ISOWEEKNUM(Table4[[#This Row],[Delivery Date]])</f>
        <v>24</v>
      </c>
    </row>
    <row r="441" spans="1:12">
      <c r="A441" s="4">
        <v>448</v>
      </c>
      <c r="B441" s="2" t="s">
        <v>86</v>
      </c>
      <c r="C441" s="2" t="s">
        <v>13</v>
      </c>
      <c r="D441" s="3">
        <v>0.28819444444444448</v>
      </c>
      <c r="E441" s="2" t="s">
        <v>381</v>
      </c>
      <c r="F441" s="1">
        <v>41438.275161423611</v>
      </c>
      <c r="G441" s="1">
        <v>41438.334582719908</v>
      </c>
      <c r="H441" s="5">
        <f t="shared" si="24"/>
        <v>85</v>
      </c>
      <c r="I441" s="15" t="str">
        <f t="shared" si="25"/>
        <v>Jun</v>
      </c>
      <c r="J441" s="15" t="str">
        <f t="shared" si="26"/>
        <v>Day</v>
      </c>
      <c r="K441" s="15" t="str">
        <f t="shared" si="27"/>
        <v>Weekday</v>
      </c>
      <c r="L441" s="19">
        <f>_xlfn.ISOWEEKNUM(Table4[[#This Row],[Delivery Date]])</f>
        <v>24</v>
      </c>
    </row>
    <row r="442" spans="1:12">
      <c r="A442" s="4">
        <v>449</v>
      </c>
      <c r="B442" s="2" t="s">
        <v>86</v>
      </c>
      <c r="C442" s="2" t="s">
        <v>13</v>
      </c>
      <c r="D442" s="3">
        <v>0.31388888888888888</v>
      </c>
      <c r="E442" s="2" t="s">
        <v>381</v>
      </c>
      <c r="F442" s="1">
        <v>41438.273056215279</v>
      </c>
      <c r="G442" s="1">
        <v>41438.339757604168</v>
      </c>
      <c r="H442" s="5">
        <f t="shared" si="24"/>
        <v>96</v>
      </c>
      <c r="I442" s="15" t="str">
        <f t="shared" si="25"/>
        <v>Jun</v>
      </c>
      <c r="J442" s="15" t="str">
        <f t="shared" si="26"/>
        <v>Day</v>
      </c>
      <c r="K442" s="15" t="str">
        <f t="shared" si="27"/>
        <v>Weekday</v>
      </c>
      <c r="L442" s="19">
        <f>_xlfn.ISOWEEKNUM(Table4[[#This Row],[Delivery Date]])</f>
        <v>24</v>
      </c>
    </row>
    <row r="443" spans="1:12">
      <c r="A443" s="4">
        <v>450</v>
      </c>
      <c r="B443" s="2" t="s">
        <v>86</v>
      </c>
      <c r="C443" s="2" t="s">
        <v>13</v>
      </c>
      <c r="D443" s="3">
        <v>0.39166666666666666</v>
      </c>
      <c r="E443" s="2" t="s">
        <v>381</v>
      </c>
      <c r="F443" s="1">
        <v>41438.384587962966</v>
      </c>
      <c r="G443" s="1">
        <v>41438.417261574068</v>
      </c>
      <c r="H443" s="5">
        <f t="shared" ref="H443:H505" si="28">HOUR(G443-F443)*60+MINUTE(G443-F443)</f>
        <v>47</v>
      </c>
      <c r="I443" s="15" t="str">
        <f t="shared" si="25"/>
        <v>Jun</v>
      </c>
      <c r="J443" s="15" t="str">
        <f t="shared" si="26"/>
        <v>Day</v>
      </c>
      <c r="K443" s="15" t="str">
        <f t="shared" si="27"/>
        <v>Weekday</v>
      </c>
      <c r="L443" s="19">
        <f>_xlfn.ISOWEEKNUM(Table4[[#This Row],[Delivery Date]])</f>
        <v>24</v>
      </c>
    </row>
    <row r="444" spans="1:12">
      <c r="A444" s="4">
        <v>451</v>
      </c>
      <c r="B444" s="2" t="s">
        <v>86</v>
      </c>
      <c r="C444" s="2" t="s">
        <v>13</v>
      </c>
      <c r="D444" s="3">
        <v>0.47500000000000003</v>
      </c>
      <c r="E444" s="2" t="s">
        <v>9</v>
      </c>
      <c r="F444" s="1">
        <v>41438.437290011578</v>
      </c>
      <c r="G444" s="1">
        <v>41438.520808530098</v>
      </c>
      <c r="H444" s="5">
        <f t="shared" si="28"/>
        <v>120</v>
      </c>
      <c r="I444" s="15" t="str">
        <f t="shared" si="25"/>
        <v>Jun</v>
      </c>
      <c r="J444" s="15" t="str">
        <f t="shared" si="26"/>
        <v>Day</v>
      </c>
      <c r="K444" s="15" t="str">
        <f t="shared" si="27"/>
        <v>Weekday</v>
      </c>
      <c r="L444" s="19">
        <f>_xlfn.ISOWEEKNUM(Table4[[#This Row],[Delivery Date]])</f>
        <v>24</v>
      </c>
    </row>
    <row r="445" spans="1:12">
      <c r="A445" s="4">
        <v>452</v>
      </c>
      <c r="B445" s="2" t="s">
        <v>86</v>
      </c>
      <c r="C445" s="2" t="s">
        <v>13</v>
      </c>
      <c r="D445" s="3">
        <v>0.5444444444444444</v>
      </c>
      <c r="E445" s="2" t="s">
        <v>6</v>
      </c>
      <c r="F445" s="1">
        <v>41438.524303668979</v>
      </c>
      <c r="G445" s="1">
        <v>41438.560877743053</v>
      </c>
      <c r="H445" s="5">
        <f t="shared" si="28"/>
        <v>52</v>
      </c>
      <c r="I445" s="15" t="str">
        <f t="shared" si="25"/>
        <v>Jun</v>
      </c>
      <c r="J445" s="15" t="str">
        <f t="shared" si="26"/>
        <v>Day</v>
      </c>
      <c r="K445" s="15" t="str">
        <f t="shared" si="27"/>
        <v>Weekday</v>
      </c>
      <c r="L445" s="19">
        <f>_xlfn.ISOWEEKNUM(Table4[[#This Row],[Delivery Date]])</f>
        <v>24</v>
      </c>
    </row>
    <row r="446" spans="1:12">
      <c r="A446" s="4">
        <v>453</v>
      </c>
      <c r="B446" s="2" t="s">
        <v>86</v>
      </c>
      <c r="C446" s="2" t="s">
        <v>13</v>
      </c>
      <c r="D446" s="3">
        <v>0.62708333333333333</v>
      </c>
      <c r="E446" s="2" t="s">
        <v>9</v>
      </c>
      <c r="F446" s="1">
        <v>41438.598000497688</v>
      </c>
      <c r="G446" s="1">
        <v>41438.655280590276</v>
      </c>
      <c r="H446" s="5">
        <f t="shared" si="28"/>
        <v>82</v>
      </c>
      <c r="I446" s="15" t="str">
        <f t="shared" si="25"/>
        <v>Jun</v>
      </c>
      <c r="J446" s="15" t="str">
        <f t="shared" si="26"/>
        <v>Day</v>
      </c>
      <c r="K446" s="15" t="str">
        <f t="shared" si="27"/>
        <v>Weekday</v>
      </c>
      <c r="L446" s="19">
        <f>_xlfn.ISOWEEKNUM(Table4[[#This Row],[Delivery Date]])</f>
        <v>24</v>
      </c>
    </row>
    <row r="447" spans="1:12">
      <c r="A447" s="4">
        <v>454</v>
      </c>
      <c r="B447" s="2" t="s">
        <v>86</v>
      </c>
      <c r="C447" s="2" t="s">
        <v>13</v>
      </c>
      <c r="D447" s="3">
        <v>0.87430555555555556</v>
      </c>
      <c r="E447" s="2" t="s">
        <v>6</v>
      </c>
      <c r="F447" s="1">
        <v>41438.833868784721</v>
      </c>
      <c r="G447" s="1" t="e">
        <v>#VALUE!</v>
      </c>
      <c r="H447" s="5" t="e">
        <f t="shared" si="28"/>
        <v>#VALUE!</v>
      </c>
      <c r="I447" s="15" t="str">
        <f t="shared" si="25"/>
        <v>Jun</v>
      </c>
      <c r="J447" s="15" t="str">
        <f t="shared" si="26"/>
        <v>Day</v>
      </c>
      <c r="K447" s="15" t="str">
        <f t="shared" si="27"/>
        <v>Weekday</v>
      </c>
      <c r="L447" s="19">
        <f>_xlfn.ISOWEEKNUM(Table4[[#This Row],[Delivery Date]])</f>
        <v>24</v>
      </c>
    </row>
    <row r="448" spans="1:12">
      <c r="A448" s="4">
        <v>455</v>
      </c>
      <c r="B448" s="2" t="s">
        <v>86</v>
      </c>
      <c r="C448" s="2" t="s">
        <v>13</v>
      </c>
      <c r="D448" s="3">
        <v>0.9458333333333333</v>
      </c>
      <c r="E448" s="2" t="s">
        <v>381</v>
      </c>
      <c r="F448" s="1">
        <v>41438.923900034722</v>
      </c>
      <c r="G448" s="1">
        <v>41438.987441701393</v>
      </c>
      <c r="H448" s="5">
        <f t="shared" si="28"/>
        <v>91</v>
      </c>
      <c r="I448" s="15" t="str">
        <f t="shared" si="25"/>
        <v>Jun</v>
      </c>
      <c r="J448" s="15" t="str">
        <f t="shared" si="26"/>
        <v>Day</v>
      </c>
      <c r="K448" s="15" t="str">
        <f t="shared" si="27"/>
        <v>Weekday</v>
      </c>
      <c r="L448" s="19">
        <f>_xlfn.ISOWEEKNUM(Table4[[#This Row],[Delivery Date]])</f>
        <v>24</v>
      </c>
    </row>
    <row r="449" spans="1:12">
      <c r="A449" s="4">
        <v>456</v>
      </c>
      <c r="B449" s="2" t="s">
        <v>87</v>
      </c>
      <c r="C449" s="2" t="s">
        <v>15</v>
      </c>
      <c r="D449" s="3">
        <v>0.31805555555555554</v>
      </c>
      <c r="E449" s="2" t="s">
        <v>381</v>
      </c>
      <c r="F449" s="1">
        <v>41439.287781331019</v>
      </c>
      <c r="G449" s="1">
        <v>41439.377029016199</v>
      </c>
      <c r="H449" s="5">
        <f t="shared" si="28"/>
        <v>128</v>
      </c>
      <c r="I449" s="15" t="str">
        <f t="shared" si="25"/>
        <v>Jun</v>
      </c>
      <c r="J449" s="15" t="str">
        <f t="shared" si="26"/>
        <v>Day</v>
      </c>
      <c r="K449" s="15" t="str">
        <f t="shared" si="27"/>
        <v>Weekday</v>
      </c>
      <c r="L449" s="19">
        <f>_xlfn.ISOWEEKNUM(Table4[[#This Row],[Delivery Date]])</f>
        <v>24</v>
      </c>
    </row>
    <row r="450" spans="1:12">
      <c r="A450" s="4">
        <v>457</v>
      </c>
      <c r="B450" s="2" t="s">
        <v>87</v>
      </c>
      <c r="C450" s="2" t="s">
        <v>15</v>
      </c>
      <c r="D450" s="3">
        <v>0.48125000000000001</v>
      </c>
      <c r="E450" s="2" t="s">
        <v>9</v>
      </c>
      <c r="F450" s="1">
        <v>41439.447558182874</v>
      </c>
      <c r="G450" s="1">
        <v>41439.50630818287</v>
      </c>
      <c r="H450" s="5">
        <f t="shared" si="28"/>
        <v>84</v>
      </c>
      <c r="I450" s="15" t="str">
        <f t="shared" ref="I450:I513" si="29">TEXT(B450,"mmm")</f>
        <v>Jun</v>
      </c>
      <c r="J450" s="15" t="str">
        <f t="shared" ref="J450:J513" si="30">IF(OR(HOUR(D450)&lt;6, HOUR(D450&gt;18)),"Night","Day")</f>
        <v>Day</v>
      </c>
      <c r="K450" s="15" t="str">
        <f t="shared" ref="K450:K513" si="31">IF(OR(C450="Saturday", C450="Sunday"),"Weekend","Weekday")</f>
        <v>Weekday</v>
      </c>
      <c r="L450" s="19">
        <f>_xlfn.ISOWEEKNUM(Table4[[#This Row],[Delivery Date]])</f>
        <v>24</v>
      </c>
    </row>
    <row r="451" spans="1:12">
      <c r="A451" s="4">
        <v>458</v>
      </c>
      <c r="B451" s="2" t="s">
        <v>87</v>
      </c>
      <c r="C451" s="2" t="s">
        <v>15</v>
      </c>
      <c r="D451" s="3">
        <v>0.5708333333333333</v>
      </c>
      <c r="E451" s="2" t="s">
        <v>9</v>
      </c>
      <c r="F451" s="1">
        <v>41439.535209178241</v>
      </c>
      <c r="G451" s="1">
        <v>41439.601933715276</v>
      </c>
      <c r="H451" s="5">
        <f t="shared" si="28"/>
        <v>96</v>
      </c>
      <c r="I451" s="15" t="str">
        <f t="shared" si="29"/>
        <v>Jun</v>
      </c>
      <c r="J451" s="15" t="str">
        <f t="shared" si="30"/>
        <v>Day</v>
      </c>
      <c r="K451" s="15" t="str">
        <f t="shared" si="31"/>
        <v>Weekday</v>
      </c>
      <c r="L451" s="19">
        <f>_xlfn.ISOWEEKNUM(Table4[[#This Row],[Delivery Date]])</f>
        <v>24</v>
      </c>
    </row>
    <row r="452" spans="1:12">
      <c r="A452" s="4">
        <v>459</v>
      </c>
      <c r="B452" s="2" t="s">
        <v>87</v>
      </c>
      <c r="C452" s="2" t="s">
        <v>15</v>
      </c>
      <c r="D452" s="3">
        <v>0.65347222222222223</v>
      </c>
      <c r="E452" s="2" t="s">
        <v>9</v>
      </c>
      <c r="F452" s="1">
        <v>41439.620364155089</v>
      </c>
      <c r="G452" s="1">
        <v>41439.67471600695</v>
      </c>
      <c r="H452" s="5">
        <f t="shared" si="28"/>
        <v>78</v>
      </c>
      <c r="I452" s="15" t="str">
        <f t="shared" si="29"/>
        <v>Jun</v>
      </c>
      <c r="J452" s="15" t="str">
        <f t="shared" si="30"/>
        <v>Day</v>
      </c>
      <c r="K452" s="15" t="str">
        <f t="shared" si="31"/>
        <v>Weekday</v>
      </c>
      <c r="L452" s="19">
        <f>_xlfn.ISOWEEKNUM(Table4[[#This Row],[Delivery Date]])</f>
        <v>24</v>
      </c>
    </row>
    <row r="453" spans="1:12" hidden="1">
      <c r="A453" s="4">
        <v>460</v>
      </c>
      <c r="B453" s="2" t="s">
        <v>88</v>
      </c>
      <c r="C453" s="2" t="s">
        <v>17</v>
      </c>
      <c r="D453" s="3">
        <v>0.10694444444444444</v>
      </c>
      <c r="E453" s="2" t="s">
        <v>381</v>
      </c>
      <c r="F453" s="1">
        <v>41440.088947766206</v>
      </c>
      <c r="G453" s="1">
        <v>41440.126193136573</v>
      </c>
      <c r="H453" s="5">
        <f t="shared" si="28"/>
        <v>53</v>
      </c>
      <c r="I453" s="15" t="str">
        <f t="shared" si="29"/>
        <v>Jun</v>
      </c>
      <c r="J453" s="15" t="str">
        <f t="shared" si="30"/>
        <v>Night</v>
      </c>
      <c r="K453" s="15" t="str">
        <f t="shared" si="31"/>
        <v>Weekend</v>
      </c>
      <c r="L453" s="19">
        <f>_xlfn.ISOWEEKNUM(Table4[[#This Row],[Delivery Date]])</f>
        <v>24</v>
      </c>
    </row>
    <row r="454" spans="1:12">
      <c r="A454" s="4">
        <v>461</v>
      </c>
      <c r="B454" s="2" t="s">
        <v>88</v>
      </c>
      <c r="C454" s="2" t="s">
        <v>17</v>
      </c>
      <c r="D454" s="3">
        <v>0.60486111111111118</v>
      </c>
      <c r="E454" s="2" t="s">
        <v>381</v>
      </c>
      <c r="F454" s="1">
        <v>41440.598198182874</v>
      </c>
      <c r="G454" s="1">
        <v>41440.636114849542</v>
      </c>
      <c r="H454" s="5">
        <f t="shared" si="28"/>
        <v>54</v>
      </c>
      <c r="I454" s="15" t="str">
        <f t="shared" si="29"/>
        <v>Jun</v>
      </c>
      <c r="J454" s="15" t="str">
        <f t="shared" si="30"/>
        <v>Day</v>
      </c>
      <c r="K454" s="15" t="str">
        <f t="shared" si="31"/>
        <v>Weekend</v>
      </c>
      <c r="L454" s="19">
        <f>_xlfn.ISOWEEKNUM(Table4[[#This Row],[Delivery Date]])</f>
        <v>24</v>
      </c>
    </row>
    <row r="455" spans="1:12">
      <c r="A455" s="4">
        <v>462</v>
      </c>
      <c r="B455" s="2" t="s">
        <v>88</v>
      </c>
      <c r="C455" s="2" t="s">
        <v>17</v>
      </c>
      <c r="D455" s="3">
        <v>0.6743055555555556</v>
      </c>
      <c r="E455" s="2" t="s">
        <v>381</v>
      </c>
      <c r="F455" s="1">
        <v>41440.644875150458</v>
      </c>
      <c r="G455" s="1">
        <v>41440.690338113425</v>
      </c>
      <c r="H455" s="5">
        <f t="shared" si="28"/>
        <v>65</v>
      </c>
      <c r="I455" s="15" t="str">
        <f t="shared" si="29"/>
        <v>Jun</v>
      </c>
      <c r="J455" s="15" t="str">
        <f t="shared" si="30"/>
        <v>Day</v>
      </c>
      <c r="K455" s="15" t="str">
        <f t="shared" si="31"/>
        <v>Weekend</v>
      </c>
      <c r="L455" s="19">
        <f>_xlfn.ISOWEEKNUM(Table4[[#This Row],[Delivery Date]])</f>
        <v>24</v>
      </c>
    </row>
    <row r="456" spans="1:12" hidden="1">
      <c r="A456" s="4">
        <v>463</v>
      </c>
      <c r="B456" s="2" t="s">
        <v>89</v>
      </c>
      <c r="C456" s="2" t="s">
        <v>19</v>
      </c>
      <c r="D456" s="3">
        <v>2.6388888888888889E-2</v>
      </c>
      <c r="E456" s="2" t="s">
        <v>381</v>
      </c>
      <c r="F456" s="1">
        <v>41441.012155405093</v>
      </c>
      <c r="G456" s="1">
        <v>41441.075916979171</v>
      </c>
      <c r="H456" s="5">
        <f t="shared" si="28"/>
        <v>91</v>
      </c>
      <c r="I456" s="15" t="str">
        <f t="shared" si="29"/>
        <v>Jun</v>
      </c>
      <c r="J456" s="15" t="str">
        <f t="shared" si="30"/>
        <v>Night</v>
      </c>
      <c r="K456" s="15" t="str">
        <f t="shared" si="31"/>
        <v>Weekend</v>
      </c>
      <c r="L456" s="19">
        <f>_xlfn.ISOWEEKNUM(Table4[[#This Row],[Delivery Date]])</f>
        <v>24</v>
      </c>
    </row>
    <row r="457" spans="1:12" hidden="1">
      <c r="A457" s="4">
        <v>464</v>
      </c>
      <c r="B457" s="2" t="s">
        <v>89</v>
      </c>
      <c r="C457" s="2" t="s">
        <v>19</v>
      </c>
      <c r="D457" s="3">
        <v>0.12083333333333333</v>
      </c>
      <c r="E457" s="2" t="s">
        <v>381</v>
      </c>
      <c r="F457" s="1">
        <v>41441.10357835648</v>
      </c>
      <c r="G457" s="1">
        <v>41441.168103819444</v>
      </c>
      <c r="H457" s="5">
        <f t="shared" si="28"/>
        <v>92</v>
      </c>
      <c r="I457" s="15" t="str">
        <f t="shared" si="29"/>
        <v>Jun</v>
      </c>
      <c r="J457" s="15" t="str">
        <f t="shared" si="30"/>
        <v>Night</v>
      </c>
      <c r="K457" s="15" t="str">
        <f t="shared" si="31"/>
        <v>Weekend</v>
      </c>
      <c r="L457" s="19">
        <f>_xlfn.ISOWEEKNUM(Table4[[#This Row],[Delivery Date]])</f>
        <v>24</v>
      </c>
    </row>
    <row r="458" spans="1:12">
      <c r="A458" s="4">
        <v>465</v>
      </c>
      <c r="B458" s="2" t="s">
        <v>89</v>
      </c>
      <c r="C458" s="2" t="s">
        <v>19</v>
      </c>
      <c r="D458" s="3">
        <v>0.42569444444444443</v>
      </c>
      <c r="E458" s="2" t="s">
        <v>381</v>
      </c>
      <c r="F458" s="1">
        <v>41441.40539112268</v>
      </c>
      <c r="G458" s="1">
        <v>41441.454094826389</v>
      </c>
      <c r="H458" s="5">
        <f t="shared" si="28"/>
        <v>70</v>
      </c>
      <c r="I458" s="15" t="str">
        <f t="shared" si="29"/>
        <v>Jun</v>
      </c>
      <c r="J458" s="15" t="str">
        <f t="shared" si="30"/>
        <v>Day</v>
      </c>
      <c r="K458" s="15" t="str">
        <f t="shared" si="31"/>
        <v>Weekend</v>
      </c>
      <c r="L458" s="19">
        <f>_xlfn.ISOWEEKNUM(Table4[[#This Row],[Delivery Date]])</f>
        <v>24</v>
      </c>
    </row>
    <row r="459" spans="1:12">
      <c r="A459" s="4">
        <v>466</v>
      </c>
      <c r="B459" s="2" t="s">
        <v>89</v>
      </c>
      <c r="C459" s="2" t="s">
        <v>19</v>
      </c>
      <c r="D459" s="3">
        <v>0.52708333333333335</v>
      </c>
      <c r="E459" s="2" t="s">
        <v>381</v>
      </c>
      <c r="F459" s="1">
        <v>41441.502298263891</v>
      </c>
      <c r="G459" s="1">
        <v>41441.546048263888</v>
      </c>
      <c r="H459" s="5">
        <f t="shared" si="28"/>
        <v>63</v>
      </c>
      <c r="I459" s="15" t="str">
        <f t="shared" si="29"/>
        <v>Jun</v>
      </c>
      <c r="J459" s="15" t="str">
        <f t="shared" si="30"/>
        <v>Day</v>
      </c>
      <c r="K459" s="15" t="str">
        <f t="shared" si="31"/>
        <v>Weekend</v>
      </c>
      <c r="L459" s="19">
        <f>_xlfn.ISOWEEKNUM(Table4[[#This Row],[Delivery Date]])</f>
        <v>24</v>
      </c>
    </row>
    <row r="460" spans="1:12">
      <c r="A460" s="4">
        <v>467</v>
      </c>
      <c r="B460" s="2" t="s">
        <v>89</v>
      </c>
      <c r="C460" s="2" t="s">
        <v>19</v>
      </c>
      <c r="D460" s="3">
        <v>0.62777777777777777</v>
      </c>
      <c r="E460" s="2" t="s">
        <v>381</v>
      </c>
      <c r="F460" s="1">
        <v>41441.600742476847</v>
      </c>
      <c r="G460" s="1">
        <v>41441.66971238426</v>
      </c>
      <c r="H460" s="5">
        <f t="shared" si="28"/>
        <v>99</v>
      </c>
      <c r="I460" s="15" t="str">
        <f t="shared" si="29"/>
        <v>Jun</v>
      </c>
      <c r="J460" s="15" t="str">
        <f t="shared" si="30"/>
        <v>Day</v>
      </c>
      <c r="K460" s="15" t="str">
        <f t="shared" si="31"/>
        <v>Weekend</v>
      </c>
      <c r="L460" s="19">
        <f>_xlfn.ISOWEEKNUM(Table4[[#This Row],[Delivery Date]])</f>
        <v>24</v>
      </c>
    </row>
    <row r="461" spans="1:12">
      <c r="A461" s="4">
        <v>468</v>
      </c>
      <c r="B461" s="2" t="s">
        <v>89</v>
      </c>
      <c r="C461" s="2" t="s">
        <v>19</v>
      </c>
      <c r="D461" s="3">
        <v>0.83263888888888893</v>
      </c>
      <c r="E461" s="2" t="s">
        <v>381</v>
      </c>
      <c r="F461" s="1">
        <v>41441.815523611112</v>
      </c>
      <c r="G461" s="1" t="e">
        <v>#VALUE!</v>
      </c>
      <c r="H461" s="5" t="e">
        <f t="shared" si="28"/>
        <v>#VALUE!</v>
      </c>
      <c r="I461" s="15" t="str">
        <f t="shared" si="29"/>
        <v>Jun</v>
      </c>
      <c r="J461" s="15" t="str">
        <f t="shared" si="30"/>
        <v>Day</v>
      </c>
      <c r="K461" s="15" t="str">
        <f t="shared" si="31"/>
        <v>Weekend</v>
      </c>
      <c r="L461" s="19">
        <f>_xlfn.ISOWEEKNUM(Table4[[#This Row],[Delivery Date]])</f>
        <v>24</v>
      </c>
    </row>
    <row r="462" spans="1:12">
      <c r="A462" s="4">
        <v>469</v>
      </c>
      <c r="B462" s="2" t="s">
        <v>89</v>
      </c>
      <c r="C462" s="2" t="s">
        <v>19</v>
      </c>
      <c r="D462" s="3">
        <v>0.93472222222222223</v>
      </c>
      <c r="E462" s="2" t="s">
        <v>381</v>
      </c>
      <c r="F462" s="1">
        <v>41441.89538530093</v>
      </c>
      <c r="G462" s="1">
        <v>41441.978417708335</v>
      </c>
      <c r="H462" s="5">
        <f t="shared" si="28"/>
        <v>119</v>
      </c>
      <c r="I462" s="15" t="str">
        <f t="shared" si="29"/>
        <v>Jun</v>
      </c>
      <c r="J462" s="15" t="str">
        <f t="shared" si="30"/>
        <v>Day</v>
      </c>
      <c r="K462" s="15" t="str">
        <f t="shared" si="31"/>
        <v>Weekend</v>
      </c>
      <c r="L462" s="19">
        <f>_xlfn.ISOWEEKNUM(Table4[[#This Row],[Delivery Date]])</f>
        <v>24</v>
      </c>
    </row>
    <row r="463" spans="1:12" hidden="1">
      <c r="A463" s="4">
        <v>470</v>
      </c>
      <c r="B463" s="2" t="s">
        <v>90</v>
      </c>
      <c r="C463" s="2" t="s">
        <v>5</v>
      </c>
      <c r="D463" s="3">
        <v>3.3333333333333333E-2</v>
      </c>
      <c r="E463" s="2" t="s">
        <v>381</v>
      </c>
      <c r="F463" s="1">
        <v>41442.004699571764</v>
      </c>
      <c r="G463" s="1">
        <v>41442.059896331019</v>
      </c>
      <c r="H463" s="5">
        <f t="shared" si="28"/>
        <v>79</v>
      </c>
      <c r="I463" s="15" t="str">
        <f t="shared" si="29"/>
        <v>Jun</v>
      </c>
      <c r="J463" s="15" t="str">
        <f t="shared" si="30"/>
        <v>Night</v>
      </c>
      <c r="K463" s="15" t="str">
        <f t="shared" si="31"/>
        <v>Weekday</v>
      </c>
      <c r="L463" s="19">
        <f>_xlfn.ISOWEEKNUM(Table4[[#This Row],[Delivery Date]])</f>
        <v>25</v>
      </c>
    </row>
    <row r="464" spans="1:12" hidden="1">
      <c r="A464" s="4">
        <v>471</v>
      </c>
      <c r="B464" s="2" t="s">
        <v>90</v>
      </c>
      <c r="C464" s="2" t="s">
        <v>5</v>
      </c>
      <c r="D464" s="3">
        <v>6.1805555555555558E-2</v>
      </c>
      <c r="E464" s="2" t="s">
        <v>381</v>
      </c>
      <c r="F464" s="1">
        <v>41442.047850578703</v>
      </c>
      <c r="G464" s="1">
        <v>41442.094378356487</v>
      </c>
      <c r="H464" s="5">
        <f t="shared" si="28"/>
        <v>67</v>
      </c>
      <c r="I464" s="15" t="str">
        <f t="shared" si="29"/>
        <v>Jun</v>
      </c>
      <c r="J464" s="15" t="str">
        <f t="shared" si="30"/>
        <v>Night</v>
      </c>
      <c r="K464" s="15" t="str">
        <f t="shared" si="31"/>
        <v>Weekday</v>
      </c>
      <c r="L464" s="19">
        <f>_xlfn.ISOWEEKNUM(Table4[[#This Row],[Delivery Date]])</f>
        <v>25</v>
      </c>
    </row>
    <row r="465" spans="1:12">
      <c r="A465" s="4">
        <v>472</v>
      </c>
      <c r="B465" s="2" t="s">
        <v>90</v>
      </c>
      <c r="C465" s="2" t="s">
        <v>5</v>
      </c>
      <c r="D465" s="3">
        <v>0.35000000000000003</v>
      </c>
      <c r="E465" s="2" t="s">
        <v>9</v>
      </c>
      <c r="F465" s="1">
        <v>41442.308725000003</v>
      </c>
      <c r="G465" s="1">
        <v>41442.381792129629</v>
      </c>
      <c r="H465" s="5">
        <f t="shared" si="28"/>
        <v>105</v>
      </c>
      <c r="I465" s="15" t="str">
        <f t="shared" si="29"/>
        <v>Jun</v>
      </c>
      <c r="J465" s="15" t="str">
        <f t="shared" si="30"/>
        <v>Day</v>
      </c>
      <c r="K465" s="15" t="str">
        <f t="shared" si="31"/>
        <v>Weekday</v>
      </c>
      <c r="L465" s="19">
        <f>_xlfn.ISOWEEKNUM(Table4[[#This Row],[Delivery Date]])</f>
        <v>25</v>
      </c>
    </row>
    <row r="466" spans="1:12">
      <c r="A466" s="4">
        <v>473</v>
      </c>
      <c r="B466" s="2" t="s">
        <v>90</v>
      </c>
      <c r="C466" s="2" t="s">
        <v>5</v>
      </c>
      <c r="D466" s="3">
        <v>0.41736111111111113</v>
      </c>
      <c r="E466" s="2" t="s">
        <v>381</v>
      </c>
      <c r="F466" s="1">
        <v>41442.39860586806</v>
      </c>
      <c r="G466" s="1">
        <v>41442.480492442133</v>
      </c>
      <c r="H466" s="5">
        <f t="shared" si="28"/>
        <v>117</v>
      </c>
      <c r="I466" s="15" t="str">
        <f t="shared" si="29"/>
        <v>Jun</v>
      </c>
      <c r="J466" s="15" t="str">
        <f t="shared" si="30"/>
        <v>Day</v>
      </c>
      <c r="K466" s="15" t="str">
        <f t="shared" si="31"/>
        <v>Weekday</v>
      </c>
      <c r="L466" s="19">
        <f>_xlfn.ISOWEEKNUM(Table4[[#This Row],[Delivery Date]])</f>
        <v>25</v>
      </c>
    </row>
    <row r="467" spans="1:12">
      <c r="A467" s="4">
        <v>474</v>
      </c>
      <c r="B467" s="2" t="s">
        <v>90</v>
      </c>
      <c r="C467" s="2" t="s">
        <v>5</v>
      </c>
      <c r="D467" s="3">
        <v>0.46527777777777773</v>
      </c>
      <c r="E467" s="2" t="s">
        <v>9</v>
      </c>
      <c r="F467" s="1">
        <v>41442.401310300927</v>
      </c>
      <c r="G467" s="1" t="e">
        <v>#VALUE!</v>
      </c>
      <c r="H467" s="5" t="e">
        <f t="shared" si="28"/>
        <v>#VALUE!</v>
      </c>
      <c r="I467" s="15" t="str">
        <f t="shared" si="29"/>
        <v>Jun</v>
      </c>
      <c r="J467" s="15" t="str">
        <f t="shared" si="30"/>
        <v>Day</v>
      </c>
      <c r="K467" s="15" t="str">
        <f t="shared" si="31"/>
        <v>Weekday</v>
      </c>
      <c r="L467" s="19">
        <f>_xlfn.ISOWEEKNUM(Table4[[#This Row],[Delivery Date]])</f>
        <v>25</v>
      </c>
    </row>
    <row r="468" spans="1:12">
      <c r="A468" s="4">
        <v>475</v>
      </c>
      <c r="B468" s="2" t="s">
        <v>90</v>
      </c>
      <c r="C468" s="2" t="s">
        <v>5</v>
      </c>
      <c r="D468" s="3">
        <v>0.55902777777777779</v>
      </c>
      <c r="E468" s="2" t="s">
        <v>9</v>
      </c>
      <c r="F468" s="1">
        <v>41442.523450312503</v>
      </c>
      <c r="G468" s="1">
        <v>41442.58986234953</v>
      </c>
      <c r="H468" s="5">
        <f t="shared" si="28"/>
        <v>95</v>
      </c>
      <c r="I468" s="15" t="str">
        <f t="shared" si="29"/>
        <v>Jun</v>
      </c>
      <c r="J468" s="15" t="str">
        <f t="shared" si="30"/>
        <v>Day</v>
      </c>
      <c r="K468" s="15" t="str">
        <f t="shared" si="31"/>
        <v>Weekday</v>
      </c>
      <c r="L468" s="19">
        <f>_xlfn.ISOWEEKNUM(Table4[[#This Row],[Delivery Date]])</f>
        <v>25</v>
      </c>
    </row>
    <row r="469" spans="1:12">
      <c r="A469" s="4">
        <v>476</v>
      </c>
      <c r="B469" s="2" t="s">
        <v>90</v>
      </c>
      <c r="C469" s="2" t="s">
        <v>5</v>
      </c>
      <c r="D469" s="3">
        <v>0.64652777777777781</v>
      </c>
      <c r="E469" s="2" t="s">
        <v>6</v>
      </c>
      <c r="F469" s="1">
        <v>41442.637521990735</v>
      </c>
      <c r="G469" s="1">
        <v>41442.68561226852</v>
      </c>
      <c r="H469" s="5">
        <f t="shared" si="28"/>
        <v>69</v>
      </c>
      <c r="I469" s="15" t="str">
        <f t="shared" si="29"/>
        <v>Jun</v>
      </c>
      <c r="J469" s="15" t="str">
        <f t="shared" si="30"/>
        <v>Day</v>
      </c>
      <c r="K469" s="15" t="str">
        <f t="shared" si="31"/>
        <v>Weekday</v>
      </c>
      <c r="L469" s="19">
        <f>_xlfn.ISOWEEKNUM(Table4[[#This Row],[Delivery Date]])</f>
        <v>25</v>
      </c>
    </row>
    <row r="470" spans="1:12">
      <c r="A470" s="4">
        <v>477</v>
      </c>
      <c r="B470" s="2" t="s">
        <v>90</v>
      </c>
      <c r="C470" s="2" t="s">
        <v>5</v>
      </c>
      <c r="D470" s="3">
        <v>0.64027777777777783</v>
      </c>
      <c r="E470" s="2" t="s">
        <v>9</v>
      </c>
      <c r="F470" s="1">
        <v>41442.617252743054</v>
      </c>
      <c r="G470" s="1">
        <v>41442.706488854164</v>
      </c>
      <c r="H470" s="5">
        <f t="shared" si="28"/>
        <v>128</v>
      </c>
      <c r="I470" s="15" t="str">
        <f t="shared" si="29"/>
        <v>Jun</v>
      </c>
      <c r="J470" s="15" t="str">
        <f t="shared" si="30"/>
        <v>Day</v>
      </c>
      <c r="K470" s="15" t="str">
        <f t="shared" si="31"/>
        <v>Weekday</v>
      </c>
      <c r="L470" s="19">
        <f>_xlfn.ISOWEEKNUM(Table4[[#This Row],[Delivery Date]])</f>
        <v>25</v>
      </c>
    </row>
    <row r="471" spans="1:12">
      <c r="A471" s="4">
        <v>478</v>
      </c>
      <c r="B471" s="2" t="s">
        <v>90</v>
      </c>
      <c r="C471" s="2" t="s">
        <v>5</v>
      </c>
      <c r="D471" s="3">
        <v>0.64374999999999993</v>
      </c>
      <c r="E471" s="2" t="s">
        <v>9</v>
      </c>
      <c r="F471" s="1">
        <v>41442.621260034721</v>
      </c>
      <c r="G471" s="1">
        <v>41442.684037812498</v>
      </c>
      <c r="H471" s="5">
        <f t="shared" si="28"/>
        <v>90</v>
      </c>
      <c r="I471" s="15" t="str">
        <f t="shared" si="29"/>
        <v>Jun</v>
      </c>
      <c r="J471" s="15" t="str">
        <f t="shared" si="30"/>
        <v>Day</v>
      </c>
      <c r="K471" s="15" t="str">
        <f t="shared" si="31"/>
        <v>Weekday</v>
      </c>
      <c r="L471" s="19">
        <f>_xlfn.ISOWEEKNUM(Table4[[#This Row],[Delivery Date]])</f>
        <v>25</v>
      </c>
    </row>
    <row r="472" spans="1:12">
      <c r="A472" s="4">
        <v>479</v>
      </c>
      <c r="B472" s="2" t="s">
        <v>90</v>
      </c>
      <c r="C472" s="2" t="s">
        <v>5</v>
      </c>
      <c r="D472" s="3">
        <v>0.76597222222222217</v>
      </c>
      <c r="E472" s="2" t="s">
        <v>381</v>
      </c>
      <c r="F472" s="1">
        <v>41442.742987997684</v>
      </c>
      <c r="G472" s="1">
        <v>41442.795846793982</v>
      </c>
      <c r="H472" s="5">
        <f t="shared" si="28"/>
        <v>76</v>
      </c>
      <c r="I472" s="15" t="str">
        <f t="shared" si="29"/>
        <v>Jun</v>
      </c>
      <c r="J472" s="15" t="str">
        <f t="shared" si="30"/>
        <v>Day</v>
      </c>
      <c r="K472" s="15" t="str">
        <f t="shared" si="31"/>
        <v>Weekday</v>
      </c>
      <c r="L472" s="19">
        <f>_xlfn.ISOWEEKNUM(Table4[[#This Row],[Delivery Date]])</f>
        <v>25</v>
      </c>
    </row>
    <row r="473" spans="1:12" hidden="1">
      <c r="A473" s="4">
        <v>480</v>
      </c>
      <c r="B473" s="2" t="s">
        <v>91</v>
      </c>
      <c r="C473" s="2" t="s">
        <v>8</v>
      </c>
      <c r="D473" s="3">
        <v>0.18124999999999999</v>
      </c>
      <c r="E473" s="2" t="s">
        <v>381</v>
      </c>
      <c r="F473" s="1">
        <v>41443.160081712966</v>
      </c>
      <c r="G473" s="1">
        <v>41443.219132638886</v>
      </c>
      <c r="H473" s="5">
        <f t="shared" si="28"/>
        <v>85</v>
      </c>
      <c r="I473" s="15" t="str">
        <f t="shared" si="29"/>
        <v>Jun</v>
      </c>
      <c r="J473" s="15" t="str">
        <f t="shared" si="30"/>
        <v>Night</v>
      </c>
      <c r="K473" s="15" t="str">
        <f t="shared" si="31"/>
        <v>Weekday</v>
      </c>
      <c r="L473" s="19">
        <f>_xlfn.ISOWEEKNUM(Table4[[#This Row],[Delivery Date]])</f>
        <v>25</v>
      </c>
    </row>
    <row r="474" spans="1:12">
      <c r="A474" s="4">
        <v>481</v>
      </c>
      <c r="B474" s="2" t="s">
        <v>91</v>
      </c>
      <c r="C474" s="2" t="s">
        <v>8</v>
      </c>
      <c r="D474" s="3">
        <v>0.47847222222222219</v>
      </c>
      <c r="E474" s="2" t="s">
        <v>6</v>
      </c>
      <c r="F474" s="1">
        <v>41443.458192210652</v>
      </c>
      <c r="G474" s="1">
        <v>41443.525067210649</v>
      </c>
      <c r="H474" s="5">
        <f t="shared" si="28"/>
        <v>96</v>
      </c>
      <c r="I474" s="15" t="str">
        <f t="shared" si="29"/>
        <v>Jun</v>
      </c>
      <c r="J474" s="15" t="str">
        <f t="shared" si="30"/>
        <v>Day</v>
      </c>
      <c r="K474" s="15" t="str">
        <f t="shared" si="31"/>
        <v>Weekday</v>
      </c>
      <c r="L474" s="19">
        <f>_xlfn.ISOWEEKNUM(Table4[[#This Row],[Delivery Date]])</f>
        <v>25</v>
      </c>
    </row>
    <row r="475" spans="1:12">
      <c r="A475" s="4">
        <v>483</v>
      </c>
      <c r="B475" s="2" t="s">
        <v>91</v>
      </c>
      <c r="C475" s="2" t="s">
        <v>8</v>
      </c>
      <c r="D475" s="3">
        <v>0.70208333333333339</v>
      </c>
      <c r="E475" s="2" t="s">
        <v>6</v>
      </c>
      <c r="F475" s="1">
        <v>41443.675307789352</v>
      </c>
      <c r="G475" s="1" t="e">
        <v>#VALUE!</v>
      </c>
      <c r="H475" s="5" t="e">
        <f t="shared" si="28"/>
        <v>#VALUE!</v>
      </c>
      <c r="I475" s="15" t="str">
        <f t="shared" si="29"/>
        <v>Jun</v>
      </c>
      <c r="J475" s="15" t="str">
        <f t="shared" si="30"/>
        <v>Day</v>
      </c>
      <c r="K475" s="15" t="str">
        <f t="shared" si="31"/>
        <v>Weekday</v>
      </c>
      <c r="L475" s="19">
        <f>_xlfn.ISOWEEKNUM(Table4[[#This Row],[Delivery Date]])</f>
        <v>25</v>
      </c>
    </row>
    <row r="476" spans="1:12">
      <c r="A476" s="4">
        <v>484</v>
      </c>
      <c r="B476" s="2" t="s">
        <v>91</v>
      </c>
      <c r="C476" s="2" t="s">
        <v>8</v>
      </c>
      <c r="D476" s="3">
        <v>0.88124999999999998</v>
      </c>
      <c r="E476" s="2" t="s">
        <v>9</v>
      </c>
      <c r="F476" s="1">
        <v>41443.8462693287</v>
      </c>
      <c r="G476" s="1">
        <v>41443.898491550928</v>
      </c>
      <c r="H476" s="5">
        <f t="shared" si="28"/>
        <v>75</v>
      </c>
      <c r="I476" s="15" t="str">
        <f t="shared" si="29"/>
        <v>Jun</v>
      </c>
      <c r="J476" s="15" t="str">
        <f t="shared" si="30"/>
        <v>Day</v>
      </c>
      <c r="K476" s="15" t="str">
        <f t="shared" si="31"/>
        <v>Weekday</v>
      </c>
      <c r="L476" s="19">
        <f>_xlfn.ISOWEEKNUM(Table4[[#This Row],[Delivery Date]])</f>
        <v>25</v>
      </c>
    </row>
    <row r="477" spans="1:12" hidden="1">
      <c r="A477" s="4">
        <v>485</v>
      </c>
      <c r="B477" s="2" t="s">
        <v>92</v>
      </c>
      <c r="C477" s="2" t="s">
        <v>11</v>
      </c>
      <c r="D477" s="3">
        <v>4.1666666666666664E-2</v>
      </c>
      <c r="E477" s="2" t="s">
        <v>381</v>
      </c>
      <c r="F477" s="1">
        <v>41444.028119212962</v>
      </c>
      <c r="G477" s="1">
        <v>41444.085584490742</v>
      </c>
      <c r="H477" s="5">
        <f t="shared" si="28"/>
        <v>82</v>
      </c>
      <c r="I477" s="15" t="str">
        <f t="shared" si="29"/>
        <v>Jun</v>
      </c>
      <c r="J477" s="15" t="str">
        <f t="shared" si="30"/>
        <v>Night</v>
      </c>
      <c r="K477" s="15" t="str">
        <f t="shared" si="31"/>
        <v>Weekday</v>
      </c>
      <c r="L477" s="19">
        <f>_xlfn.ISOWEEKNUM(Table4[[#This Row],[Delivery Date]])</f>
        <v>25</v>
      </c>
    </row>
    <row r="478" spans="1:12">
      <c r="A478" s="4">
        <v>486</v>
      </c>
      <c r="B478" s="2" t="s">
        <v>92</v>
      </c>
      <c r="C478" s="2" t="s">
        <v>11</v>
      </c>
      <c r="D478" s="3">
        <v>0.35486111111111113</v>
      </c>
      <c r="E478" s="2" t="s">
        <v>381</v>
      </c>
      <c r="F478" s="1">
        <v>41444.337743368051</v>
      </c>
      <c r="G478" s="1">
        <v>41444.37449105324</v>
      </c>
      <c r="H478" s="5">
        <f t="shared" si="28"/>
        <v>52</v>
      </c>
      <c r="I478" s="15" t="str">
        <f t="shared" si="29"/>
        <v>Jun</v>
      </c>
      <c r="J478" s="15" t="str">
        <f t="shared" si="30"/>
        <v>Day</v>
      </c>
      <c r="K478" s="15" t="str">
        <f t="shared" si="31"/>
        <v>Weekday</v>
      </c>
      <c r="L478" s="19">
        <f>_xlfn.ISOWEEKNUM(Table4[[#This Row],[Delivery Date]])</f>
        <v>25</v>
      </c>
    </row>
    <row r="479" spans="1:12">
      <c r="A479" s="4">
        <v>487</v>
      </c>
      <c r="B479" s="2" t="s">
        <v>92</v>
      </c>
      <c r="C479" s="2" t="s">
        <v>11</v>
      </c>
      <c r="D479" s="3">
        <v>0.35972222222222222</v>
      </c>
      <c r="E479" s="2" t="s">
        <v>9</v>
      </c>
      <c r="F479" s="1">
        <v>41444.327354861118</v>
      </c>
      <c r="G479" s="1">
        <v>41444.392910416667</v>
      </c>
      <c r="H479" s="5">
        <f t="shared" si="28"/>
        <v>94</v>
      </c>
      <c r="I479" s="15" t="str">
        <f t="shared" si="29"/>
        <v>Jun</v>
      </c>
      <c r="J479" s="15" t="str">
        <f t="shared" si="30"/>
        <v>Day</v>
      </c>
      <c r="K479" s="15" t="str">
        <f t="shared" si="31"/>
        <v>Weekday</v>
      </c>
      <c r="L479" s="19">
        <f>_xlfn.ISOWEEKNUM(Table4[[#This Row],[Delivery Date]])</f>
        <v>25</v>
      </c>
    </row>
    <row r="480" spans="1:12">
      <c r="A480" s="4">
        <v>488</v>
      </c>
      <c r="B480" s="2" t="s">
        <v>92</v>
      </c>
      <c r="C480" s="2" t="s">
        <v>11</v>
      </c>
      <c r="D480" s="3">
        <v>0.47013888888888888</v>
      </c>
      <c r="E480" s="2" t="s">
        <v>9</v>
      </c>
      <c r="F480" s="1">
        <v>41444.43750482639</v>
      </c>
      <c r="G480" s="1">
        <v>41444.528696956018</v>
      </c>
      <c r="H480" s="5">
        <f t="shared" si="28"/>
        <v>131</v>
      </c>
      <c r="I480" s="15" t="str">
        <f t="shared" si="29"/>
        <v>Jun</v>
      </c>
      <c r="J480" s="15" t="str">
        <f t="shared" si="30"/>
        <v>Day</v>
      </c>
      <c r="K480" s="15" t="str">
        <f t="shared" si="31"/>
        <v>Weekday</v>
      </c>
      <c r="L480" s="19">
        <f>_xlfn.ISOWEEKNUM(Table4[[#This Row],[Delivery Date]])</f>
        <v>25</v>
      </c>
    </row>
    <row r="481" spans="1:12">
      <c r="A481" s="4">
        <v>489</v>
      </c>
      <c r="B481" s="2" t="s">
        <v>92</v>
      </c>
      <c r="C481" s="2" t="s">
        <v>11</v>
      </c>
      <c r="D481" s="3">
        <v>0.52638888888888891</v>
      </c>
      <c r="E481" s="2" t="s">
        <v>9</v>
      </c>
      <c r="F481" s="1">
        <v>41444.487897025465</v>
      </c>
      <c r="G481" s="1">
        <v>41444.549528969903</v>
      </c>
      <c r="H481" s="5">
        <f t="shared" si="28"/>
        <v>88</v>
      </c>
      <c r="I481" s="15" t="str">
        <f t="shared" si="29"/>
        <v>Jun</v>
      </c>
      <c r="J481" s="15" t="str">
        <f t="shared" si="30"/>
        <v>Day</v>
      </c>
      <c r="K481" s="15" t="str">
        <f t="shared" si="31"/>
        <v>Weekday</v>
      </c>
      <c r="L481" s="19">
        <f>_xlfn.ISOWEEKNUM(Table4[[#This Row],[Delivery Date]])</f>
        <v>25</v>
      </c>
    </row>
    <row r="482" spans="1:12">
      <c r="A482" s="4">
        <v>490</v>
      </c>
      <c r="B482" s="2" t="s">
        <v>92</v>
      </c>
      <c r="C482" s="2" t="s">
        <v>11</v>
      </c>
      <c r="D482" s="3">
        <v>0.60555555555555551</v>
      </c>
      <c r="E482" s="2" t="s">
        <v>9</v>
      </c>
      <c r="F482" s="1">
        <v>41444.574196261572</v>
      </c>
      <c r="G482" s="1">
        <v>41444.64367542824</v>
      </c>
      <c r="H482" s="5">
        <f t="shared" si="28"/>
        <v>100</v>
      </c>
      <c r="I482" s="15" t="str">
        <f t="shared" si="29"/>
        <v>Jun</v>
      </c>
      <c r="J482" s="15" t="str">
        <f t="shared" si="30"/>
        <v>Day</v>
      </c>
      <c r="K482" s="15" t="str">
        <f t="shared" si="31"/>
        <v>Weekday</v>
      </c>
      <c r="L482" s="19">
        <f>_xlfn.ISOWEEKNUM(Table4[[#This Row],[Delivery Date]])</f>
        <v>25</v>
      </c>
    </row>
    <row r="483" spans="1:12">
      <c r="A483" s="4">
        <v>491</v>
      </c>
      <c r="B483" s="2" t="s">
        <v>92</v>
      </c>
      <c r="C483" s="2" t="s">
        <v>11</v>
      </c>
      <c r="D483" s="3">
        <v>0.69374999999999998</v>
      </c>
      <c r="E483" s="2" t="s">
        <v>9</v>
      </c>
      <c r="F483" s="1">
        <v>41444.655500347224</v>
      </c>
      <c r="G483" s="1">
        <v>41444.719481828703</v>
      </c>
      <c r="H483" s="5">
        <f t="shared" si="28"/>
        <v>92</v>
      </c>
      <c r="I483" s="15" t="str">
        <f t="shared" si="29"/>
        <v>Jun</v>
      </c>
      <c r="J483" s="15" t="str">
        <f t="shared" si="30"/>
        <v>Day</v>
      </c>
      <c r="K483" s="15" t="str">
        <f t="shared" si="31"/>
        <v>Weekday</v>
      </c>
      <c r="L483" s="19">
        <f>_xlfn.ISOWEEKNUM(Table4[[#This Row],[Delivery Date]])</f>
        <v>25</v>
      </c>
    </row>
    <row r="484" spans="1:12">
      <c r="A484" s="4">
        <v>492</v>
      </c>
      <c r="B484" s="2" t="s">
        <v>92</v>
      </c>
      <c r="C484" s="2" t="s">
        <v>11</v>
      </c>
      <c r="D484" s="3">
        <v>0.85625000000000007</v>
      </c>
      <c r="E484" s="2" t="s">
        <v>9</v>
      </c>
      <c r="F484" s="1">
        <v>41444.837183101852</v>
      </c>
      <c r="G484" s="1">
        <v>41444.907055787044</v>
      </c>
      <c r="H484" s="5">
        <f t="shared" si="28"/>
        <v>100</v>
      </c>
      <c r="I484" s="15" t="str">
        <f t="shared" si="29"/>
        <v>Jun</v>
      </c>
      <c r="J484" s="15" t="str">
        <f t="shared" si="30"/>
        <v>Day</v>
      </c>
      <c r="K484" s="15" t="str">
        <f t="shared" si="31"/>
        <v>Weekday</v>
      </c>
      <c r="L484" s="19">
        <f>_xlfn.ISOWEEKNUM(Table4[[#This Row],[Delivery Date]])</f>
        <v>25</v>
      </c>
    </row>
    <row r="485" spans="1:12">
      <c r="A485" s="4">
        <v>493</v>
      </c>
      <c r="B485" s="2" t="s">
        <v>92</v>
      </c>
      <c r="C485" s="2" t="s">
        <v>11</v>
      </c>
      <c r="D485" s="3">
        <v>0.89930555555555547</v>
      </c>
      <c r="E485" s="2" t="s">
        <v>381</v>
      </c>
      <c r="F485" s="1">
        <v>41444.87725636574</v>
      </c>
      <c r="G485" s="1">
        <v>41444.92549710648</v>
      </c>
      <c r="H485" s="5">
        <f t="shared" si="28"/>
        <v>69</v>
      </c>
      <c r="I485" s="15" t="str">
        <f t="shared" si="29"/>
        <v>Jun</v>
      </c>
      <c r="J485" s="15" t="str">
        <f t="shared" si="30"/>
        <v>Day</v>
      </c>
      <c r="K485" s="15" t="str">
        <f t="shared" si="31"/>
        <v>Weekday</v>
      </c>
      <c r="L485" s="19">
        <f>_xlfn.ISOWEEKNUM(Table4[[#This Row],[Delivery Date]])</f>
        <v>25</v>
      </c>
    </row>
    <row r="486" spans="1:12">
      <c r="A486" s="4">
        <v>494</v>
      </c>
      <c r="B486" s="2" t="s">
        <v>92</v>
      </c>
      <c r="C486" s="2" t="s">
        <v>11</v>
      </c>
      <c r="D486" s="3">
        <v>0.97430555555555554</v>
      </c>
      <c r="E486" s="2" t="s">
        <v>381</v>
      </c>
      <c r="F486" s="1">
        <v>41444.946992280093</v>
      </c>
      <c r="G486" s="1">
        <v>41445.009283946762</v>
      </c>
      <c r="H486" s="5">
        <f t="shared" si="28"/>
        <v>89</v>
      </c>
      <c r="I486" s="15" t="str">
        <f t="shared" si="29"/>
        <v>Jun</v>
      </c>
      <c r="J486" s="15" t="str">
        <f t="shared" si="30"/>
        <v>Day</v>
      </c>
      <c r="K486" s="15" t="str">
        <f t="shared" si="31"/>
        <v>Weekday</v>
      </c>
      <c r="L486" s="19">
        <f>_xlfn.ISOWEEKNUM(Table4[[#This Row],[Delivery Date]])</f>
        <v>25</v>
      </c>
    </row>
    <row r="487" spans="1:12">
      <c r="A487" s="4">
        <v>495</v>
      </c>
      <c r="B487" s="2" t="s">
        <v>93</v>
      </c>
      <c r="C487" s="2" t="s">
        <v>13</v>
      </c>
      <c r="D487" s="3">
        <v>0.28819444444444448</v>
      </c>
      <c r="E487" s="2" t="s">
        <v>381</v>
      </c>
      <c r="F487" s="1">
        <v>41445.255615312504</v>
      </c>
      <c r="G487" s="1">
        <v>41445.309365312503</v>
      </c>
      <c r="H487" s="5">
        <f t="shared" si="28"/>
        <v>77</v>
      </c>
      <c r="I487" s="15" t="str">
        <f t="shared" si="29"/>
        <v>Jun</v>
      </c>
      <c r="J487" s="15" t="str">
        <f t="shared" si="30"/>
        <v>Day</v>
      </c>
      <c r="K487" s="15" t="str">
        <f t="shared" si="31"/>
        <v>Weekday</v>
      </c>
      <c r="L487" s="19">
        <f>_xlfn.ISOWEEKNUM(Table4[[#This Row],[Delivery Date]])</f>
        <v>25</v>
      </c>
    </row>
    <row r="488" spans="1:12">
      <c r="A488" s="4">
        <v>496</v>
      </c>
      <c r="B488" s="2" t="s">
        <v>93</v>
      </c>
      <c r="C488" s="2" t="s">
        <v>13</v>
      </c>
      <c r="D488" s="3">
        <v>0.40972222222222227</v>
      </c>
      <c r="E488" s="2" t="s">
        <v>381</v>
      </c>
      <c r="F488" s="1">
        <v>41445.383218749994</v>
      </c>
      <c r="G488" s="1">
        <v>41445.471505787034</v>
      </c>
      <c r="H488" s="5">
        <f t="shared" si="28"/>
        <v>127</v>
      </c>
      <c r="I488" s="15" t="str">
        <f t="shared" si="29"/>
        <v>Jun</v>
      </c>
      <c r="J488" s="15" t="str">
        <f t="shared" si="30"/>
        <v>Day</v>
      </c>
      <c r="K488" s="15" t="str">
        <f t="shared" si="31"/>
        <v>Weekday</v>
      </c>
      <c r="L488" s="19">
        <f>_xlfn.ISOWEEKNUM(Table4[[#This Row],[Delivery Date]])</f>
        <v>25</v>
      </c>
    </row>
    <row r="489" spans="1:12">
      <c r="A489" s="4">
        <v>497</v>
      </c>
      <c r="B489" s="2" t="s">
        <v>93</v>
      </c>
      <c r="C489" s="2" t="s">
        <v>13</v>
      </c>
      <c r="D489" s="3">
        <v>0.54027777777777775</v>
      </c>
      <c r="E489" s="2" t="s">
        <v>9</v>
      </c>
      <c r="F489" s="1">
        <v>41445.527725428241</v>
      </c>
      <c r="G489" s="1">
        <v>41445.575318020834</v>
      </c>
      <c r="H489" s="5">
        <f t="shared" si="28"/>
        <v>68</v>
      </c>
      <c r="I489" s="15" t="str">
        <f t="shared" si="29"/>
        <v>Jun</v>
      </c>
      <c r="J489" s="15" t="str">
        <f t="shared" si="30"/>
        <v>Day</v>
      </c>
      <c r="K489" s="15" t="str">
        <f t="shared" si="31"/>
        <v>Weekday</v>
      </c>
      <c r="L489" s="19">
        <f>_xlfn.ISOWEEKNUM(Table4[[#This Row],[Delivery Date]])</f>
        <v>25</v>
      </c>
    </row>
    <row r="490" spans="1:12">
      <c r="A490" s="4">
        <v>498</v>
      </c>
      <c r="B490" s="2" t="s">
        <v>93</v>
      </c>
      <c r="C490" s="2" t="s">
        <v>13</v>
      </c>
      <c r="D490" s="3">
        <v>0.82291666666666663</v>
      </c>
      <c r="E490" s="2" t="s">
        <v>381</v>
      </c>
      <c r="F490" s="1">
        <v>41445.762723148146</v>
      </c>
      <c r="G490" s="1" t="e">
        <v>#VALUE!</v>
      </c>
      <c r="H490" s="5" t="e">
        <f t="shared" si="28"/>
        <v>#VALUE!</v>
      </c>
      <c r="I490" s="15" t="str">
        <f t="shared" si="29"/>
        <v>Jun</v>
      </c>
      <c r="J490" s="15" t="str">
        <f t="shared" si="30"/>
        <v>Day</v>
      </c>
      <c r="K490" s="15" t="str">
        <f t="shared" si="31"/>
        <v>Weekday</v>
      </c>
      <c r="L490" s="19">
        <f>_xlfn.ISOWEEKNUM(Table4[[#This Row],[Delivery Date]])</f>
        <v>25</v>
      </c>
    </row>
    <row r="491" spans="1:12">
      <c r="A491" s="4">
        <v>499</v>
      </c>
      <c r="B491" s="2" t="s">
        <v>93</v>
      </c>
      <c r="C491" s="2" t="s">
        <v>13</v>
      </c>
      <c r="D491" s="3">
        <v>0.93541666666666667</v>
      </c>
      <c r="E491" s="2" t="s">
        <v>9</v>
      </c>
      <c r="F491" s="1">
        <v>41445.917839548609</v>
      </c>
      <c r="G491" s="1">
        <v>41446.00097612269</v>
      </c>
      <c r="H491" s="5">
        <f t="shared" si="28"/>
        <v>119</v>
      </c>
      <c r="I491" s="15" t="str">
        <f t="shared" si="29"/>
        <v>Jun</v>
      </c>
      <c r="J491" s="15" t="str">
        <f t="shared" si="30"/>
        <v>Day</v>
      </c>
      <c r="K491" s="15" t="str">
        <f t="shared" si="31"/>
        <v>Weekday</v>
      </c>
      <c r="L491" s="19">
        <f>_xlfn.ISOWEEKNUM(Table4[[#This Row],[Delivery Date]])</f>
        <v>25</v>
      </c>
    </row>
    <row r="492" spans="1:12" hidden="1">
      <c r="A492" s="4">
        <v>500</v>
      </c>
      <c r="B492" s="2" t="s">
        <v>94</v>
      </c>
      <c r="C492" s="2" t="s">
        <v>15</v>
      </c>
      <c r="D492" s="3">
        <v>7.4999999999999997E-2</v>
      </c>
      <c r="E492" s="2" t="s">
        <v>381</v>
      </c>
      <c r="F492" s="1">
        <v>41446.051825729162</v>
      </c>
      <c r="G492" s="1">
        <v>41446.114499340285</v>
      </c>
      <c r="H492" s="5">
        <f t="shared" si="28"/>
        <v>90</v>
      </c>
      <c r="I492" s="15" t="str">
        <f t="shared" si="29"/>
        <v>Jun</v>
      </c>
      <c r="J492" s="15" t="str">
        <f t="shared" si="30"/>
        <v>Night</v>
      </c>
      <c r="K492" s="15" t="str">
        <f t="shared" si="31"/>
        <v>Weekday</v>
      </c>
      <c r="L492" s="19">
        <f>_xlfn.ISOWEEKNUM(Table4[[#This Row],[Delivery Date]])</f>
        <v>25</v>
      </c>
    </row>
    <row r="493" spans="1:12" hidden="1">
      <c r="A493" s="4">
        <v>501</v>
      </c>
      <c r="B493" s="2" t="s">
        <v>94</v>
      </c>
      <c r="C493" s="2" t="s">
        <v>15</v>
      </c>
      <c r="D493" s="3">
        <v>0.14791666666666667</v>
      </c>
      <c r="E493" s="2" t="s">
        <v>381</v>
      </c>
      <c r="F493" s="1">
        <v>41446.125027465278</v>
      </c>
      <c r="G493" s="1">
        <v>41446.211717280094</v>
      </c>
      <c r="H493" s="5">
        <f t="shared" si="28"/>
        <v>124</v>
      </c>
      <c r="I493" s="15" t="str">
        <f t="shared" si="29"/>
        <v>Jun</v>
      </c>
      <c r="J493" s="15" t="str">
        <f t="shared" si="30"/>
        <v>Night</v>
      </c>
      <c r="K493" s="15" t="str">
        <f t="shared" si="31"/>
        <v>Weekday</v>
      </c>
      <c r="L493" s="19">
        <f>_xlfn.ISOWEEKNUM(Table4[[#This Row],[Delivery Date]])</f>
        <v>25</v>
      </c>
    </row>
    <row r="494" spans="1:12">
      <c r="A494" s="4">
        <v>502</v>
      </c>
      <c r="B494" s="2" t="s">
        <v>94</v>
      </c>
      <c r="C494" s="2" t="s">
        <v>15</v>
      </c>
      <c r="D494" s="3">
        <v>0.40277777777777773</v>
      </c>
      <c r="E494" s="2" t="s">
        <v>9</v>
      </c>
      <c r="F494" s="1">
        <v>41446.363984687501</v>
      </c>
      <c r="G494" s="1">
        <v>41446.445848113421</v>
      </c>
      <c r="H494" s="5">
        <f t="shared" si="28"/>
        <v>117</v>
      </c>
      <c r="I494" s="15" t="str">
        <f t="shared" si="29"/>
        <v>Jun</v>
      </c>
      <c r="J494" s="15" t="str">
        <f t="shared" si="30"/>
        <v>Day</v>
      </c>
      <c r="K494" s="15" t="str">
        <f t="shared" si="31"/>
        <v>Weekday</v>
      </c>
      <c r="L494" s="19">
        <f>_xlfn.ISOWEEKNUM(Table4[[#This Row],[Delivery Date]])</f>
        <v>25</v>
      </c>
    </row>
    <row r="495" spans="1:12">
      <c r="A495" s="4">
        <v>503</v>
      </c>
      <c r="B495" s="2" t="s">
        <v>94</v>
      </c>
      <c r="C495" s="2" t="s">
        <v>15</v>
      </c>
      <c r="D495" s="3">
        <v>0.43263888888888885</v>
      </c>
      <c r="E495" s="2" t="s">
        <v>381</v>
      </c>
      <c r="F495" s="1">
        <v>41446.410592627311</v>
      </c>
      <c r="G495" s="1">
        <v>41446.470372719908</v>
      </c>
      <c r="H495" s="5">
        <f t="shared" si="28"/>
        <v>86</v>
      </c>
      <c r="I495" s="15" t="str">
        <f t="shared" si="29"/>
        <v>Jun</v>
      </c>
      <c r="J495" s="15" t="str">
        <f t="shared" si="30"/>
        <v>Day</v>
      </c>
      <c r="K495" s="15" t="str">
        <f t="shared" si="31"/>
        <v>Weekday</v>
      </c>
      <c r="L495" s="19">
        <f>_xlfn.ISOWEEKNUM(Table4[[#This Row],[Delivery Date]])</f>
        <v>25</v>
      </c>
    </row>
    <row r="496" spans="1:12">
      <c r="A496" s="4">
        <v>504</v>
      </c>
      <c r="B496" s="2" t="s">
        <v>94</v>
      </c>
      <c r="C496" s="2" t="s">
        <v>15</v>
      </c>
      <c r="D496" s="3">
        <v>0.47569444444444442</v>
      </c>
      <c r="E496" s="2" t="s">
        <v>9</v>
      </c>
      <c r="F496" s="1">
        <v>41446.445523993054</v>
      </c>
      <c r="G496" s="1">
        <v>41446.50577862269</v>
      </c>
      <c r="H496" s="5">
        <f t="shared" si="28"/>
        <v>86</v>
      </c>
      <c r="I496" s="15" t="str">
        <f t="shared" si="29"/>
        <v>Jun</v>
      </c>
      <c r="J496" s="15" t="str">
        <f t="shared" si="30"/>
        <v>Day</v>
      </c>
      <c r="K496" s="15" t="str">
        <f t="shared" si="31"/>
        <v>Weekday</v>
      </c>
      <c r="L496" s="19">
        <f>_xlfn.ISOWEEKNUM(Table4[[#This Row],[Delivery Date]])</f>
        <v>25</v>
      </c>
    </row>
    <row r="497" spans="1:12">
      <c r="A497" s="4">
        <v>505</v>
      </c>
      <c r="B497" s="2" t="s">
        <v>94</v>
      </c>
      <c r="C497" s="2" t="s">
        <v>15</v>
      </c>
      <c r="D497" s="3">
        <v>0.49444444444444446</v>
      </c>
      <c r="E497" s="2" t="s">
        <v>6</v>
      </c>
      <c r="F497" s="1">
        <v>41446.472963043976</v>
      </c>
      <c r="G497" s="1">
        <v>41446.549976932867</v>
      </c>
      <c r="H497" s="5">
        <f t="shared" si="28"/>
        <v>110</v>
      </c>
      <c r="I497" s="15" t="str">
        <f t="shared" si="29"/>
        <v>Jun</v>
      </c>
      <c r="J497" s="15" t="str">
        <f t="shared" si="30"/>
        <v>Day</v>
      </c>
      <c r="K497" s="15" t="str">
        <f t="shared" si="31"/>
        <v>Weekday</v>
      </c>
      <c r="L497" s="19">
        <f>_xlfn.ISOWEEKNUM(Table4[[#This Row],[Delivery Date]])</f>
        <v>25</v>
      </c>
    </row>
    <row r="498" spans="1:12">
      <c r="A498" s="4">
        <v>506</v>
      </c>
      <c r="B498" s="2" t="s">
        <v>94</v>
      </c>
      <c r="C498" s="2" t="s">
        <v>15</v>
      </c>
      <c r="D498" s="3">
        <v>0.57222222222222219</v>
      </c>
      <c r="E498" s="2" t="s">
        <v>9</v>
      </c>
      <c r="F498" s="1">
        <v>41446.544734456016</v>
      </c>
      <c r="G498" s="1">
        <v>41446.60416732639</v>
      </c>
      <c r="H498" s="5">
        <f t="shared" si="28"/>
        <v>85</v>
      </c>
      <c r="I498" s="15" t="str">
        <f t="shared" si="29"/>
        <v>Jun</v>
      </c>
      <c r="J498" s="15" t="str">
        <f t="shared" si="30"/>
        <v>Day</v>
      </c>
      <c r="K498" s="15" t="str">
        <f t="shared" si="31"/>
        <v>Weekday</v>
      </c>
      <c r="L498" s="19">
        <f>_xlfn.ISOWEEKNUM(Table4[[#This Row],[Delivery Date]])</f>
        <v>25</v>
      </c>
    </row>
    <row r="499" spans="1:12">
      <c r="A499" s="4">
        <v>507</v>
      </c>
      <c r="B499" s="2" t="s">
        <v>94</v>
      </c>
      <c r="C499" s="2" t="s">
        <v>15</v>
      </c>
      <c r="D499" s="3">
        <v>0.65347222222222223</v>
      </c>
      <c r="E499" s="2" t="s">
        <v>9</v>
      </c>
      <c r="F499" s="1">
        <v>41446.621444178243</v>
      </c>
      <c r="G499" s="1">
        <v>41446.682115474534</v>
      </c>
      <c r="H499" s="5">
        <f t="shared" si="28"/>
        <v>87</v>
      </c>
      <c r="I499" s="15" t="str">
        <f t="shared" si="29"/>
        <v>Jun</v>
      </c>
      <c r="J499" s="15" t="str">
        <f t="shared" si="30"/>
        <v>Day</v>
      </c>
      <c r="K499" s="15" t="str">
        <f t="shared" si="31"/>
        <v>Weekday</v>
      </c>
      <c r="L499" s="19">
        <f>_xlfn.ISOWEEKNUM(Table4[[#This Row],[Delivery Date]])</f>
        <v>25</v>
      </c>
    </row>
    <row r="500" spans="1:12">
      <c r="A500" s="4">
        <v>508</v>
      </c>
      <c r="B500" s="2" t="s">
        <v>94</v>
      </c>
      <c r="C500" s="2" t="s">
        <v>15</v>
      </c>
      <c r="D500" s="3">
        <v>0.65833333333333333</v>
      </c>
      <c r="E500" s="2" t="s">
        <v>381</v>
      </c>
      <c r="F500" s="1">
        <v>41446.618759490739</v>
      </c>
      <c r="G500" s="1">
        <v>41446.696629861108</v>
      </c>
      <c r="H500" s="5">
        <f t="shared" si="28"/>
        <v>112</v>
      </c>
      <c r="I500" s="15" t="str">
        <f t="shared" si="29"/>
        <v>Jun</v>
      </c>
      <c r="J500" s="15" t="str">
        <f t="shared" si="30"/>
        <v>Day</v>
      </c>
      <c r="K500" s="15" t="str">
        <f t="shared" si="31"/>
        <v>Weekday</v>
      </c>
      <c r="L500" s="19">
        <f>_xlfn.ISOWEEKNUM(Table4[[#This Row],[Delivery Date]])</f>
        <v>25</v>
      </c>
    </row>
    <row r="501" spans="1:12">
      <c r="A501" s="4">
        <v>509</v>
      </c>
      <c r="B501" s="2" t="s">
        <v>94</v>
      </c>
      <c r="C501" s="2" t="s">
        <v>15</v>
      </c>
      <c r="D501" s="3">
        <v>0.75416666666666676</v>
      </c>
      <c r="E501" s="2" t="s">
        <v>381</v>
      </c>
      <c r="F501" s="1">
        <v>41446.729530590273</v>
      </c>
      <c r="G501" s="1">
        <v>41446.803361608792</v>
      </c>
      <c r="H501" s="5">
        <f t="shared" si="28"/>
        <v>106</v>
      </c>
      <c r="I501" s="15" t="str">
        <f t="shared" si="29"/>
        <v>Jun</v>
      </c>
      <c r="J501" s="15" t="str">
        <f t="shared" si="30"/>
        <v>Day</v>
      </c>
      <c r="K501" s="15" t="str">
        <f t="shared" si="31"/>
        <v>Weekday</v>
      </c>
      <c r="L501" s="19">
        <f>_xlfn.ISOWEEKNUM(Table4[[#This Row],[Delivery Date]])</f>
        <v>25</v>
      </c>
    </row>
    <row r="502" spans="1:12" hidden="1">
      <c r="A502" s="4">
        <v>510</v>
      </c>
      <c r="B502" s="2" t="s">
        <v>95</v>
      </c>
      <c r="C502" s="2" t="s">
        <v>17</v>
      </c>
      <c r="D502" s="3">
        <v>1.1111111111111112E-2</v>
      </c>
      <c r="E502" s="2" t="s">
        <v>381</v>
      </c>
      <c r="F502" s="1">
        <v>41446.986597141207</v>
      </c>
      <c r="G502" s="1">
        <v>41447.074004548609</v>
      </c>
      <c r="H502" s="5">
        <f t="shared" si="28"/>
        <v>125</v>
      </c>
      <c r="I502" s="15" t="str">
        <f t="shared" si="29"/>
        <v>Jun</v>
      </c>
      <c r="J502" s="15" t="str">
        <f t="shared" si="30"/>
        <v>Night</v>
      </c>
      <c r="K502" s="15" t="str">
        <f t="shared" si="31"/>
        <v>Weekend</v>
      </c>
      <c r="L502" s="19">
        <f>_xlfn.ISOWEEKNUM(Table4[[#This Row],[Delivery Date]])</f>
        <v>25</v>
      </c>
    </row>
    <row r="503" spans="1:12">
      <c r="A503" s="4">
        <v>511</v>
      </c>
      <c r="B503" s="2" t="s">
        <v>95</v>
      </c>
      <c r="C503" s="2" t="s">
        <v>17</v>
      </c>
      <c r="D503" s="3">
        <v>0.28055555555555556</v>
      </c>
      <c r="E503" s="2" t="s">
        <v>6</v>
      </c>
      <c r="F503" s="1">
        <v>41447.231772766201</v>
      </c>
      <c r="G503" s="1">
        <v>41447.328323692127</v>
      </c>
      <c r="H503" s="5">
        <f t="shared" si="28"/>
        <v>139</v>
      </c>
      <c r="I503" s="15" t="str">
        <f t="shared" si="29"/>
        <v>Jun</v>
      </c>
      <c r="J503" s="15" t="str">
        <f t="shared" si="30"/>
        <v>Day</v>
      </c>
      <c r="K503" s="15" t="str">
        <f t="shared" si="31"/>
        <v>Weekend</v>
      </c>
      <c r="L503" s="19">
        <f>_xlfn.ISOWEEKNUM(Table4[[#This Row],[Delivery Date]])</f>
        <v>25</v>
      </c>
    </row>
    <row r="504" spans="1:12">
      <c r="A504" s="4">
        <v>512</v>
      </c>
      <c r="B504" s="2" t="s">
        <v>95</v>
      </c>
      <c r="C504" s="2" t="s">
        <v>17</v>
      </c>
      <c r="D504" s="3">
        <v>0.47430555555555554</v>
      </c>
      <c r="E504" s="2" t="s">
        <v>6</v>
      </c>
      <c r="F504" s="1">
        <v>41447.449265358795</v>
      </c>
      <c r="G504" s="1">
        <v>41447.528860266204</v>
      </c>
      <c r="H504" s="5">
        <f t="shared" si="28"/>
        <v>114</v>
      </c>
      <c r="I504" s="15" t="str">
        <f t="shared" si="29"/>
        <v>Jun</v>
      </c>
      <c r="J504" s="15" t="str">
        <f t="shared" si="30"/>
        <v>Day</v>
      </c>
      <c r="K504" s="15" t="str">
        <f t="shared" si="31"/>
        <v>Weekend</v>
      </c>
      <c r="L504" s="19">
        <f>_xlfn.ISOWEEKNUM(Table4[[#This Row],[Delivery Date]])</f>
        <v>25</v>
      </c>
    </row>
    <row r="505" spans="1:12">
      <c r="A505" s="4">
        <v>513</v>
      </c>
      <c r="B505" s="2" t="s">
        <v>95</v>
      </c>
      <c r="C505" s="2" t="s">
        <v>17</v>
      </c>
      <c r="D505" s="3">
        <v>0.87777777777777777</v>
      </c>
      <c r="E505" s="2" t="s">
        <v>381</v>
      </c>
      <c r="F505" s="1">
        <v>41447.858033645833</v>
      </c>
      <c r="G505" s="1">
        <v>41447.901471145829</v>
      </c>
      <c r="H505" s="5">
        <f t="shared" si="28"/>
        <v>62</v>
      </c>
      <c r="I505" s="15" t="str">
        <f t="shared" si="29"/>
        <v>Jun</v>
      </c>
      <c r="J505" s="15" t="str">
        <f t="shared" si="30"/>
        <v>Day</v>
      </c>
      <c r="K505" s="15" t="str">
        <f t="shared" si="31"/>
        <v>Weekend</v>
      </c>
      <c r="L505" s="19">
        <f>_xlfn.ISOWEEKNUM(Table4[[#This Row],[Delivery Date]])</f>
        <v>25</v>
      </c>
    </row>
    <row r="506" spans="1:12" hidden="1">
      <c r="A506" s="4">
        <v>514</v>
      </c>
      <c r="B506" s="2" t="s">
        <v>96</v>
      </c>
      <c r="C506" s="2" t="s">
        <v>19</v>
      </c>
      <c r="D506" s="3">
        <v>7.3611111111111113E-2</v>
      </c>
      <c r="E506" s="2" t="s">
        <v>381</v>
      </c>
      <c r="F506" s="1">
        <v>41448.063740358797</v>
      </c>
      <c r="G506" s="1">
        <v>41448.134365358797</v>
      </c>
      <c r="H506" s="5">
        <f t="shared" ref="H506:H568" si="32">HOUR(G506-F506)*60+MINUTE(G506-F506)</f>
        <v>101</v>
      </c>
      <c r="I506" s="15" t="str">
        <f t="shared" si="29"/>
        <v>Jun</v>
      </c>
      <c r="J506" s="15" t="str">
        <f t="shared" si="30"/>
        <v>Night</v>
      </c>
      <c r="K506" s="15" t="str">
        <f t="shared" si="31"/>
        <v>Weekend</v>
      </c>
      <c r="L506" s="19">
        <f>_xlfn.ISOWEEKNUM(Table4[[#This Row],[Delivery Date]])</f>
        <v>25</v>
      </c>
    </row>
    <row r="507" spans="1:12" hidden="1">
      <c r="A507" s="4">
        <v>515</v>
      </c>
      <c r="B507" s="2" t="s">
        <v>96</v>
      </c>
      <c r="C507" s="2" t="s">
        <v>19</v>
      </c>
      <c r="D507" s="3">
        <v>0.19305555555555554</v>
      </c>
      <c r="E507" s="2" t="s">
        <v>381</v>
      </c>
      <c r="F507" s="1">
        <v>41448.170037696756</v>
      </c>
      <c r="G507" s="1">
        <v>41448.248313159726</v>
      </c>
      <c r="H507" s="5">
        <f t="shared" si="32"/>
        <v>112</v>
      </c>
      <c r="I507" s="15" t="str">
        <f t="shared" si="29"/>
        <v>Jun</v>
      </c>
      <c r="J507" s="15" t="str">
        <f t="shared" si="30"/>
        <v>Night</v>
      </c>
      <c r="K507" s="15" t="str">
        <f t="shared" si="31"/>
        <v>Weekend</v>
      </c>
      <c r="L507" s="19">
        <f>_xlfn.ISOWEEKNUM(Table4[[#This Row],[Delivery Date]])</f>
        <v>25</v>
      </c>
    </row>
    <row r="508" spans="1:12">
      <c r="A508" s="4">
        <v>516</v>
      </c>
      <c r="B508" s="2" t="s">
        <v>96</v>
      </c>
      <c r="C508" s="2" t="s">
        <v>19</v>
      </c>
      <c r="D508" s="3">
        <v>0.45624999999999999</v>
      </c>
      <c r="E508" s="2" t="s">
        <v>381</v>
      </c>
      <c r="F508" s="1">
        <v>41448.435786458336</v>
      </c>
      <c r="G508" s="1">
        <v>41448.488807291666</v>
      </c>
      <c r="H508" s="5">
        <f t="shared" si="32"/>
        <v>76</v>
      </c>
      <c r="I508" s="15" t="str">
        <f t="shared" si="29"/>
        <v>Jun</v>
      </c>
      <c r="J508" s="15" t="str">
        <f t="shared" si="30"/>
        <v>Day</v>
      </c>
      <c r="K508" s="15" t="str">
        <f t="shared" si="31"/>
        <v>Weekend</v>
      </c>
      <c r="L508" s="19">
        <f>_xlfn.ISOWEEKNUM(Table4[[#This Row],[Delivery Date]])</f>
        <v>25</v>
      </c>
    </row>
    <row r="509" spans="1:12">
      <c r="A509" s="4">
        <v>517</v>
      </c>
      <c r="B509" s="2" t="s">
        <v>96</v>
      </c>
      <c r="C509" s="2" t="s">
        <v>19</v>
      </c>
      <c r="D509" s="3">
        <v>0.78472222222222221</v>
      </c>
      <c r="E509" s="2" t="s">
        <v>381</v>
      </c>
      <c r="F509" s="1">
        <v>41448.765909571754</v>
      </c>
      <c r="G509" s="1">
        <v>41448.817379479173</v>
      </c>
      <c r="H509" s="5">
        <f t="shared" si="32"/>
        <v>74</v>
      </c>
      <c r="I509" s="15" t="str">
        <f t="shared" si="29"/>
        <v>Jun</v>
      </c>
      <c r="J509" s="15" t="str">
        <f t="shared" si="30"/>
        <v>Day</v>
      </c>
      <c r="K509" s="15" t="str">
        <f t="shared" si="31"/>
        <v>Weekend</v>
      </c>
      <c r="L509" s="19">
        <f>_xlfn.ISOWEEKNUM(Table4[[#This Row],[Delivery Date]])</f>
        <v>25</v>
      </c>
    </row>
    <row r="510" spans="1:12">
      <c r="A510" s="4">
        <v>518</v>
      </c>
      <c r="B510" s="2" t="s">
        <v>96</v>
      </c>
      <c r="C510" s="2" t="s">
        <v>19</v>
      </c>
      <c r="D510" s="3">
        <v>0.87708333333333333</v>
      </c>
      <c r="E510" s="2" t="s">
        <v>381</v>
      </c>
      <c r="F510" s="1">
        <v>41448.850011493058</v>
      </c>
      <c r="G510" s="1">
        <v>41448.910104085648</v>
      </c>
      <c r="H510" s="5">
        <f t="shared" si="32"/>
        <v>86</v>
      </c>
      <c r="I510" s="15" t="str">
        <f t="shared" si="29"/>
        <v>Jun</v>
      </c>
      <c r="J510" s="15" t="str">
        <f t="shared" si="30"/>
        <v>Day</v>
      </c>
      <c r="K510" s="15" t="str">
        <f t="shared" si="31"/>
        <v>Weekend</v>
      </c>
      <c r="L510" s="19">
        <f>_xlfn.ISOWEEKNUM(Table4[[#This Row],[Delivery Date]])</f>
        <v>25</v>
      </c>
    </row>
    <row r="511" spans="1:12" hidden="1">
      <c r="A511" s="4">
        <v>519</v>
      </c>
      <c r="B511" s="2" t="s">
        <v>97</v>
      </c>
      <c r="C511" s="2" t="s">
        <v>5</v>
      </c>
      <c r="D511" s="3">
        <v>3.888888888888889E-2</v>
      </c>
      <c r="E511" s="2" t="s">
        <v>6</v>
      </c>
      <c r="F511" s="1">
        <v>41449.018645983801</v>
      </c>
      <c r="G511" s="1">
        <v>41449.102222372683</v>
      </c>
      <c r="H511" s="5">
        <f t="shared" si="32"/>
        <v>120</v>
      </c>
      <c r="I511" s="15" t="str">
        <f t="shared" si="29"/>
        <v>Jun</v>
      </c>
      <c r="J511" s="15" t="str">
        <f t="shared" si="30"/>
        <v>Night</v>
      </c>
      <c r="K511" s="15" t="str">
        <f t="shared" si="31"/>
        <v>Weekday</v>
      </c>
      <c r="L511" s="19">
        <f>_xlfn.ISOWEEKNUM(Table4[[#This Row],[Delivery Date]])</f>
        <v>26</v>
      </c>
    </row>
    <row r="512" spans="1:12">
      <c r="A512" s="4">
        <v>520</v>
      </c>
      <c r="B512" s="2" t="s">
        <v>97</v>
      </c>
      <c r="C512" s="2" t="s">
        <v>5</v>
      </c>
      <c r="D512" s="3">
        <v>0.3576388888888889</v>
      </c>
      <c r="E512" s="2" t="s">
        <v>9</v>
      </c>
      <c r="F512" s="1">
        <v>41449.325229594906</v>
      </c>
      <c r="G512" s="1">
        <v>41449.386815243059</v>
      </c>
      <c r="H512" s="5">
        <f t="shared" si="32"/>
        <v>88</v>
      </c>
      <c r="I512" s="15" t="str">
        <f t="shared" si="29"/>
        <v>Jun</v>
      </c>
      <c r="J512" s="15" t="str">
        <f t="shared" si="30"/>
        <v>Day</v>
      </c>
      <c r="K512" s="15" t="str">
        <f t="shared" si="31"/>
        <v>Weekday</v>
      </c>
      <c r="L512" s="19">
        <f>_xlfn.ISOWEEKNUM(Table4[[#This Row],[Delivery Date]])</f>
        <v>26</v>
      </c>
    </row>
    <row r="513" spans="1:12">
      <c r="A513" s="4">
        <v>521</v>
      </c>
      <c r="B513" s="2" t="s">
        <v>97</v>
      </c>
      <c r="C513" s="2" t="s">
        <v>5</v>
      </c>
      <c r="D513" s="3">
        <v>0.39999999999999997</v>
      </c>
      <c r="E513" s="2" t="s">
        <v>9</v>
      </c>
      <c r="F513" s="1">
        <v>41449.370969942123</v>
      </c>
      <c r="G513" s="1">
        <v>41449.441861145831</v>
      </c>
      <c r="H513" s="5">
        <f t="shared" si="32"/>
        <v>102</v>
      </c>
      <c r="I513" s="15" t="str">
        <f t="shared" si="29"/>
        <v>Jun</v>
      </c>
      <c r="J513" s="15" t="str">
        <f t="shared" si="30"/>
        <v>Day</v>
      </c>
      <c r="K513" s="15" t="str">
        <f t="shared" si="31"/>
        <v>Weekday</v>
      </c>
      <c r="L513" s="19">
        <f>_xlfn.ISOWEEKNUM(Table4[[#This Row],[Delivery Date]])</f>
        <v>26</v>
      </c>
    </row>
    <row r="514" spans="1:12">
      <c r="A514" s="4">
        <v>522</v>
      </c>
      <c r="B514" s="2" t="s">
        <v>97</v>
      </c>
      <c r="C514" s="2" t="s">
        <v>5</v>
      </c>
      <c r="D514" s="3">
        <v>0.45069444444444445</v>
      </c>
      <c r="E514" s="2" t="s">
        <v>9</v>
      </c>
      <c r="F514" s="1">
        <v>41449.413184224533</v>
      </c>
      <c r="G514" s="1">
        <v>41449.48524440972</v>
      </c>
      <c r="H514" s="5">
        <f t="shared" si="32"/>
        <v>103</v>
      </c>
      <c r="I514" s="15" t="str">
        <f t="shared" ref="I514:I577" si="33">TEXT(B514,"mmm")</f>
        <v>Jun</v>
      </c>
      <c r="J514" s="15" t="str">
        <f t="shared" ref="J514:J577" si="34">IF(OR(HOUR(D514)&lt;6, HOUR(D514&gt;18)),"Night","Day")</f>
        <v>Day</v>
      </c>
      <c r="K514" s="15" t="str">
        <f t="shared" ref="K514:K577" si="35">IF(OR(C514="Saturday", C514="Sunday"),"Weekend","Weekday")</f>
        <v>Weekday</v>
      </c>
      <c r="L514" s="19">
        <f>_xlfn.ISOWEEKNUM(Table4[[#This Row],[Delivery Date]])</f>
        <v>26</v>
      </c>
    </row>
    <row r="515" spans="1:12">
      <c r="A515" s="4">
        <v>523</v>
      </c>
      <c r="B515" s="2" t="s">
        <v>97</v>
      </c>
      <c r="C515" s="2" t="s">
        <v>5</v>
      </c>
      <c r="D515" s="3">
        <v>0.55486111111111114</v>
      </c>
      <c r="E515" s="2" t="s">
        <v>9</v>
      </c>
      <c r="F515" s="1">
        <v>41449.496200196758</v>
      </c>
      <c r="G515" s="1">
        <v>41449.579683993055</v>
      </c>
      <c r="H515" s="5">
        <f t="shared" si="32"/>
        <v>120</v>
      </c>
      <c r="I515" s="15" t="str">
        <f t="shared" si="33"/>
        <v>Jun</v>
      </c>
      <c r="J515" s="15" t="str">
        <f t="shared" si="34"/>
        <v>Day</v>
      </c>
      <c r="K515" s="15" t="str">
        <f t="shared" si="35"/>
        <v>Weekday</v>
      </c>
      <c r="L515" s="19">
        <f>_xlfn.ISOWEEKNUM(Table4[[#This Row],[Delivery Date]])</f>
        <v>26</v>
      </c>
    </row>
    <row r="516" spans="1:12">
      <c r="A516" s="4">
        <v>524</v>
      </c>
      <c r="B516" s="2" t="s">
        <v>97</v>
      </c>
      <c r="C516" s="2" t="s">
        <v>5</v>
      </c>
      <c r="D516" s="3">
        <v>0.61736111111111114</v>
      </c>
      <c r="E516" s="2" t="s">
        <v>9</v>
      </c>
      <c r="F516" s="1">
        <v>41449.587158101851</v>
      </c>
      <c r="G516" s="1">
        <v>41449.634357175928</v>
      </c>
      <c r="H516" s="5">
        <f t="shared" si="32"/>
        <v>67</v>
      </c>
      <c r="I516" s="15" t="str">
        <f t="shared" si="33"/>
        <v>Jun</v>
      </c>
      <c r="J516" s="15" t="str">
        <f t="shared" si="34"/>
        <v>Day</v>
      </c>
      <c r="K516" s="15" t="str">
        <f t="shared" si="35"/>
        <v>Weekday</v>
      </c>
      <c r="L516" s="19">
        <f>_xlfn.ISOWEEKNUM(Table4[[#This Row],[Delivery Date]])</f>
        <v>26</v>
      </c>
    </row>
    <row r="517" spans="1:12">
      <c r="A517" s="4">
        <v>525</v>
      </c>
      <c r="B517" s="2" t="s">
        <v>97</v>
      </c>
      <c r="C517" s="2" t="s">
        <v>5</v>
      </c>
      <c r="D517" s="3">
        <v>0.67986111111111114</v>
      </c>
      <c r="E517" s="2" t="s">
        <v>9</v>
      </c>
      <c r="F517" s="1">
        <v>41449.649018634263</v>
      </c>
      <c r="G517" s="1">
        <v>41449.711437615741</v>
      </c>
      <c r="H517" s="5">
        <f t="shared" si="32"/>
        <v>89</v>
      </c>
      <c r="I517" s="15" t="str">
        <f t="shared" si="33"/>
        <v>Jun</v>
      </c>
      <c r="J517" s="15" t="str">
        <f t="shared" si="34"/>
        <v>Day</v>
      </c>
      <c r="K517" s="15" t="str">
        <f t="shared" si="35"/>
        <v>Weekday</v>
      </c>
      <c r="L517" s="19">
        <f>_xlfn.ISOWEEKNUM(Table4[[#This Row],[Delivery Date]])</f>
        <v>26</v>
      </c>
    </row>
    <row r="518" spans="1:12">
      <c r="A518" s="4">
        <v>526</v>
      </c>
      <c r="B518" s="2" t="s">
        <v>98</v>
      </c>
      <c r="C518" s="2" t="s">
        <v>8</v>
      </c>
      <c r="D518" s="3">
        <v>0.37291666666666662</v>
      </c>
      <c r="E518" s="2" t="s">
        <v>9</v>
      </c>
      <c r="F518" s="1">
        <v>41450.329286458335</v>
      </c>
      <c r="G518" s="1">
        <v>41450.396358217593</v>
      </c>
      <c r="H518" s="5">
        <f t="shared" si="32"/>
        <v>96</v>
      </c>
      <c r="I518" s="15" t="str">
        <f t="shared" si="33"/>
        <v>Jun</v>
      </c>
      <c r="J518" s="15" t="str">
        <f t="shared" si="34"/>
        <v>Day</v>
      </c>
      <c r="K518" s="15" t="str">
        <f t="shared" si="35"/>
        <v>Weekday</v>
      </c>
      <c r="L518" s="19">
        <f>_xlfn.ISOWEEKNUM(Table4[[#This Row],[Delivery Date]])</f>
        <v>26</v>
      </c>
    </row>
    <row r="519" spans="1:12">
      <c r="A519" s="4">
        <v>527</v>
      </c>
      <c r="B519" s="2" t="s">
        <v>98</v>
      </c>
      <c r="C519" s="2" t="s">
        <v>8</v>
      </c>
      <c r="D519" s="3">
        <v>0.38194444444444442</v>
      </c>
      <c r="E519" s="2" t="s">
        <v>381</v>
      </c>
      <c r="F519" s="1">
        <v>41450.371961539349</v>
      </c>
      <c r="G519" s="1">
        <v>41450.443720798612</v>
      </c>
      <c r="H519" s="5">
        <f t="shared" si="32"/>
        <v>103</v>
      </c>
      <c r="I519" s="15" t="str">
        <f t="shared" si="33"/>
        <v>Jun</v>
      </c>
      <c r="J519" s="15" t="str">
        <f t="shared" si="34"/>
        <v>Day</v>
      </c>
      <c r="K519" s="15" t="str">
        <f t="shared" si="35"/>
        <v>Weekday</v>
      </c>
      <c r="L519" s="19">
        <f>_xlfn.ISOWEEKNUM(Table4[[#This Row],[Delivery Date]])</f>
        <v>26</v>
      </c>
    </row>
    <row r="520" spans="1:12">
      <c r="A520" s="4">
        <v>528</v>
      </c>
      <c r="B520" s="2" t="s">
        <v>98</v>
      </c>
      <c r="C520" s="2" t="s">
        <v>8</v>
      </c>
      <c r="D520" s="3">
        <v>0.4680555555555555</v>
      </c>
      <c r="E520" s="2" t="s">
        <v>9</v>
      </c>
      <c r="F520" s="1">
        <v>41450.424622488426</v>
      </c>
      <c r="G520" s="1">
        <v>41450.49492341435</v>
      </c>
      <c r="H520" s="5">
        <f t="shared" si="32"/>
        <v>101</v>
      </c>
      <c r="I520" s="15" t="str">
        <f t="shared" si="33"/>
        <v>Jun</v>
      </c>
      <c r="J520" s="15" t="str">
        <f t="shared" si="34"/>
        <v>Day</v>
      </c>
      <c r="K520" s="15" t="str">
        <f t="shared" si="35"/>
        <v>Weekday</v>
      </c>
      <c r="L520" s="19">
        <f>_xlfn.ISOWEEKNUM(Table4[[#This Row],[Delivery Date]])</f>
        <v>26</v>
      </c>
    </row>
    <row r="521" spans="1:12">
      <c r="A521" s="4">
        <v>529</v>
      </c>
      <c r="B521" s="2" t="s">
        <v>98</v>
      </c>
      <c r="C521" s="2" t="s">
        <v>8</v>
      </c>
      <c r="D521" s="3">
        <v>0.54999999999999993</v>
      </c>
      <c r="E521" s="2" t="s">
        <v>6</v>
      </c>
      <c r="F521" s="1">
        <v>41450.527149768517</v>
      </c>
      <c r="G521" s="1">
        <v>41450.596362731478</v>
      </c>
      <c r="H521" s="5">
        <f t="shared" si="32"/>
        <v>99</v>
      </c>
      <c r="I521" s="15" t="str">
        <f t="shared" si="33"/>
        <v>Jun</v>
      </c>
      <c r="J521" s="15" t="str">
        <f t="shared" si="34"/>
        <v>Day</v>
      </c>
      <c r="K521" s="15" t="str">
        <f t="shared" si="35"/>
        <v>Weekday</v>
      </c>
      <c r="L521" s="19">
        <f>_xlfn.ISOWEEKNUM(Table4[[#This Row],[Delivery Date]])</f>
        <v>26</v>
      </c>
    </row>
    <row r="522" spans="1:12">
      <c r="A522" s="4">
        <v>530</v>
      </c>
      <c r="B522" s="2" t="s">
        <v>98</v>
      </c>
      <c r="C522" s="2" t="s">
        <v>8</v>
      </c>
      <c r="D522" s="3">
        <v>0.61736111111111114</v>
      </c>
      <c r="E522" s="2" t="s">
        <v>9</v>
      </c>
      <c r="F522" s="1">
        <v>41450.570033530093</v>
      </c>
      <c r="G522" s="1">
        <v>41450.68143399305</v>
      </c>
      <c r="H522" s="5">
        <f t="shared" si="32"/>
        <v>160</v>
      </c>
      <c r="I522" s="15" t="str">
        <f t="shared" si="33"/>
        <v>Jun</v>
      </c>
      <c r="J522" s="15" t="str">
        <f t="shared" si="34"/>
        <v>Day</v>
      </c>
      <c r="K522" s="15" t="str">
        <f t="shared" si="35"/>
        <v>Weekday</v>
      </c>
      <c r="L522" s="19">
        <f>_xlfn.ISOWEEKNUM(Table4[[#This Row],[Delivery Date]])</f>
        <v>26</v>
      </c>
    </row>
    <row r="523" spans="1:12">
      <c r="A523" s="4">
        <v>531</v>
      </c>
      <c r="B523" s="2" t="s">
        <v>98</v>
      </c>
      <c r="C523" s="2" t="s">
        <v>8</v>
      </c>
      <c r="D523" s="3">
        <v>0.71250000000000002</v>
      </c>
      <c r="E523" s="2" t="s">
        <v>9</v>
      </c>
      <c r="F523" s="1">
        <v>41450.693319872684</v>
      </c>
      <c r="G523" s="1">
        <v>41450.765090706016</v>
      </c>
      <c r="H523" s="5">
        <f t="shared" si="32"/>
        <v>103</v>
      </c>
      <c r="I523" s="15" t="str">
        <f t="shared" si="33"/>
        <v>Jun</v>
      </c>
      <c r="J523" s="15" t="str">
        <f t="shared" si="34"/>
        <v>Day</v>
      </c>
      <c r="K523" s="15" t="str">
        <f t="shared" si="35"/>
        <v>Weekday</v>
      </c>
      <c r="L523" s="19">
        <f>_xlfn.ISOWEEKNUM(Table4[[#This Row],[Delivery Date]])</f>
        <v>26</v>
      </c>
    </row>
    <row r="524" spans="1:12">
      <c r="A524" s="4">
        <v>533</v>
      </c>
      <c r="B524" s="2" t="s">
        <v>98</v>
      </c>
      <c r="C524" s="2" t="s">
        <v>8</v>
      </c>
      <c r="D524" s="3">
        <v>0.9145833333333333</v>
      </c>
      <c r="E524" s="2" t="s">
        <v>381</v>
      </c>
      <c r="F524" s="1">
        <v>41450.890697222218</v>
      </c>
      <c r="G524" s="1">
        <v>41450.942155555553</v>
      </c>
      <c r="H524" s="5">
        <f t="shared" si="32"/>
        <v>74</v>
      </c>
      <c r="I524" s="15" t="str">
        <f t="shared" si="33"/>
        <v>Jun</v>
      </c>
      <c r="J524" s="15" t="str">
        <f t="shared" si="34"/>
        <v>Day</v>
      </c>
      <c r="K524" s="15" t="str">
        <f t="shared" si="35"/>
        <v>Weekday</v>
      </c>
      <c r="L524" s="19">
        <f>_xlfn.ISOWEEKNUM(Table4[[#This Row],[Delivery Date]])</f>
        <v>26</v>
      </c>
    </row>
    <row r="525" spans="1:12">
      <c r="A525" s="4">
        <v>534</v>
      </c>
      <c r="B525" s="2" t="s">
        <v>99</v>
      </c>
      <c r="C525" s="2" t="s">
        <v>11</v>
      </c>
      <c r="D525" s="3">
        <v>0.33749999999999997</v>
      </c>
      <c r="E525" s="2" t="s">
        <v>9</v>
      </c>
      <c r="F525" s="1">
        <v>41451.315059641209</v>
      </c>
      <c r="G525" s="1">
        <v>41451.375024918983</v>
      </c>
      <c r="H525" s="5">
        <f t="shared" si="32"/>
        <v>86</v>
      </c>
      <c r="I525" s="15" t="str">
        <f t="shared" si="33"/>
        <v>Jun</v>
      </c>
      <c r="J525" s="15" t="str">
        <f t="shared" si="34"/>
        <v>Day</v>
      </c>
      <c r="K525" s="15" t="str">
        <f t="shared" si="35"/>
        <v>Weekday</v>
      </c>
      <c r="L525" s="19">
        <f>_xlfn.ISOWEEKNUM(Table4[[#This Row],[Delivery Date]])</f>
        <v>26</v>
      </c>
    </row>
    <row r="526" spans="1:12">
      <c r="A526" s="4">
        <v>535</v>
      </c>
      <c r="B526" s="2" t="s">
        <v>99</v>
      </c>
      <c r="C526" s="2" t="s">
        <v>11</v>
      </c>
      <c r="D526" s="3">
        <v>0.39861111111111108</v>
      </c>
      <c r="E526" s="2" t="s">
        <v>6</v>
      </c>
      <c r="F526" s="1">
        <v>41451.345590011573</v>
      </c>
      <c r="G526" s="1">
        <v>41451.44920112269</v>
      </c>
      <c r="H526" s="5">
        <f t="shared" si="32"/>
        <v>149</v>
      </c>
      <c r="I526" s="15" t="str">
        <f t="shared" si="33"/>
        <v>Jun</v>
      </c>
      <c r="J526" s="15" t="str">
        <f t="shared" si="34"/>
        <v>Day</v>
      </c>
      <c r="K526" s="15" t="str">
        <f t="shared" si="35"/>
        <v>Weekday</v>
      </c>
      <c r="L526" s="19">
        <f>_xlfn.ISOWEEKNUM(Table4[[#This Row],[Delivery Date]])</f>
        <v>26</v>
      </c>
    </row>
    <row r="527" spans="1:12">
      <c r="A527" s="4">
        <v>536</v>
      </c>
      <c r="B527" s="2" t="s">
        <v>99</v>
      </c>
      <c r="C527" s="2" t="s">
        <v>11</v>
      </c>
      <c r="D527" s="3">
        <v>0.41180555555555554</v>
      </c>
      <c r="E527" s="2" t="s">
        <v>9</v>
      </c>
      <c r="F527" s="1">
        <v>41451.394087349538</v>
      </c>
      <c r="G527" s="1">
        <v>41451.451379016202</v>
      </c>
      <c r="H527" s="5">
        <f t="shared" si="32"/>
        <v>82</v>
      </c>
      <c r="I527" s="15" t="str">
        <f t="shared" si="33"/>
        <v>Jun</v>
      </c>
      <c r="J527" s="15" t="str">
        <f t="shared" si="34"/>
        <v>Day</v>
      </c>
      <c r="K527" s="15" t="str">
        <f t="shared" si="35"/>
        <v>Weekday</v>
      </c>
      <c r="L527" s="19">
        <f>_xlfn.ISOWEEKNUM(Table4[[#This Row],[Delivery Date]])</f>
        <v>26</v>
      </c>
    </row>
    <row r="528" spans="1:12">
      <c r="A528" s="4">
        <v>537</v>
      </c>
      <c r="B528" s="2" t="s">
        <v>99</v>
      </c>
      <c r="C528" s="2" t="s">
        <v>11</v>
      </c>
      <c r="D528" s="3">
        <v>0.53125</v>
      </c>
      <c r="E528" s="2" t="s">
        <v>381</v>
      </c>
      <c r="F528" s="1">
        <v>41451.493306828706</v>
      </c>
      <c r="G528" s="1">
        <v>41451.572936458331</v>
      </c>
      <c r="H528" s="5">
        <f t="shared" si="32"/>
        <v>114</v>
      </c>
      <c r="I528" s="15" t="str">
        <f t="shared" si="33"/>
        <v>Jun</v>
      </c>
      <c r="J528" s="15" t="str">
        <f t="shared" si="34"/>
        <v>Day</v>
      </c>
      <c r="K528" s="15" t="str">
        <f t="shared" si="35"/>
        <v>Weekday</v>
      </c>
      <c r="L528" s="19">
        <f>_xlfn.ISOWEEKNUM(Table4[[#This Row],[Delivery Date]])</f>
        <v>26</v>
      </c>
    </row>
    <row r="529" spans="1:12">
      <c r="A529" s="4">
        <v>538</v>
      </c>
      <c r="B529" s="2" t="s">
        <v>99</v>
      </c>
      <c r="C529" s="2" t="s">
        <v>11</v>
      </c>
      <c r="D529" s="3">
        <v>0.57986111111111105</v>
      </c>
      <c r="E529" s="2" t="s">
        <v>9</v>
      </c>
      <c r="F529" s="1">
        <v>41451.544767164349</v>
      </c>
      <c r="G529" s="1">
        <v>41451.606318090278</v>
      </c>
      <c r="H529" s="5">
        <f t="shared" si="32"/>
        <v>88</v>
      </c>
      <c r="I529" s="15" t="str">
        <f t="shared" si="33"/>
        <v>Jun</v>
      </c>
      <c r="J529" s="15" t="str">
        <f t="shared" si="34"/>
        <v>Day</v>
      </c>
      <c r="K529" s="15" t="str">
        <f t="shared" si="35"/>
        <v>Weekday</v>
      </c>
      <c r="L529" s="19">
        <f>_xlfn.ISOWEEKNUM(Table4[[#This Row],[Delivery Date]])</f>
        <v>26</v>
      </c>
    </row>
    <row r="530" spans="1:12">
      <c r="A530" s="4">
        <v>539</v>
      </c>
      <c r="B530" s="2" t="s">
        <v>99</v>
      </c>
      <c r="C530" s="2" t="s">
        <v>11</v>
      </c>
      <c r="D530" s="3">
        <v>0.65972222222222221</v>
      </c>
      <c r="E530" s="2" t="s">
        <v>9</v>
      </c>
      <c r="F530" s="1">
        <v>41451.620497071759</v>
      </c>
      <c r="G530" s="1">
        <v>41451.680311886572</v>
      </c>
      <c r="H530" s="5">
        <f t="shared" si="32"/>
        <v>86</v>
      </c>
      <c r="I530" s="15" t="str">
        <f t="shared" si="33"/>
        <v>Jun</v>
      </c>
      <c r="J530" s="15" t="str">
        <f t="shared" si="34"/>
        <v>Day</v>
      </c>
      <c r="K530" s="15" t="str">
        <f t="shared" si="35"/>
        <v>Weekday</v>
      </c>
      <c r="L530" s="19">
        <f>_xlfn.ISOWEEKNUM(Table4[[#This Row],[Delivery Date]])</f>
        <v>26</v>
      </c>
    </row>
    <row r="531" spans="1:12">
      <c r="A531" s="4">
        <v>540</v>
      </c>
      <c r="B531" s="2" t="s">
        <v>99</v>
      </c>
      <c r="C531" s="2" t="s">
        <v>11</v>
      </c>
      <c r="D531" s="3">
        <v>0.8618055555555556</v>
      </c>
      <c r="E531" s="2" t="s">
        <v>381</v>
      </c>
      <c r="F531" s="1">
        <v>41451.833582835643</v>
      </c>
      <c r="G531" s="1">
        <v>41451.896904594905</v>
      </c>
      <c r="H531" s="5">
        <f t="shared" si="32"/>
        <v>91</v>
      </c>
      <c r="I531" s="15" t="str">
        <f t="shared" si="33"/>
        <v>Jun</v>
      </c>
      <c r="J531" s="15" t="str">
        <f t="shared" si="34"/>
        <v>Day</v>
      </c>
      <c r="K531" s="15" t="str">
        <f t="shared" si="35"/>
        <v>Weekday</v>
      </c>
      <c r="L531" s="19">
        <f>_xlfn.ISOWEEKNUM(Table4[[#This Row],[Delivery Date]])</f>
        <v>26</v>
      </c>
    </row>
    <row r="532" spans="1:12" hidden="1">
      <c r="A532" s="4">
        <v>541</v>
      </c>
      <c r="B532" s="2" t="s">
        <v>100</v>
      </c>
      <c r="C532" s="2" t="s">
        <v>13</v>
      </c>
      <c r="D532" s="3" t="e">
        <v>#NUM!</v>
      </c>
      <c r="E532" s="2" t="s">
        <v>6</v>
      </c>
      <c r="F532" s="1">
        <v>41451.959283761578</v>
      </c>
      <c r="G532" s="1">
        <v>41452.040811539351</v>
      </c>
      <c r="H532" s="5">
        <f t="shared" si="32"/>
        <v>117</v>
      </c>
      <c r="I532" s="15" t="str">
        <f t="shared" si="33"/>
        <v>Jun</v>
      </c>
      <c r="J532" s="15" t="e">
        <f t="shared" si="34"/>
        <v>#NUM!</v>
      </c>
      <c r="K532" s="15" t="str">
        <f t="shared" si="35"/>
        <v>Weekday</v>
      </c>
      <c r="L532" s="19">
        <f>_xlfn.ISOWEEKNUM(Table4[[#This Row],[Delivery Date]])</f>
        <v>26</v>
      </c>
    </row>
    <row r="533" spans="1:12" hidden="1">
      <c r="A533" s="4">
        <v>542</v>
      </c>
      <c r="B533" s="2" t="s">
        <v>100</v>
      </c>
      <c r="C533" s="2" t="s">
        <v>13</v>
      </c>
      <c r="D533" s="3">
        <v>8.1944444444444445E-2</v>
      </c>
      <c r="E533" s="2" t="s">
        <v>381</v>
      </c>
      <c r="F533" s="1">
        <v>41452.061050231481</v>
      </c>
      <c r="G533" s="1">
        <v>41452.110089583337</v>
      </c>
      <c r="H533" s="5">
        <f t="shared" si="32"/>
        <v>70</v>
      </c>
      <c r="I533" s="15" t="str">
        <f t="shared" si="33"/>
        <v>Jun</v>
      </c>
      <c r="J533" s="15" t="str">
        <f t="shared" si="34"/>
        <v>Night</v>
      </c>
      <c r="K533" s="15" t="str">
        <f t="shared" si="35"/>
        <v>Weekday</v>
      </c>
      <c r="L533" s="19">
        <f>_xlfn.ISOWEEKNUM(Table4[[#This Row],[Delivery Date]])</f>
        <v>26</v>
      </c>
    </row>
    <row r="534" spans="1:12" hidden="1">
      <c r="A534" s="4">
        <v>543</v>
      </c>
      <c r="B534" s="2" t="s">
        <v>100</v>
      </c>
      <c r="C534" s="2" t="s">
        <v>13</v>
      </c>
      <c r="D534" s="3">
        <v>0.24652777777777779</v>
      </c>
      <c r="E534" s="2" t="s">
        <v>6</v>
      </c>
      <c r="F534" s="1">
        <v>41452.132063576384</v>
      </c>
      <c r="G534" s="1">
        <v>41452.285223298612</v>
      </c>
      <c r="H534" s="5">
        <f t="shared" si="32"/>
        <v>220</v>
      </c>
      <c r="I534" s="15" t="str">
        <f t="shared" si="33"/>
        <v>Jun</v>
      </c>
      <c r="J534" s="15" t="str">
        <f t="shared" si="34"/>
        <v>Night</v>
      </c>
      <c r="K534" s="15" t="str">
        <f t="shared" si="35"/>
        <v>Weekday</v>
      </c>
      <c r="L534" s="19">
        <f>_xlfn.ISOWEEKNUM(Table4[[#This Row],[Delivery Date]])</f>
        <v>26</v>
      </c>
    </row>
    <row r="535" spans="1:12">
      <c r="A535" s="4">
        <v>544</v>
      </c>
      <c r="B535" s="2" t="s">
        <v>100</v>
      </c>
      <c r="C535" s="2" t="s">
        <v>13</v>
      </c>
      <c r="D535" s="3">
        <v>0.43333333333333335</v>
      </c>
      <c r="E535" s="2" t="s">
        <v>9</v>
      </c>
      <c r="F535" s="1">
        <v>41452.400619872686</v>
      </c>
      <c r="G535" s="1">
        <v>41452.459809687498</v>
      </c>
      <c r="H535" s="5">
        <f t="shared" si="32"/>
        <v>85</v>
      </c>
      <c r="I535" s="15" t="str">
        <f t="shared" si="33"/>
        <v>Jun</v>
      </c>
      <c r="J535" s="15" t="str">
        <f t="shared" si="34"/>
        <v>Day</v>
      </c>
      <c r="K535" s="15" t="str">
        <f t="shared" si="35"/>
        <v>Weekday</v>
      </c>
      <c r="L535" s="19">
        <f>_xlfn.ISOWEEKNUM(Table4[[#This Row],[Delivery Date]])</f>
        <v>26</v>
      </c>
    </row>
    <row r="536" spans="1:12">
      <c r="A536" s="4">
        <v>545</v>
      </c>
      <c r="B536" s="2" t="s">
        <v>100</v>
      </c>
      <c r="C536" s="2" t="s">
        <v>13</v>
      </c>
      <c r="D536" s="3">
        <v>0.53888888888888886</v>
      </c>
      <c r="E536" s="2" t="s">
        <v>9</v>
      </c>
      <c r="F536" s="1">
        <v>41452.490520451393</v>
      </c>
      <c r="G536" s="1">
        <v>41452.558437118052</v>
      </c>
      <c r="H536" s="5">
        <f t="shared" si="32"/>
        <v>97</v>
      </c>
      <c r="I536" s="15" t="str">
        <f t="shared" si="33"/>
        <v>Jun</v>
      </c>
      <c r="J536" s="15" t="str">
        <f t="shared" si="34"/>
        <v>Day</v>
      </c>
      <c r="K536" s="15" t="str">
        <f t="shared" si="35"/>
        <v>Weekday</v>
      </c>
      <c r="L536" s="19">
        <f>_xlfn.ISOWEEKNUM(Table4[[#This Row],[Delivery Date]])</f>
        <v>26</v>
      </c>
    </row>
    <row r="537" spans="1:12">
      <c r="A537" s="4">
        <v>546</v>
      </c>
      <c r="B537" s="2" t="s">
        <v>100</v>
      </c>
      <c r="C537" s="2" t="s">
        <v>13</v>
      </c>
      <c r="D537" s="3">
        <v>0.88194444444444453</v>
      </c>
      <c r="E537" s="2" t="s">
        <v>381</v>
      </c>
      <c r="F537" s="1">
        <v>41452.859693206017</v>
      </c>
      <c r="G537" s="1">
        <v>41452.917447835644</v>
      </c>
      <c r="H537" s="5">
        <f t="shared" si="32"/>
        <v>83</v>
      </c>
      <c r="I537" s="15" t="str">
        <f t="shared" si="33"/>
        <v>Jun</v>
      </c>
      <c r="J537" s="15" t="str">
        <f t="shared" si="34"/>
        <v>Day</v>
      </c>
      <c r="K537" s="15" t="str">
        <f t="shared" si="35"/>
        <v>Weekday</v>
      </c>
      <c r="L537" s="19">
        <f>_xlfn.ISOWEEKNUM(Table4[[#This Row],[Delivery Date]])</f>
        <v>26</v>
      </c>
    </row>
    <row r="538" spans="1:12">
      <c r="A538" s="4">
        <v>547</v>
      </c>
      <c r="B538" s="2" t="s">
        <v>100</v>
      </c>
      <c r="C538" s="2" t="s">
        <v>13</v>
      </c>
      <c r="D538" s="3">
        <v>0.96458333333333324</v>
      </c>
      <c r="E538" s="2" t="s">
        <v>381</v>
      </c>
      <c r="F538" s="1">
        <v>41452.924311655093</v>
      </c>
      <c r="G538" s="1">
        <v>41452.994728321755</v>
      </c>
      <c r="H538" s="5">
        <f t="shared" si="32"/>
        <v>101</v>
      </c>
      <c r="I538" s="15" t="str">
        <f t="shared" si="33"/>
        <v>Jun</v>
      </c>
      <c r="J538" s="15" t="str">
        <f t="shared" si="34"/>
        <v>Day</v>
      </c>
      <c r="K538" s="15" t="str">
        <f t="shared" si="35"/>
        <v>Weekday</v>
      </c>
      <c r="L538" s="19">
        <f>_xlfn.ISOWEEKNUM(Table4[[#This Row],[Delivery Date]])</f>
        <v>26</v>
      </c>
    </row>
    <row r="539" spans="1:12" hidden="1">
      <c r="A539" s="4">
        <v>548</v>
      </c>
      <c r="B539" s="2" t="s">
        <v>101</v>
      </c>
      <c r="C539" s="2" t="s">
        <v>15</v>
      </c>
      <c r="D539" s="3">
        <v>4.3750000000000004E-2</v>
      </c>
      <c r="E539" s="2" t="s">
        <v>381</v>
      </c>
      <c r="F539" s="1">
        <v>41453.044954745375</v>
      </c>
      <c r="G539" s="1">
        <v>41453.143091319442</v>
      </c>
      <c r="H539" s="5">
        <f t="shared" si="32"/>
        <v>141</v>
      </c>
      <c r="I539" s="15" t="str">
        <f t="shared" si="33"/>
        <v>Jun</v>
      </c>
      <c r="J539" s="15" t="str">
        <f t="shared" si="34"/>
        <v>Night</v>
      </c>
      <c r="K539" s="15" t="str">
        <f t="shared" si="35"/>
        <v>Weekday</v>
      </c>
      <c r="L539" s="19">
        <f>_xlfn.ISOWEEKNUM(Table4[[#This Row],[Delivery Date]])</f>
        <v>26</v>
      </c>
    </row>
    <row r="540" spans="1:12" hidden="1">
      <c r="A540" s="4">
        <v>549</v>
      </c>
      <c r="B540" s="2" t="s">
        <v>101</v>
      </c>
      <c r="C540" s="2" t="s">
        <v>15</v>
      </c>
      <c r="D540" s="3">
        <v>7.5694444444444439E-2</v>
      </c>
      <c r="E540" s="2" t="s">
        <v>6</v>
      </c>
      <c r="F540" s="1">
        <v>41453.013084571758</v>
      </c>
      <c r="G540" s="1">
        <v>41453.136603090279</v>
      </c>
      <c r="H540" s="5">
        <f t="shared" si="32"/>
        <v>177</v>
      </c>
      <c r="I540" s="15" t="str">
        <f t="shared" si="33"/>
        <v>Jun</v>
      </c>
      <c r="J540" s="15" t="str">
        <f t="shared" si="34"/>
        <v>Night</v>
      </c>
      <c r="K540" s="15" t="str">
        <f t="shared" si="35"/>
        <v>Weekday</v>
      </c>
      <c r="L540" s="19">
        <f>_xlfn.ISOWEEKNUM(Table4[[#This Row],[Delivery Date]])</f>
        <v>26</v>
      </c>
    </row>
    <row r="541" spans="1:12" hidden="1">
      <c r="A541" s="4">
        <v>550</v>
      </c>
      <c r="B541" s="2" t="s">
        <v>101</v>
      </c>
      <c r="C541" s="2" t="s">
        <v>15</v>
      </c>
      <c r="D541" s="3">
        <v>0.16597222222222222</v>
      </c>
      <c r="E541" s="2" t="s">
        <v>381</v>
      </c>
      <c r="F541" s="1">
        <v>41453.136112534725</v>
      </c>
      <c r="G541" s="1">
        <v>41453.191806979165</v>
      </c>
      <c r="H541" s="5">
        <f t="shared" si="32"/>
        <v>80</v>
      </c>
      <c r="I541" s="15" t="str">
        <f t="shared" si="33"/>
        <v>Jun</v>
      </c>
      <c r="J541" s="15" t="str">
        <f t="shared" si="34"/>
        <v>Night</v>
      </c>
      <c r="K541" s="15" t="str">
        <f t="shared" si="35"/>
        <v>Weekday</v>
      </c>
      <c r="L541" s="19">
        <f>_xlfn.ISOWEEKNUM(Table4[[#This Row],[Delivery Date]])</f>
        <v>26</v>
      </c>
    </row>
    <row r="542" spans="1:12" hidden="1">
      <c r="A542" s="4">
        <v>551</v>
      </c>
      <c r="B542" s="2" t="s">
        <v>101</v>
      </c>
      <c r="C542" s="2" t="s">
        <v>15</v>
      </c>
      <c r="D542" s="3">
        <v>0.22152777777777777</v>
      </c>
      <c r="E542" s="2" t="s">
        <v>6</v>
      </c>
      <c r="F542" s="1">
        <v>41453.204033182868</v>
      </c>
      <c r="G542" s="1">
        <v>41453.250850312499</v>
      </c>
      <c r="H542" s="5">
        <f t="shared" si="32"/>
        <v>67</v>
      </c>
      <c r="I542" s="15" t="str">
        <f t="shared" si="33"/>
        <v>Jun</v>
      </c>
      <c r="J542" s="15" t="str">
        <f t="shared" si="34"/>
        <v>Night</v>
      </c>
      <c r="K542" s="15" t="str">
        <f t="shared" si="35"/>
        <v>Weekday</v>
      </c>
      <c r="L542" s="19">
        <f>_xlfn.ISOWEEKNUM(Table4[[#This Row],[Delivery Date]])</f>
        <v>26</v>
      </c>
    </row>
    <row r="543" spans="1:12">
      <c r="A543" s="4">
        <v>552</v>
      </c>
      <c r="B543" s="2" t="s">
        <v>101</v>
      </c>
      <c r="C543" s="2" t="s">
        <v>15</v>
      </c>
      <c r="D543" s="3">
        <v>0.28055555555555556</v>
      </c>
      <c r="E543" s="2" t="s">
        <v>381</v>
      </c>
      <c r="F543" s="1">
        <v>41453.27254568287</v>
      </c>
      <c r="G543" s="1">
        <v>41453.316874386575</v>
      </c>
      <c r="H543" s="5">
        <f t="shared" si="32"/>
        <v>63</v>
      </c>
      <c r="I543" s="15" t="str">
        <f t="shared" si="33"/>
        <v>Jun</v>
      </c>
      <c r="J543" s="15" t="str">
        <f t="shared" si="34"/>
        <v>Day</v>
      </c>
      <c r="K543" s="15" t="str">
        <f t="shared" si="35"/>
        <v>Weekday</v>
      </c>
      <c r="L543" s="19">
        <f>_xlfn.ISOWEEKNUM(Table4[[#This Row],[Delivery Date]])</f>
        <v>26</v>
      </c>
    </row>
    <row r="544" spans="1:12">
      <c r="A544" s="4">
        <v>553</v>
      </c>
      <c r="B544" s="2" t="s">
        <v>101</v>
      </c>
      <c r="C544" s="2" t="s">
        <v>15</v>
      </c>
      <c r="D544" s="3">
        <v>0.35972222222222222</v>
      </c>
      <c r="E544" s="2" t="s">
        <v>381</v>
      </c>
      <c r="F544" s="1">
        <v>41453.33364733796</v>
      </c>
      <c r="G544" s="1" t="e">
        <v>#VALUE!</v>
      </c>
      <c r="H544" s="5" t="e">
        <f t="shared" si="32"/>
        <v>#VALUE!</v>
      </c>
      <c r="I544" s="15" t="str">
        <f t="shared" si="33"/>
        <v>Jun</v>
      </c>
      <c r="J544" s="15" t="str">
        <f t="shared" si="34"/>
        <v>Day</v>
      </c>
      <c r="K544" s="15" t="str">
        <f t="shared" si="35"/>
        <v>Weekday</v>
      </c>
      <c r="L544" s="19">
        <f>_xlfn.ISOWEEKNUM(Table4[[#This Row],[Delivery Date]])</f>
        <v>26</v>
      </c>
    </row>
    <row r="545" spans="1:12">
      <c r="A545" s="4">
        <v>554</v>
      </c>
      <c r="B545" s="2" t="s">
        <v>101</v>
      </c>
      <c r="C545" s="2" t="s">
        <v>15</v>
      </c>
      <c r="D545" s="3">
        <v>0.39374999999999999</v>
      </c>
      <c r="E545" s="2" t="s">
        <v>9</v>
      </c>
      <c r="F545" s="1">
        <v>41453.357995983795</v>
      </c>
      <c r="G545" s="1">
        <v>41453.42105153935</v>
      </c>
      <c r="H545" s="5">
        <f t="shared" si="32"/>
        <v>90</v>
      </c>
      <c r="I545" s="15" t="str">
        <f t="shared" si="33"/>
        <v>Jun</v>
      </c>
      <c r="J545" s="15" t="str">
        <f t="shared" si="34"/>
        <v>Day</v>
      </c>
      <c r="K545" s="15" t="str">
        <f t="shared" si="35"/>
        <v>Weekday</v>
      </c>
      <c r="L545" s="19">
        <f>_xlfn.ISOWEEKNUM(Table4[[#This Row],[Delivery Date]])</f>
        <v>26</v>
      </c>
    </row>
    <row r="546" spans="1:12">
      <c r="A546" s="4">
        <v>555</v>
      </c>
      <c r="B546" s="2" t="s">
        <v>101</v>
      </c>
      <c r="C546" s="2" t="s">
        <v>15</v>
      </c>
      <c r="D546" s="3">
        <v>0.43055555555555558</v>
      </c>
      <c r="E546" s="2" t="s">
        <v>381</v>
      </c>
      <c r="F546" s="1">
        <v>41453.401478553234</v>
      </c>
      <c r="G546" s="1">
        <v>41453.475980868061</v>
      </c>
      <c r="H546" s="5">
        <f t="shared" si="32"/>
        <v>107</v>
      </c>
      <c r="I546" s="15" t="str">
        <f t="shared" si="33"/>
        <v>Jun</v>
      </c>
      <c r="J546" s="15" t="str">
        <f t="shared" si="34"/>
        <v>Day</v>
      </c>
      <c r="K546" s="15" t="str">
        <f t="shared" si="35"/>
        <v>Weekday</v>
      </c>
      <c r="L546" s="19">
        <f>_xlfn.ISOWEEKNUM(Table4[[#This Row],[Delivery Date]])</f>
        <v>26</v>
      </c>
    </row>
    <row r="547" spans="1:12">
      <c r="A547" s="4">
        <v>556</v>
      </c>
      <c r="B547" s="2" t="s">
        <v>101</v>
      </c>
      <c r="C547" s="2" t="s">
        <v>15</v>
      </c>
      <c r="D547" s="3">
        <v>0.48194444444444445</v>
      </c>
      <c r="E547" s="2" t="s">
        <v>9</v>
      </c>
      <c r="F547" s="1">
        <v>41453.446241238424</v>
      </c>
      <c r="G547" s="1">
        <v>41453.508046793984</v>
      </c>
      <c r="H547" s="5">
        <f t="shared" si="32"/>
        <v>89</v>
      </c>
      <c r="I547" s="15" t="str">
        <f t="shared" si="33"/>
        <v>Jun</v>
      </c>
      <c r="J547" s="15" t="str">
        <f t="shared" si="34"/>
        <v>Day</v>
      </c>
      <c r="K547" s="15" t="str">
        <f t="shared" si="35"/>
        <v>Weekday</v>
      </c>
      <c r="L547" s="19">
        <f>_xlfn.ISOWEEKNUM(Table4[[#This Row],[Delivery Date]])</f>
        <v>26</v>
      </c>
    </row>
    <row r="548" spans="1:12">
      <c r="A548" s="4">
        <v>557</v>
      </c>
      <c r="B548" s="2" t="s">
        <v>101</v>
      </c>
      <c r="C548" s="2" t="s">
        <v>15</v>
      </c>
      <c r="D548" s="3">
        <v>0.54097222222222219</v>
      </c>
      <c r="E548" s="2" t="s">
        <v>9</v>
      </c>
      <c r="F548" s="1">
        <v>41453.502182523152</v>
      </c>
      <c r="G548" s="1">
        <v>41453.589751967593</v>
      </c>
      <c r="H548" s="5">
        <f t="shared" si="32"/>
        <v>126</v>
      </c>
      <c r="I548" s="15" t="str">
        <f t="shared" si="33"/>
        <v>Jun</v>
      </c>
      <c r="J548" s="15" t="str">
        <f t="shared" si="34"/>
        <v>Day</v>
      </c>
      <c r="K548" s="15" t="str">
        <f t="shared" si="35"/>
        <v>Weekday</v>
      </c>
      <c r="L548" s="19">
        <f>_xlfn.ISOWEEKNUM(Table4[[#This Row],[Delivery Date]])</f>
        <v>26</v>
      </c>
    </row>
    <row r="549" spans="1:12">
      <c r="A549" s="4">
        <v>558</v>
      </c>
      <c r="B549" s="2" t="s">
        <v>101</v>
      </c>
      <c r="C549" s="2" t="s">
        <v>15</v>
      </c>
      <c r="D549" s="3">
        <v>0.57291666666666663</v>
      </c>
      <c r="E549" s="2" t="s">
        <v>9</v>
      </c>
      <c r="F549" s="1">
        <v>41453.536544328708</v>
      </c>
      <c r="G549" s="1">
        <v>41453.611868402782</v>
      </c>
      <c r="H549" s="5">
        <f t="shared" si="32"/>
        <v>108</v>
      </c>
      <c r="I549" s="15" t="str">
        <f t="shared" si="33"/>
        <v>Jun</v>
      </c>
      <c r="J549" s="15" t="str">
        <f t="shared" si="34"/>
        <v>Day</v>
      </c>
      <c r="K549" s="15" t="str">
        <f t="shared" si="35"/>
        <v>Weekday</v>
      </c>
      <c r="L549" s="19">
        <f>_xlfn.ISOWEEKNUM(Table4[[#This Row],[Delivery Date]])</f>
        <v>26</v>
      </c>
    </row>
    <row r="550" spans="1:12">
      <c r="A550" s="4">
        <v>559</v>
      </c>
      <c r="B550" s="2" t="s">
        <v>101</v>
      </c>
      <c r="C550" s="2" t="s">
        <v>15</v>
      </c>
      <c r="D550" s="3">
        <v>0.69930555555555562</v>
      </c>
      <c r="E550" s="2" t="s">
        <v>6</v>
      </c>
      <c r="F550" s="1">
        <v>41453.671203784725</v>
      </c>
      <c r="G550" s="1" t="e">
        <v>#VALUE!</v>
      </c>
      <c r="H550" s="5" t="e">
        <f t="shared" si="32"/>
        <v>#VALUE!</v>
      </c>
      <c r="I550" s="15" t="str">
        <f t="shared" si="33"/>
        <v>Jun</v>
      </c>
      <c r="J550" s="15" t="str">
        <f t="shared" si="34"/>
        <v>Day</v>
      </c>
      <c r="K550" s="15" t="str">
        <f t="shared" si="35"/>
        <v>Weekday</v>
      </c>
      <c r="L550" s="19">
        <f>_xlfn.ISOWEEKNUM(Table4[[#This Row],[Delivery Date]])</f>
        <v>26</v>
      </c>
    </row>
    <row r="551" spans="1:12">
      <c r="A551" s="4">
        <v>560</v>
      </c>
      <c r="B551" s="2" t="s">
        <v>101</v>
      </c>
      <c r="C551" s="2" t="s">
        <v>15</v>
      </c>
      <c r="D551" s="3">
        <v>0.80763888888888891</v>
      </c>
      <c r="E551" s="2" t="s">
        <v>6</v>
      </c>
      <c r="F551" s="1">
        <v>41453.782986030092</v>
      </c>
      <c r="G551" s="1">
        <v>41453.840729085648</v>
      </c>
      <c r="H551" s="5">
        <f t="shared" si="32"/>
        <v>83</v>
      </c>
      <c r="I551" s="15" t="str">
        <f t="shared" si="33"/>
        <v>Jun</v>
      </c>
      <c r="J551" s="15" t="str">
        <f t="shared" si="34"/>
        <v>Day</v>
      </c>
      <c r="K551" s="15" t="str">
        <f t="shared" si="35"/>
        <v>Weekday</v>
      </c>
      <c r="L551" s="19">
        <f>_xlfn.ISOWEEKNUM(Table4[[#This Row],[Delivery Date]])</f>
        <v>26</v>
      </c>
    </row>
    <row r="552" spans="1:12" hidden="1">
      <c r="A552" s="4">
        <v>561</v>
      </c>
      <c r="B552" s="2" t="s">
        <v>102</v>
      </c>
      <c r="C552" s="2" t="s">
        <v>17</v>
      </c>
      <c r="D552" s="3">
        <v>0.19513888888888889</v>
      </c>
      <c r="E552" s="2" t="s">
        <v>381</v>
      </c>
      <c r="F552" s="1">
        <v>41454.163381053244</v>
      </c>
      <c r="G552" s="1">
        <v>41454.226286145829</v>
      </c>
      <c r="H552" s="5">
        <f t="shared" si="32"/>
        <v>90</v>
      </c>
      <c r="I552" s="15" t="str">
        <f t="shared" si="33"/>
        <v>Jun</v>
      </c>
      <c r="J552" s="15" t="str">
        <f t="shared" si="34"/>
        <v>Night</v>
      </c>
      <c r="K552" s="15" t="str">
        <f t="shared" si="35"/>
        <v>Weekend</v>
      </c>
      <c r="L552" s="19">
        <f>_xlfn.ISOWEEKNUM(Table4[[#This Row],[Delivery Date]])</f>
        <v>26</v>
      </c>
    </row>
    <row r="553" spans="1:12" hidden="1">
      <c r="A553" s="4">
        <v>562</v>
      </c>
      <c r="B553" s="2" t="s">
        <v>103</v>
      </c>
      <c r="C553" s="2" t="s">
        <v>19</v>
      </c>
      <c r="D553" s="3">
        <v>6.1111111111111116E-2</v>
      </c>
      <c r="E553" s="2" t="s">
        <v>6</v>
      </c>
      <c r="F553" s="1">
        <v>41455.032794178238</v>
      </c>
      <c r="G553" s="1">
        <v>41455.099981678235</v>
      </c>
      <c r="H553" s="5">
        <f t="shared" si="32"/>
        <v>96</v>
      </c>
      <c r="I553" s="15" t="str">
        <f t="shared" si="33"/>
        <v>Jun</v>
      </c>
      <c r="J553" s="15" t="str">
        <f t="shared" si="34"/>
        <v>Night</v>
      </c>
      <c r="K553" s="15" t="str">
        <f t="shared" si="35"/>
        <v>Weekend</v>
      </c>
      <c r="L553" s="19">
        <f>_xlfn.ISOWEEKNUM(Table4[[#This Row],[Delivery Date]])</f>
        <v>26</v>
      </c>
    </row>
    <row r="554" spans="1:12" hidden="1">
      <c r="A554" s="4">
        <v>563</v>
      </c>
      <c r="B554" s="2" t="s">
        <v>103</v>
      </c>
      <c r="C554" s="2" t="s">
        <v>19</v>
      </c>
      <c r="D554" s="3">
        <v>0.16805555555555554</v>
      </c>
      <c r="E554" s="2" t="s">
        <v>381</v>
      </c>
      <c r="F554" s="1">
        <v>41455.118605868054</v>
      </c>
      <c r="G554" s="1">
        <v>41455.187749386576</v>
      </c>
      <c r="H554" s="5">
        <f t="shared" si="32"/>
        <v>99</v>
      </c>
      <c r="I554" s="15" t="str">
        <f t="shared" si="33"/>
        <v>Jun</v>
      </c>
      <c r="J554" s="15" t="str">
        <f t="shared" si="34"/>
        <v>Night</v>
      </c>
      <c r="K554" s="15" t="str">
        <f t="shared" si="35"/>
        <v>Weekend</v>
      </c>
      <c r="L554" s="19">
        <f>_xlfn.ISOWEEKNUM(Table4[[#This Row],[Delivery Date]])</f>
        <v>26</v>
      </c>
    </row>
    <row r="555" spans="1:12">
      <c r="A555" s="4">
        <v>564</v>
      </c>
      <c r="B555" s="2" t="s">
        <v>103</v>
      </c>
      <c r="C555" s="2" t="s">
        <v>19</v>
      </c>
      <c r="D555" s="3">
        <v>0.57152777777777775</v>
      </c>
      <c r="E555" s="2" t="s">
        <v>381</v>
      </c>
      <c r="F555" s="1">
        <v>41455.548962465276</v>
      </c>
      <c r="G555" s="1">
        <v>41455.607538854165</v>
      </c>
      <c r="H555" s="5">
        <f t="shared" si="32"/>
        <v>84</v>
      </c>
      <c r="I555" s="15" t="str">
        <f t="shared" si="33"/>
        <v>Jun</v>
      </c>
      <c r="J555" s="15" t="str">
        <f t="shared" si="34"/>
        <v>Day</v>
      </c>
      <c r="K555" s="15" t="str">
        <f t="shared" si="35"/>
        <v>Weekend</v>
      </c>
      <c r="L555" s="19">
        <f>_xlfn.ISOWEEKNUM(Table4[[#This Row],[Delivery Date]])</f>
        <v>26</v>
      </c>
    </row>
    <row r="556" spans="1:12">
      <c r="A556" s="4">
        <v>565</v>
      </c>
      <c r="B556" s="2" t="s">
        <v>103</v>
      </c>
      <c r="C556" s="2" t="s">
        <v>19</v>
      </c>
      <c r="D556" s="3">
        <v>0.65069444444444446</v>
      </c>
      <c r="E556" s="2" t="s">
        <v>381</v>
      </c>
      <c r="F556" s="1">
        <v>41455.636476655098</v>
      </c>
      <c r="G556" s="1">
        <v>41455.698062303236</v>
      </c>
      <c r="H556" s="5">
        <f t="shared" si="32"/>
        <v>88</v>
      </c>
      <c r="I556" s="15" t="str">
        <f t="shared" si="33"/>
        <v>Jun</v>
      </c>
      <c r="J556" s="15" t="str">
        <f t="shared" si="34"/>
        <v>Day</v>
      </c>
      <c r="K556" s="15" t="str">
        <f t="shared" si="35"/>
        <v>Weekend</v>
      </c>
      <c r="L556" s="19">
        <f>_xlfn.ISOWEEKNUM(Table4[[#This Row],[Delivery Date]])</f>
        <v>26</v>
      </c>
    </row>
    <row r="557" spans="1:12">
      <c r="A557" s="4">
        <v>566</v>
      </c>
      <c r="B557" s="2" t="s">
        <v>103</v>
      </c>
      <c r="C557" s="2" t="s">
        <v>19</v>
      </c>
      <c r="D557" s="3">
        <v>0.73541666666666661</v>
      </c>
      <c r="E557" s="2" t="s">
        <v>381</v>
      </c>
      <c r="F557" s="1">
        <v>41455.690274305562</v>
      </c>
      <c r="G557" s="1">
        <v>41455.759116898145</v>
      </c>
      <c r="H557" s="5">
        <f t="shared" si="32"/>
        <v>99</v>
      </c>
      <c r="I557" s="15" t="str">
        <f t="shared" si="33"/>
        <v>Jun</v>
      </c>
      <c r="J557" s="15" t="str">
        <f t="shared" si="34"/>
        <v>Day</v>
      </c>
      <c r="K557" s="15" t="str">
        <f t="shared" si="35"/>
        <v>Weekend</v>
      </c>
      <c r="L557" s="19">
        <f>_xlfn.ISOWEEKNUM(Table4[[#This Row],[Delivery Date]])</f>
        <v>26</v>
      </c>
    </row>
    <row r="558" spans="1:12" hidden="1">
      <c r="A558" s="4">
        <v>567</v>
      </c>
      <c r="B558" s="2" t="s">
        <v>104</v>
      </c>
      <c r="C558" s="2" t="s">
        <v>5</v>
      </c>
      <c r="D558" s="3">
        <v>5.6250000000000001E-2</v>
      </c>
      <c r="E558" s="2" t="s">
        <v>381</v>
      </c>
      <c r="F558" s="1">
        <v>41456.038537465276</v>
      </c>
      <c r="G558" s="1">
        <v>41456.093525891207</v>
      </c>
      <c r="H558" s="5">
        <f t="shared" si="32"/>
        <v>79</v>
      </c>
      <c r="I558" s="15" t="str">
        <f t="shared" si="33"/>
        <v>Jul</v>
      </c>
      <c r="J558" s="15" t="str">
        <f t="shared" si="34"/>
        <v>Night</v>
      </c>
      <c r="K558" s="15" t="str">
        <f t="shared" si="35"/>
        <v>Weekday</v>
      </c>
      <c r="L558" s="19">
        <f>_xlfn.ISOWEEKNUM(Table4[[#This Row],[Delivery Date]])</f>
        <v>27</v>
      </c>
    </row>
    <row r="559" spans="1:12">
      <c r="A559" s="4">
        <v>568</v>
      </c>
      <c r="B559" s="2" t="s">
        <v>104</v>
      </c>
      <c r="C559" s="2" t="s">
        <v>5</v>
      </c>
      <c r="D559" s="3">
        <v>0.65625</v>
      </c>
      <c r="E559" s="2" t="s">
        <v>6</v>
      </c>
      <c r="F559" s="1">
        <v>41456.632627743056</v>
      </c>
      <c r="G559" s="1">
        <v>41456.68111153935</v>
      </c>
      <c r="H559" s="5">
        <f t="shared" si="32"/>
        <v>69</v>
      </c>
      <c r="I559" s="15" t="str">
        <f t="shared" si="33"/>
        <v>Jul</v>
      </c>
      <c r="J559" s="15" t="str">
        <f t="shared" si="34"/>
        <v>Day</v>
      </c>
      <c r="K559" s="15" t="str">
        <f t="shared" si="35"/>
        <v>Weekday</v>
      </c>
      <c r="L559" s="19">
        <f>_xlfn.ISOWEEKNUM(Table4[[#This Row],[Delivery Date]])</f>
        <v>27</v>
      </c>
    </row>
    <row r="560" spans="1:12">
      <c r="A560" s="4">
        <v>569</v>
      </c>
      <c r="B560" s="2" t="s">
        <v>104</v>
      </c>
      <c r="C560" s="2" t="s">
        <v>5</v>
      </c>
      <c r="D560" s="3">
        <v>0.85069444444444453</v>
      </c>
      <c r="E560" s="2" t="s">
        <v>6</v>
      </c>
      <c r="F560" s="1">
        <v>41456.802979363427</v>
      </c>
      <c r="G560" s="1">
        <v>41456.896833530096</v>
      </c>
      <c r="H560" s="5">
        <f t="shared" si="32"/>
        <v>135</v>
      </c>
      <c r="I560" s="15" t="str">
        <f t="shared" si="33"/>
        <v>Jul</v>
      </c>
      <c r="J560" s="15" t="str">
        <f t="shared" si="34"/>
        <v>Day</v>
      </c>
      <c r="K560" s="15" t="str">
        <f t="shared" si="35"/>
        <v>Weekday</v>
      </c>
      <c r="L560" s="19">
        <f>_xlfn.ISOWEEKNUM(Table4[[#This Row],[Delivery Date]])</f>
        <v>27</v>
      </c>
    </row>
    <row r="561" spans="1:12" hidden="1">
      <c r="A561" s="4">
        <v>570</v>
      </c>
      <c r="B561" s="2" t="s">
        <v>105</v>
      </c>
      <c r="C561" s="2" t="s">
        <v>8</v>
      </c>
      <c r="D561" s="3">
        <v>0.21319444444444444</v>
      </c>
      <c r="E561" s="2" t="s">
        <v>381</v>
      </c>
      <c r="F561" s="1">
        <v>41457.173199618061</v>
      </c>
      <c r="G561" s="1">
        <v>41457.259484340277</v>
      </c>
      <c r="H561" s="5">
        <f t="shared" si="32"/>
        <v>124</v>
      </c>
      <c r="I561" s="15" t="str">
        <f t="shared" si="33"/>
        <v>Jul</v>
      </c>
      <c r="J561" s="15" t="str">
        <f t="shared" si="34"/>
        <v>Night</v>
      </c>
      <c r="K561" s="15" t="str">
        <f t="shared" si="35"/>
        <v>Weekday</v>
      </c>
      <c r="L561" s="19">
        <f>_xlfn.ISOWEEKNUM(Table4[[#This Row],[Delivery Date]])</f>
        <v>27</v>
      </c>
    </row>
    <row r="562" spans="1:12">
      <c r="A562" s="4">
        <v>571</v>
      </c>
      <c r="B562" s="2" t="s">
        <v>105</v>
      </c>
      <c r="C562" s="2" t="s">
        <v>8</v>
      </c>
      <c r="D562" s="3">
        <v>0.34583333333333338</v>
      </c>
      <c r="E562" s="2" t="s">
        <v>9</v>
      </c>
      <c r="F562" s="1">
        <v>41457.314248495371</v>
      </c>
      <c r="G562" s="1">
        <v>41457.391470717594</v>
      </c>
      <c r="H562" s="5">
        <f t="shared" si="32"/>
        <v>111</v>
      </c>
      <c r="I562" s="15" t="str">
        <f t="shared" si="33"/>
        <v>Jul</v>
      </c>
      <c r="J562" s="15" t="str">
        <f t="shared" si="34"/>
        <v>Day</v>
      </c>
      <c r="K562" s="15" t="str">
        <f t="shared" si="35"/>
        <v>Weekday</v>
      </c>
      <c r="L562" s="19">
        <f>_xlfn.ISOWEEKNUM(Table4[[#This Row],[Delivery Date]])</f>
        <v>27</v>
      </c>
    </row>
    <row r="563" spans="1:12">
      <c r="A563" s="4">
        <v>572</v>
      </c>
      <c r="B563" s="2" t="s">
        <v>105</v>
      </c>
      <c r="C563" s="2" t="s">
        <v>8</v>
      </c>
      <c r="D563" s="3">
        <v>0.44236111111111115</v>
      </c>
      <c r="E563" s="2" t="s">
        <v>9</v>
      </c>
      <c r="F563" s="1">
        <v>41457.4028253125</v>
      </c>
      <c r="G563" s="1">
        <v>41457.486783645836</v>
      </c>
      <c r="H563" s="5">
        <f t="shared" si="32"/>
        <v>120</v>
      </c>
      <c r="I563" s="15" t="str">
        <f t="shared" si="33"/>
        <v>Jul</v>
      </c>
      <c r="J563" s="15" t="str">
        <f t="shared" si="34"/>
        <v>Day</v>
      </c>
      <c r="K563" s="15" t="str">
        <f t="shared" si="35"/>
        <v>Weekday</v>
      </c>
      <c r="L563" s="19">
        <f>_xlfn.ISOWEEKNUM(Table4[[#This Row],[Delivery Date]])</f>
        <v>27</v>
      </c>
    </row>
    <row r="564" spans="1:12">
      <c r="A564" s="4">
        <v>573</v>
      </c>
      <c r="B564" s="2" t="s">
        <v>105</v>
      </c>
      <c r="C564" s="2" t="s">
        <v>8</v>
      </c>
      <c r="D564" s="3">
        <v>0.53333333333333333</v>
      </c>
      <c r="E564" s="2" t="s">
        <v>9</v>
      </c>
      <c r="F564" s="1">
        <v>41457.485483530087</v>
      </c>
      <c r="G564" s="1">
        <v>41457.570853900463</v>
      </c>
      <c r="H564" s="5">
        <f t="shared" si="32"/>
        <v>122</v>
      </c>
      <c r="I564" s="15" t="str">
        <f t="shared" si="33"/>
        <v>Jul</v>
      </c>
      <c r="J564" s="15" t="str">
        <f t="shared" si="34"/>
        <v>Day</v>
      </c>
      <c r="K564" s="15" t="str">
        <f t="shared" si="35"/>
        <v>Weekday</v>
      </c>
      <c r="L564" s="19">
        <f>_xlfn.ISOWEEKNUM(Table4[[#This Row],[Delivery Date]])</f>
        <v>27</v>
      </c>
    </row>
    <row r="565" spans="1:12">
      <c r="A565" s="4">
        <v>574</v>
      </c>
      <c r="B565" s="2" t="s">
        <v>105</v>
      </c>
      <c r="C565" s="2" t="s">
        <v>8</v>
      </c>
      <c r="D565" s="3">
        <v>0.95694444444444438</v>
      </c>
      <c r="E565" s="2" t="s">
        <v>381</v>
      </c>
      <c r="F565" s="1">
        <v>41457.916605983795</v>
      </c>
      <c r="G565" s="1">
        <v>41458.027994872682</v>
      </c>
      <c r="H565" s="5">
        <f t="shared" si="32"/>
        <v>160</v>
      </c>
      <c r="I565" s="15" t="str">
        <f t="shared" si="33"/>
        <v>Jul</v>
      </c>
      <c r="J565" s="15" t="str">
        <f t="shared" si="34"/>
        <v>Day</v>
      </c>
      <c r="K565" s="15" t="str">
        <f t="shared" si="35"/>
        <v>Weekday</v>
      </c>
      <c r="L565" s="19">
        <f>_xlfn.ISOWEEKNUM(Table4[[#This Row],[Delivery Date]])</f>
        <v>27</v>
      </c>
    </row>
    <row r="566" spans="1:12">
      <c r="A566" s="4">
        <v>575</v>
      </c>
      <c r="B566" s="2" t="s">
        <v>106</v>
      </c>
      <c r="C566" s="2" t="s">
        <v>11</v>
      </c>
      <c r="D566" s="3">
        <v>0.42222222222222222</v>
      </c>
      <c r="E566" s="2" t="s">
        <v>9</v>
      </c>
      <c r="F566" s="1">
        <v>41458.392925081018</v>
      </c>
      <c r="G566" s="1">
        <v>41458.482658877314</v>
      </c>
      <c r="H566" s="5">
        <f t="shared" si="32"/>
        <v>129</v>
      </c>
      <c r="I566" s="15" t="str">
        <f t="shared" si="33"/>
        <v>Jul</v>
      </c>
      <c r="J566" s="15" t="str">
        <f t="shared" si="34"/>
        <v>Day</v>
      </c>
      <c r="K566" s="15" t="str">
        <f t="shared" si="35"/>
        <v>Weekday</v>
      </c>
      <c r="L566" s="19">
        <f>_xlfn.ISOWEEKNUM(Table4[[#This Row],[Delivery Date]])</f>
        <v>27</v>
      </c>
    </row>
    <row r="567" spans="1:12">
      <c r="A567" s="4">
        <v>576</v>
      </c>
      <c r="B567" s="2" t="s">
        <v>106</v>
      </c>
      <c r="C567" s="2" t="s">
        <v>11</v>
      </c>
      <c r="D567" s="3">
        <v>0.44305555555555554</v>
      </c>
      <c r="E567" s="2" t="s">
        <v>9</v>
      </c>
      <c r="F567" s="1">
        <v>41458.409362349536</v>
      </c>
      <c r="G567" s="1">
        <v>41458.464721145829</v>
      </c>
      <c r="H567" s="5">
        <f t="shared" si="32"/>
        <v>79</v>
      </c>
      <c r="I567" s="15" t="str">
        <f t="shared" si="33"/>
        <v>Jul</v>
      </c>
      <c r="J567" s="15" t="str">
        <f t="shared" si="34"/>
        <v>Day</v>
      </c>
      <c r="K567" s="15" t="str">
        <f t="shared" si="35"/>
        <v>Weekday</v>
      </c>
      <c r="L567" s="19">
        <f>_xlfn.ISOWEEKNUM(Table4[[#This Row],[Delivery Date]])</f>
        <v>27</v>
      </c>
    </row>
    <row r="568" spans="1:12">
      <c r="A568" s="4">
        <v>577</v>
      </c>
      <c r="B568" s="2" t="s">
        <v>106</v>
      </c>
      <c r="C568" s="2" t="s">
        <v>11</v>
      </c>
      <c r="D568" s="3">
        <v>0.53333333333333333</v>
      </c>
      <c r="E568" s="2" t="s">
        <v>9</v>
      </c>
      <c r="F568" s="1">
        <v>41458.493337997686</v>
      </c>
      <c r="G568" s="1">
        <v>41458.555004664355</v>
      </c>
      <c r="H568" s="5">
        <f t="shared" si="32"/>
        <v>88</v>
      </c>
      <c r="I568" s="15" t="str">
        <f t="shared" si="33"/>
        <v>Jul</v>
      </c>
      <c r="J568" s="15" t="str">
        <f t="shared" si="34"/>
        <v>Day</v>
      </c>
      <c r="K568" s="15" t="str">
        <f t="shared" si="35"/>
        <v>Weekday</v>
      </c>
      <c r="L568" s="19">
        <f>_xlfn.ISOWEEKNUM(Table4[[#This Row],[Delivery Date]])</f>
        <v>27</v>
      </c>
    </row>
    <row r="569" spans="1:12">
      <c r="A569" s="4">
        <v>578</v>
      </c>
      <c r="B569" s="2" t="s">
        <v>106</v>
      </c>
      <c r="C569" s="2" t="s">
        <v>11</v>
      </c>
      <c r="D569" s="3">
        <v>0.57986111111111105</v>
      </c>
      <c r="E569" s="2" t="s">
        <v>9</v>
      </c>
      <c r="F569" s="1">
        <v>41458.557423958329</v>
      </c>
      <c r="G569" s="1">
        <v>41458.648477199073</v>
      </c>
      <c r="H569" s="5">
        <f t="shared" ref="H569:H629" si="36">HOUR(G569-F569)*60+MINUTE(G569-F569)</f>
        <v>131</v>
      </c>
      <c r="I569" s="15" t="str">
        <f t="shared" si="33"/>
        <v>Jul</v>
      </c>
      <c r="J569" s="15" t="str">
        <f t="shared" si="34"/>
        <v>Day</v>
      </c>
      <c r="K569" s="15" t="str">
        <f t="shared" si="35"/>
        <v>Weekday</v>
      </c>
      <c r="L569" s="19">
        <f>_xlfn.ISOWEEKNUM(Table4[[#This Row],[Delivery Date]])</f>
        <v>27</v>
      </c>
    </row>
    <row r="570" spans="1:12">
      <c r="A570" s="4">
        <v>579</v>
      </c>
      <c r="B570" s="2" t="s">
        <v>106</v>
      </c>
      <c r="C570" s="2" t="s">
        <v>11</v>
      </c>
      <c r="D570" s="3">
        <v>0.88680555555555562</v>
      </c>
      <c r="E570" s="2" t="s">
        <v>381</v>
      </c>
      <c r="F570" s="1">
        <v>41458.867976076392</v>
      </c>
      <c r="G570" s="1">
        <v>41458.95472376157</v>
      </c>
      <c r="H570" s="5">
        <f t="shared" si="36"/>
        <v>124</v>
      </c>
      <c r="I570" s="15" t="str">
        <f t="shared" si="33"/>
        <v>Jul</v>
      </c>
      <c r="J570" s="15" t="str">
        <f t="shared" si="34"/>
        <v>Day</v>
      </c>
      <c r="K570" s="15" t="str">
        <f t="shared" si="35"/>
        <v>Weekday</v>
      </c>
      <c r="L570" s="19">
        <f>_xlfn.ISOWEEKNUM(Table4[[#This Row],[Delivery Date]])</f>
        <v>27</v>
      </c>
    </row>
    <row r="571" spans="1:12">
      <c r="A571" s="4">
        <v>580</v>
      </c>
      <c r="B571" s="2" t="s">
        <v>107</v>
      </c>
      <c r="C571" s="2" t="s">
        <v>13</v>
      </c>
      <c r="D571" s="3">
        <v>0.26250000000000001</v>
      </c>
      <c r="E571" s="2" t="s">
        <v>381</v>
      </c>
      <c r="F571" s="1">
        <v>41459.247051655097</v>
      </c>
      <c r="G571" s="1">
        <v>41459.305905821762</v>
      </c>
      <c r="H571" s="5">
        <f t="shared" si="36"/>
        <v>84</v>
      </c>
      <c r="I571" s="15" t="str">
        <f t="shared" si="33"/>
        <v>Jul</v>
      </c>
      <c r="J571" s="15" t="str">
        <f t="shared" si="34"/>
        <v>Day</v>
      </c>
      <c r="K571" s="15" t="str">
        <f t="shared" si="35"/>
        <v>Weekday</v>
      </c>
      <c r="L571" s="19">
        <f>_xlfn.ISOWEEKNUM(Table4[[#This Row],[Delivery Date]])</f>
        <v>27</v>
      </c>
    </row>
    <row r="572" spans="1:12">
      <c r="A572" s="4">
        <v>581</v>
      </c>
      <c r="B572" s="2" t="s">
        <v>107</v>
      </c>
      <c r="C572" s="2" t="s">
        <v>13</v>
      </c>
      <c r="D572" s="3">
        <v>0.32847222222222222</v>
      </c>
      <c r="E572" s="2" t="s">
        <v>381</v>
      </c>
      <c r="F572" s="1">
        <v>41459.308537349534</v>
      </c>
      <c r="G572" s="1">
        <v>41459.365736423606</v>
      </c>
      <c r="H572" s="5">
        <f t="shared" si="36"/>
        <v>82</v>
      </c>
      <c r="I572" s="15" t="str">
        <f t="shared" si="33"/>
        <v>Jul</v>
      </c>
      <c r="J572" s="15" t="str">
        <f t="shared" si="34"/>
        <v>Day</v>
      </c>
      <c r="K572" s="15" t="str">
        <f t="shared" si="35"/>
        <v>Weekday</v>
      </c>
      <c r="L572" s="19">
        <f>_xlfn.ISOWEEKNUM(Table4[[#This Row],[Delivery Date]])</f>
        <v>27</v>
      </c>
    </row>
    <row r="573" spans="1:12">
      <c r="A573" s="4">
        <v>582</v>
      </c>
      <c r="B573" s="2" t="s">
        <v>107</v>
      </c>
      <c r="C573" s="2" t="s">
        <v>13</v>
      </c>
      <c r="D573" s="3">
        <v>0.46249999999999997</v>
      </c>
      <c r="E573" s="2" t="s">
        <v>9</v>
      </c>
      <c r="F573" s="1">
        <v>41459.458150659724</v>
      </c>
      <c r="G573" s="1">
        <v>41459.511981678239</v>
      </c>
      <c r="H573" s="5">
        <f t="shared" si="36"/>
        <v>77</v>
      </c>
      <c r="I573" s="15" t="str">
        <f t="shared" si="33"/>
        <v>Jul</v>
      </c>
      <c r="J573" s="15" t="str">
        <f t="shared" si="34"/>
        <v>Day</v>
      </c>
      <c r="K573" s="15" t="str">
        <f t="shared" si="35"/>
        <v>Weekday</v>
      </c>
      <c r="L573" s="19">
        <f>_xlfn.ISOWEEKNUM(Table4[[#This Row],[Delivery Date]])</f>
        <v>27</v>
      </c>
    </row>
    <row r="574" spans="1:12">
      <c r="A574" s="4">
        <v>583</v>
      </c>
      <c r="B574" s="2" t="s">
        <v>107</v>
      </c>
      <c r="C574" s="2" t="s">
        <v>13</v>
      </c>
      <c r="D574" s="3">
        <v>0.58333333333333337</v>
      </c>
      <c r="E574" s="2" t="s">
        <v>9</v>
      </c>
      <c r="F574" s="1">
        <v>41459.551425034726</v>
      </c>
      <c r="G574" s="1">
        <v>41459.627246793985</v>
      </c>
      <c r="H574" s="5">
        <f t="shared" si="36"/>
        <v>109</v>
      </c>
      <c r="I574" s="15" t="str">
        <f t="shared" si="33"/>
        <v>Jul</v>
      </c>
      <c r="J574" s="15" t="str">
        <f t="shared" si="34"/>
        <v>Day</v>
      </c>
      <c r="K574" s="15" t="str">
        <f t="shared" si="35"/>
        <v>Weekday</v>
      </c>
      <c r="L574" s="19">
        <f>_xlfn.ISOWEEKNUM(Table4[[#This Row],[Delivery Date]])</f>
        <v>27</v>
      </c>
    </row>
    <row r="575" spans="1:12">
      <c r="A575" s="4">
        <v>584</v>
      </c>
      <c r="B575" s="2" t="s">
        <v>107</v>
      </c>
      <c r="C575" s="2" t="s">
        <v>13</v>
      </c>
      <c r="D575" s="3">
        <v>0.8979166666666667</v>
      </c>
      <c r="E575" s="2" t="s">
        <v>381</v>
      </c>
      <c r="F575" s="1">
        <v>41459.877726157407</v>
      </c>
      <c r="G575" s="1">
        <v>41459.935191435186</v>
      </c>
      <c r="H575" s="5">
        <f t="shared" si="36"/>
        <v>82</v>
      </c>
      <c r="I575" s="15" t="str">
        <f t="shared" si="33"/>
        <v>Jul</v>
      </c>
      <c r="J575" s="15" t="str">
        <f t="shared" si="34"/>
        <v>Day</v>
      </c>
      <c r="K575" s="15" t="str">
        <f t="shared" si="35"/>
        <v>Weekday</v>
      </c>
      <c r="L575" s="19">
        <f>_xlfn.ISOWEEKNUM(Table4[[#This Row],[Delivery Date]])</f>
        <v>27</v>
      </c>
    </row>
    <row r="576" spans="1:12">
      <c r="A576" s="4">
        <v>585</v>
      </c>
      <c r="B576" s="2" t="s">
        <v>108</v>
      </c>
      <c r="C576" s="2" t="s">
        <v>15</v>
      </c>
      <c r="D576" s="3">
        <v>0.40625</v>
      </c>
      <c r="E576" s="2" t="s">
        <v>9</v>
      </c>
      <c r="F576" s="1">
        <v>41460.364187615742</v>
      </c>
      <c r="G576" s="1">
        <v>41460.42916446759</v>
      </c>
      <c r="H576" s="5">
        <f t="shared" si="36"/>
        <v>93</v>
      </c>
      <c r="I576" s="15" t="str">
        <f t="shared" si="33"/>
        <v>Jul</v>
      </c>
      <c r="J576" s="15" t="str">
        <f t="shared" si="34"/>
        <v>Day</v>
      </c>
      <c r="K576" s="15" t="str">
        <f t="shared" si="35"/>
        <v>Weekday</v>
      </c>
      <c r="L576" s="19">
        <f>_xlfn.ISOWEEKNUM(Table4[[#This Row],[Delivery Date]])</f>
        <v>27</v>
      </c>
    </row>
    <row r="577" spans="1:12">
      <c r="A577" s="4">
        <v>586</v>
      </c>
      <c r="B577" s="2" t="s">
        <v>108</v>
      </c>
      <c r="C577" s="2" t="s">
        <v>15</v>
      </c>
      <c r="D577" s="3">
        <v>0.43472222222222223</v>
      </c>
      <c r="E577" s="2" t="s">
        <v>9</v>
      </c>
      <c r="F577" s="1">
        <v>41460.404457835648</v>
      </c>
      <c r="G577" s="1">
        <v>41460.492733298612</v>
      </c>
      <c r="H577" s="5">
        <f t="shared" si="36"/>
        <v>127</v>
      </c>
      <c r="I577" s="15" t="str">
        <f t="shared" si="33"/>
        <v>Jul</v>
      </c>
      <c r="J577" s="15" t="str">
        <f t="shared" si="34"/>
        <v>Day</v>
      </c>
      <c r="K577" s="15" t="str">
        <f t="shared" si="35"/>
        <v>Weekday</v>
      </c>
      <c r="L577" s="19">
        <f>_xlfn.ISOWEEKNUM(Table4[[#This Row],[Delivery Date]])</f>
        <v>27</v>
      </c>
    </row>
    <row r="578" spans="1:12">
      <c r="A578" s="4">
        <v>587</v>
      </c>
      <c r="B578" s="2" t="s">
        <v>108</v>
      </c>
      <c r="C578" s="2" t="s">
        <v>15</v>
      </c>
      <c r="D578" s="3">
        <v>0.4916666666666667</v>
      </c>
      <c r="E578" s="2" t="s">
        <v>9</v>
      </c>
      <c r="F578" s="1">
        <v>41460.463804710649</v>
      </c>
      <c r="G578" s="1">
        <v>41460.50821443287</v>
      </c>
      <c r="H578" s="5">
        <f t="shared" si="36"/>
        <v>63</v>
      </c>
      <c r="I578" s="15" t="str">
        <f t="shared" ref="I578:I641" si="37">TEXT(B578,"mmm")</f>
        <v>Jul</v>
      </c>
      <c r="J578" s="15" t="str">
        <f t="shared" ref="J578:J641" si="38">IF(OR(HOUR(D578)&lt;6, HOUR(D578&gt;18)),"Night","Day")</f>
        <v>Day</v>
      </c>
      <c r="K578" s="15" t="str">
        <f t="shared" ref="K578:K641" si="39">IF(OR(C578="Saturday", C578="Sunday"),"Weekend","Weekday")</f>
        <v>Weekday</v>
      </c>
      <c r="L578" s="19">
        <f>_xlfn.ISOWEEKNUM(Table4[[#This Row],[Delivery Date]])</f>
        <v>27</v>
      </c>
    </row>
    <row r="579" spans="1:12">
      <c r="A579" s="4">
        <v>588</v>
      </c>
      <c r="B579" s="2" t="s">
        <v>108</v>
      </c>
      <c r="C579" s="2" t="s">
        <v>15</v>
      </c>
      <c r="D579" s="3">
        <v>0.56666666666666665</v>
      </c>
      <c r="E579" s="2" t="s">
        <v>9</v>
      </c>
      <c r="F579" s="1">
        <v>41460.533247071762</v>
      </c>
      <c r="G579" s="1">
        <v>41460.583258645835</v>
      </c>
      <c r="H579" s="5">
        <f t="shared" si="36"/>
        <v>72</v>
      </c>
      <c r="I579" s="15" t="str">
        <f t="shared" si="37"/>
        <v>Jul</v>
      </c>
      <c r="J579" s="15" t="str">
        <f t="shared" si="38"/>
        <v>Day</v>
      </c>
      <c r="K579" s="15" t="str">
        <f t="shared" si="39"/>
        <v>Weekday</v>
      </c>
      <c r="L579" s="19">
        <f>_xlfn.ISOWEEKNUM(Table4[[#This Row],[Delivery Date]])</f>
        <v>27</v>
      </c>
    </row>
    <row r="580" spans="1:12">
      <c r="A580" s="4">
        <v>589</v>
      </c>
      <c r="B580" s="2" t="s">
        <v>108</v>
      </c>
      <c r="C580" s="2" t="s">
        <v>15</v>
      </c>
      <c r="D580" s="3">
        <v>0.66597222222222219</v>
      </c>
      <c r="E580" s="2" t="s">
        <v>9</v>
      </c>
      <c r="F580" s="1">
        <v>41460.635347141208</v>
      </c>
      <c r="G580" s="1">
        <v>41460.694259178243</v>
      </c>
      <c r="H580" s="5">
        <f t="shared" si="36"/>
        <v>84</v>
      </c>
      <c r="I580" s="15" t="str">
        <f t="shared" si="37"/>
        <v>Jul</v>
      </c>
      <c r="J580" s="15" t="str">
        <f t="shared" si="38"/>
        <v>Day</v>
      </c>
      <c r="K580" s="15" t="str">
        <f t="shared" si="39"/>
        <v>Weekday</v>
      </c>
      <c r="L580" s="19">
        <f>_xlfn.ISOWEEKNUM(Table4[[#This Row],[Delivery Date]])</f>
        <v>27</v>
      </c>
    </row>
    <row r="581" spans="1:12">
      <c r="A581" s="4">
        <v>590</v>
      </c>
      <c r="B581" s="2" t="s">
        <v>109</v>
      </c>
      <c r="C581" s="2" t="s">
        <v>17</v>
      </c>
      <c r="D581" s="3">
        <v>0.81180555555555556</v>
      </c>
      <c r="E581" s="2" t="s">
        <v>381</v>
      </c>
      <c r="F581" s="1">
        <v>41461.768094756946</v>
      </c>
      <c r="G581" s="1">
        <v>41461.843279942128</v>
      </c>
      <c r="H581" s="5">
        <f t="shared" si="36"/>
        <v>108</v>
      </c>
      <c r="I581" s="15" t="str">
        <f t="shared" si="37"/>
        <v>Jul</v>
      </c>
      <c r="J581" s="15" t="str">
        <f t="shared" si="38"/>
        <v>Day</v>
      </c>
      <c r="K581" s="15" t="str">
        <f t="shared" si="39"/>
        <v>Weekend</v>
      </c>
      <c r="L581" s="19">
        <f>_xlfn.ISOWEEKNUM(Table4[[#This Row],[Delivery Date]])</f>
        <v>27</v>
      </c>
    </row>
    <row r="582" spans="1:12">
      <c r="A582" s="4">
        <v>591</v>
      </c>
      <c r="B582" s="2" t="s">
        <v>109</v>
      </c>
      <c r="C582" s="2" t="s">
        <v>17</v>
      </c>
      <c r="D582" s="3">
        <v>0.86736111111111114</v>
      </c>
      <c r="E582" s="2" t="s">
        <v>381</v>
      </c>
      <c r="F582" s="1">
        <v>41461.838559340278</v>
      </c>
      <c r="G582" s="1">
        <v>41461.908455173609</v>
      </c>
      <c r="H582" s="5">
        <f t="shared" si="36"/>
        <v>100</v>
      </c>
      <c r="I582" s="15" t="str">
        <f t="shared" si="37"/>
        <v>Jul</v>
      </c>
      <c r="J582" s="15" t="str">
        <f t="shared" si="38"/>
        <v>Day</v>
      </c>
      <c r="K582" s="15" t="str">
        <f t="shared" si="39"/>
        <v>Weekend</v>
      </c>
      <c r="L582" s="19">
        <f>_xlfn.ISOWEEKNUM(Table4[[#This Row],[Delivery Date]])</f>
        <v>27</v>
      </c>
    </row>
    <row r="583" spans="1:12" hidden="1">
      <c r="A583" s="4">
        <v>592</v>
      </c>
      <c r="B583" s="2" t="s">
        <v>110</v>
      </c>
      <c r="C583" s="2" t="s">
        <v>19</v>
      </c>
      <c r="D583" s="3">
        <v>6.9444444444444447E-4</v>
      </c>
      <c r="E583" s="2" t="s">
        <v>381</v>
      </c>
      <c r="F583" s="1">
        <v>41461.972548414356</v>
      </c>
      <c r="G583" s="1">
        <v>41462.03157619213</v>
      </c>
      <c r="H583" s="5">
        <f t="shared" si="36"/>
        <v>85</v>
      </c>
      <c r="I583" s="15" t="str">
        <f t="shared" si="37"/>
        <v>Jul</v>
      </c>
      <c r="J583" s="15" t="str">
        <f t="shared" si="38"/>
        <v>Night</v>
      </c>
      <c r="K583" s="15" t="str">
        <f t="shared" si="39"/>
        <v>Weekend</v>
      </c>
      <c r="L583" s="19">
        <f>_xlfn.ISOWEEKNUM(Table4[[#This Row],[Delivery Date]])</f>
        <v>27</v>
      </c>
    </row>
    <row r="584" spans="1:12">
      <c r="A584" s="4">
        <v>593</v>
      </c>
      <c r="B584" s="2" t="s">
        <v>110</v>
      </c>
      <c r="C584" s="2" t="s">
        <v>19</v>
      </c>
      <c r="D584" s="3">
        <v>0.29305555555555557</v>
      </c>
      <c r="E584" s="2" t="s">
        <v>6</v>
      </c>
      <c r="F584" s="1">
        <v>41462.272282789352</v>
      </c>
      <c r="G584" s="1">
        <v>41462.326553622683</v>
      </c>
      <c r="H584" s="5">
        <f t="shared" si="36"/>
        <v>78</v>
      </c>
      <c r="I584" s="15" t="str">
        <f t="shared" si="37"/>
        <v>Jul</v>
      </c>
      <c r="J584" s="15" t="str">
        <f t="shared" si="38"/>
        <v>Day</v>
      </c>
      <c r="K584" s="15" t="str">
        <f t="shared" si="39"/>
        <v>Weekend</v>
      </c>
      <c r="L584" s="19">
        <f>_xlfn.ISOWEEKNUM(Table4[[#This Row],[Delivery Date]])</f>
        <v>27</v>
      </c>
    </row>
    <row r="585" spans="1:12">
      <c r="A585" s="4">
        <v>594</v>
      </c>
      <c r="B585" s="2" t="s">
        <v>110</v>
      </c>
      <c r="C585" s="2" t="s">
        <v>19</v>
      </c>
      <c r="D585" s="3">
        <v>0.38055555555555554</v>
      </c>
      <c r="E585" s="2" t="s">
        <v>381</v>
      </c>
      <c r="F585" s="1">
        <v>41462.363110300925</v>
      </c>
      <c r="G585" s="1" t="e">
        <v>#VALUE!</v>
      </c>
      <c r="H585" s="5" t="e">
        <f t="shared" si="36"/>
        <v>#VALUE!</v>
      </c>
      <c r="I585" s="15" t="str">
        <f t="shared" si="37"/>
        <v>Jul</v>
      </c>
      <c r="J585" s="15" t="str">
        <f t="shared" si="38"/>
        <v>Day</v>
      </c>
      <c r="K585" s="15" t="str">
        <f t="shared" si="39"/>
        <v>Weekend</v>
      </c>
      <c r="L585" s="19">
        <f>_xlfn.ISOWEEKNUM(Table4[[#This Row],[Delivery Date]])</f>
        <v>27</v>
      </c>
    </row>
    <row r="586" spans="1:12">
      <c r="A586" s="4">
        <v>595</v>
      </c>
      <c r="B586" s="2" t="s">
        <v>110</v>
      </c>
      <c r="C586" s="2" t="s">
        <v>19</v>
      </c>
      <c r="D586" s="3">
        <v>0.45694444444444443</v>
      </c>
      <c r="E586" s="2" t="s">
        <v>381</v>
      </c>
      <c r="F586" s="1">
        <v>41462.445606828704</v>
      </c>
      <c r="G586" s="1">
        <v>41462.495873032407</v>
      </c>
      <c r="H586" s="5">
        <f t="shared" si="36"/>
        <v>72</v>
      </c>
      <c r="I586" s="15" t="str">
        <f t="shared" si="37"/>
        <v>Jul</v>
      </c>
      <c r="J586" s="15" t="str">
        <f t="shared" si="38"/>
        <v>Day</v>
      </c>
      <c r="K586" s="15" t="str">
        <f t="shared" si="39"/>
        <v>Weekend</v>
      </c>
      <c r="L586" s="19">
        <f>_xlfn.ISOWEEKNUM(Table4[[#This Row],[Delivery Date]])</f>
        <v>27</v>
      </c>
    </row>
    <row r="587" spans="1:12">
      <c r="A587" s="4">
        <v>596</v>
      </c>
      <c r="B587" s="2" t="s">
        <v>110</v>
      </c>
      <c r="C587" s="2" t="s">
        <v>19</v>
      </c>
      <c r="D587" s="3">
        <v>0.51180555555555551</v>
      </c>
      <c r="E587" s="2" t="s">
        <v>6</v>
      </c>
      <c r="F587" s="1">
        <v>41462.476268402781</v>
      </c>
      <c r="G587" s="1">
        <v>41462.597749884255</v>
      </c>
      <c r="H587" s="5">
        <f t="shared" si="36"/>
        <v>174</v>
      </c>
      <c r="I587" s="15" t="str">
        <f t="shared" si="37"/>
        <v>Jul</v>
      </c>
      <c r="J587" s="15" t="str">
        <f t="shared" si="38"/>
        <v>Day</v>
      </c>
      <c r="K587" s="15" t="str">
        <f t="shared" si="39"/>
        <v>Weekend</v>
      </c>
      <c r="L587" s="19">
        <f>_xlfn.ISOWEEKNUM(Table4[[#This Row],[Delivery Date]])</f>
        <v>27</v>
      </c>
    </row>
    <row r="588" spans="1:12">
      <c r="A588" s="4">
        <v>597</v>
      </c>
      <c r="B588" s="2" t="s">
        <v>110</v>
      </c>
      <c r="C588" s="2" t="s">
        <v>19</v>
      </c>
      <c r="D588" s="3">
        <v>0.74375000000000002</v>
      </c>
      <c r="E588" s="2" t="s">
        <v>9</v>
      </c>
      <c r="F588" s="1">
        <v>41462.71306130787</v>
      </c>
      <c r="G588" s="1">
        <v>41462.782586770831</v>
      </c>
      <c r="H588" s="5">
        <f t="shared" si="36"/>
        <v>100</v>
      </c>
      <c r="I588" s="15" t="str">
        <f t="shared" si="37"/>
        <v>Jul</v>
      </c>
      <c r="J588" s="15" t="str">
        <f t="shared" si="38"/>
        <v>Day</v>
      </c>
      <c r="K588" s="15" t="str">
        <f t="shared" si="39"/>
        <v>Weekend</v>
      </c>
      <c r="L588" s="19">
        <f>_xlfn.ISOWEEKNUM(Table4[[#This Row],[Delivery Date]])</f>
        <v>27</v>
      </c>
    </row>
    <row r="589" spans="1:12">
      <c r="A589" s="4">
        <v>598</v>
      </c>
      <c r="B589" s="2" t="s">
        <v>110</v>
      </c>
      <c r="C589" s="2" t="s">
        <v>19</v>
      </c>
      <c r="D589" s="3">
        <v>0.85138888888888886</v>
      </c>
      <c r="E589" s="2" t="s">
        <v>381</v>
      </c>
      <c r="F589" s="1">
        <v>41462.815216550931</v>
      </c>
      <c r="G589" s="1">
        <v>41462.901084606485</v>
      </c>
      <c r="H589" s="5">
        <f t="shared" si="36"/>
        <v>123</v>
      </c>
      <c r="I589" s="15" t="str">
        <f t="shared" si="37"/>
        <v>Jul</v>
      </c>
      <c r="J589" s="15" t="str">
        <f t="shared" si="38"/>
        <v>Day</v>
      </c>
      <c r="K589" s="15" t="str">
        <f t="shared" si="39"/>
        <v>Weekend</v>
      </c>
      <c r="L589" s="19">
        <f>_xlfn.ISOWEEKNUM(Table4[[#This Row],[Delivery Date]])</f>
        <v>27</v>
      </c>
    </row>
    <row r="590" spans="1:12" hidden="1">
      <c r="A590" s="4">
        <v>600</v>
      </c>
      <c r="B590" s="2" t="s">
        <v>111</v>
      </c>
      <c r="C590" s="2" t="s">
        <v>5</v>
      </c>
      <c r="D590" s="3">
        <v>8.1944444444444445E-2</v>
      </c>
      <c r="E590" s="2" t="s">
        <v>6</v>
      </c>
      <c r="F590" s="1">
        <v>41463.033279895833</v>
      </c>
      <c r="G590" s="1" t="e">
        <v>#VALUE!</v>
      </c>
      <c r="H590" s="5" t="e">
        <f t="shared" si="36"/>
        <v>#VALUE!</v>
      </c>
      <c r="I590" s="15" t="str">
        <f t="shared" si="37"/>
        <v>Jul</v>
      </c>
      <c r="J590" s="15" t="str">
        <f t="shared" si="38"/>
        <v>Night</v>
      </c>
      <c r="K590" s="15" t="str">
        <f t="shared" si="39"/>
        <v>Weekday</v>
      </c>
      <c r="L590" s="19">
        <f>_xlfn.ISOWEEKNUM(Table4[[#This Row],[Delivery Date]])</f>
        <v>28</v>
      </c>
    </row>
    <row r="591" spans="1:12">
      <c r="A591" s="4">
        <v>601</v>
      </c>
      <c r="B591" s="2" t="s">
        <v>111</v>
      </c>
      <c r="C591" s="2" t="s">
        <v>5</v>
      </c>
      <c r="D591" s="3">
        <v>0.39930555555555558</v>
      </c>
      <c r="E591" s="2" t="s">
        <v>9</v>
      </c>
      <c r="F591" s="1">
        <v>41463.368870219907</v>
      </c>
      <c r="G591" s="1">
        <v>41463.419923460649</v>
      </c>
      <c r="H591" s="5">
        <f t="shared" si="36"/>
        <v>73</v>
      </c>
      <c r="I591" s="15" t="str">
        <f t="shared" si="37"/>
        <v>Jul</v>
      </c>
      <c r="J591" s="15" t="str">
        <f t="shared" si="38"/>
        <v>Day</v>
      </c>
      <c r="K591" s="15" t="str">
        <f t="shared" si="39"/>
        <v>Weekday</v>
      </c>
      <c r="L591" s="19">
        <f>_xlfn.ISOWEEKNUM(Table4[[#This Row],[Delivery Date]])</f>
        <v>28</v>
      </c>
    </row>
    <row r="592" spans="1:12">
      <c r="A592" s="4">
        <v>602</v>
      </c>
      <c r="B592" s="2" t="s">
        <v>111</v>
      </c>
      <c r="C592" s="2" t="s">
        <v>5</v>
      </c>
      <c r="D592" s="3">
        <v>0.48958333333333331</v>
      </c>
      <c r="E592" s="2" t="s">
        <v>9</v>
      </c>
      <c r="F592" s="1">
        <v>41463.457850891209</v>
      </c>
      <c r="G592" s="1">
        <v>41463.550628668985</v>
      </c>
      <c r="H592" s="5">
        <f t="shared" si="36"/>
        <v>133</v>
      </c>
      <c r="I592" s="15" t="str">
        <f t="shared" si="37"/>
        <v>Jul</v>
      </c>
      <c r="J592" s="15" t="str">
        <f t="shared" si="38"/>
        <v>Day</v>
      </c>
      <c r="K592" s="15" t="str">
        <f t="shared" si="39"/>
        <v>Weekday</v>
      </c>
      <c r="L592" s="19">
        <f>_xlfn.ISOWEEKNUM(Table4[[#This Row],[Delivery Date]])</f>
        <v>28</v>
      </c>
    </row>
    <row r="593" spans="1:12">
      <c r="A593" s="4">
        <v>603</v>
      </c>
      <c r="B593" s="2" t="s">
        <v>111</v>
      </c>
      <c r="C593" s="2" t="s">
        <v>5</v>
      </c>
      <c r="D593" s="3">
        <v>0.5625</v>
      </c>
      <c r="E593" s="2" t="s">
        <v>9</v>
      </c>
      <c r="F593" s="1">
        <v>41463.529137465281</v>
      </c>
      <c r="G593" s="1">
        <v>41463.589276354171</v>
      </c>
      <c r="H593" s="5">
        <f t="shared" si="36"/>
        <v>86</v>
      </c>
      <c r="I593" s="15" t="str">
        <f t="shared" si="37"/>
        <v>Jul</v>
      </c>
      <c r="J593" s="15" t="str">
        <f t="shared" si="38"/>
        <v>Day</v>
      </c>
      <c r="K593" s="15" t="str">
        <f t="shared" si="39"/>
        <v>Weekday</v>
      </c>
      <c r="L593" s="19">
        <f>_xlfn.ISOWEEKNUM(Table4[[#This Row],[Delivery Date]])</f>
        <v>28</v>
      </c>
    </row>
    <row r="594" spans="1:12">
      <c r="A594" s="4">
        <v>604</v>
      </c>
      <c r="B594" s="2" t="s">
        <v>111</v>
      </c>
      <c r="C594" s="2" t="s">
        <v>5</v>
      </c>
      <c r="D594" s="3">
        <v>0.6958333333333333</v>
      </c>
      <c r="E594" s="2" t="s">
        <v>9</v>
      </c>
      <c r="F594" s="1">
        <v>41463.664782719905</v>
      </c>
      <c r="G594" s="1">
        <v>41463.710569756942</v>
      </c>
      <c r="H594" s="5">
        <f t="shared" si="36"/>
        <v>65</v>
      </c>
      <c r="I594" s="15" t="str">
        <f t="shared" si="37"/>
        <v>Jul</v>
      </c>
      <c r="J594" s="15" t="str">
        <f t="shared" si="38"/>
        <v>Day</v>
      </c>
      <c r="K594" s="15" t="str">
        <f t="shared" si="39"/>
        <v>Weekday</v>
      </c>
      <c r="L594" s="19">
        <f>_xlfn.ISOWEEKNUM(Table4[[#This Row],[Delivery Date]])</f>
        <v>28</v>
      </c>
    </row>
    <row r="595" spans="1:12">
      <c r="A595" s="4">
        <v>605</v>
      </c>
      <c r="B595" s="2" t="s">
        <v>111</v>
      </c>
      <c r="C595" s="2" t="s">
        <v>5</v>
      </c>
      <c r="D595" s="3">
        <v>0.86388888888888893</v>
      </c>
      <c r="E595" s="2" t="s">
        <v>381</v>
      </c>
      <c r="F595" s="1">
        <v>41463.856324618057</v>
      </c>
      <c r="G595" s="1">
        <v>41463.920097766204</v>
      </c>
      <c r="H595" s="5">
        <f t="shared" si="36"/>
        <v>91</v>
      </c>
      <c r="I595" s="15" t="str">
        <f t="shared" si="37"/>
        <v>Jul</v>
      </c>
      <c r="J595" s="15" t="str">
        <f t="shared" si="38"/>
        <v>Day</v>
      </c>
      <c r="K595" s="15" t="str">
        <f t="shared" si="39"/>
        <v>Weekday</v>
      </c>
      <c r="L595" s="19">
        <f>_xlfn.ISOWEEKNUM(Table4[[#This Row],[Delivery Date]])</f>
        <v>28</v>
      </c>
    </row>
    <row r="596" spans="1:12">
      <c r="A596" s="4">
        <v>606</v>
      </c>
      <c r="B596" s="2" t="s">
        <v>112</v>
      </c>
      <c r="C596" s="2" t="s">
        <v>8</v>
      </c>
      <c r="D596" s="3">
        <v>0.30763888888888891</v>
      </c>
      <c r="E596" s="2" t="s">
        <v>381</v>
      </c>
      <c r="F596" s="1">
        <v>41464.269032835648</v>
      </c>
      <c r="G596" s="1">
        <v>41464.339449502309</v>
      </c>
      <c r="H596" s="5">
        <f t="shared" si="36"/>
        <v>101</v>
      </c>
      <c r="I596" s="15" t="str">
        <f t="shared" si="37"/>
        <v>Jul</v>
      </c>
      <c r="J596" s="15" t="str">
        <f t="shared" si="38"/>
        <v>Day</v>
      </c>
      <c r="K596" s="15" t="str">
        <f t="shared" si="39"/>
        <v>Weekday</v>
      </c>
      <c r="L596" s="19">
        <f>_xlfn.ISOWEEKNUM(Table4[[#This Row],[Delivery Date]])</f>
        <v>28</v>
      </c>
    </row>
    <row r="597" spans="1:12">
      <c r="A597" s="4">
        <v>607</v>
      </c>
      <c r="B597" s="2" t="s">
        <v>112</v>
      </c>
      <c r="C597" s="2" t="s">
        <v>8</v>
      </c>
      <c r="D597" s="3">
        <v>0.43124999999999997</v>
      </c>
      <c r="E597" s="2" t="s">
        <v>381</v>
      </c>
      <c r="F597" s="1">
        <v>41464.39747207176</v>
      </c>
      <c r="G597" s="1">
        <v>41464.456928090272</v>
      </c>
      <c r="H597" s="5">
        <f t="shared" si="36"/>
        <v>85</v>
      </c>
      <c r="I597" s="15" t="str">
        <f t="shared" si="37"/>
        <v>Jul</v>
      </c>
      <c r="J597" s="15" t="str">
        <f t="shared" si="38"/>
        <v>Day</v>
      </c>
      <c r="K597" s="15" t="str">
        <f t="shared" si="39"/>
        <v>Weekday</v>
      </c>
      <c r="L597" s="19">
        <f>_xlfn.ISOWEEKNUM(Table4[[#This Row],[Delivery Date]])</f>
        <v>28</v>
      </c>
    </row>
    <row r="598" spans="1:12">
      <c r="A598" s="4">
        <v>608</v>
      </c>
      <c r="B598" s="2" t="s">
        <v>112</v>
      </c>
      <c r="C598" s="2" t="s">
        <v>8</v>
      </c>
      <c r="D598" s="3">
        <v>0.49305555555555558</v>
      </c>
      <c r="E598" s="2" t="s">
        <v>9</v>
      </c>
      <c r="F598" s="1">
        <v>41464.462003553235</v>
      </c>
      <c r="G598" s="1">
        <v>41464.538126238433</v>
      </c>
      <c r="H598" s="5">
        <f t="shared" si="36"/>
        <v>109</v>
      </c>
      <c r="I598" s="15" t="str">
        <f t="shared" si="37"/>
        <v>Jul</v>
      </c>
      <c r="J598" s="15" t="str">
        <f t="shared" si="38"/>
        <v>Day</v>
      </c>
      <c r="K598" s="15" t="str">
        <f t="shared" si="39"/>
        <v>Weekday</v>
      </c>
      <c r="L598" s="19">
        <f>_xlfn.ISOWEEKNUM(Table4[[#This Row],[Delivery Date]])</f>
        <v>28</v>
      </c>
    </row>
    <row r="599" spans="1:12">
      <c r="A599" s="4">
        <v>609</v>
      </c>
      <c r="B599" s="2" t="s">
        <v>113</v>
      </c>
      <c r="C599" s="2" t="s">
        <v>11</v>
      </c>
      <c r="D599" s="3">
        <v>0.35833333333333334</v>
      </c>
      <c r="E599" s="2" t="s">
        <v>9</v>
      </c>
      <c r="F599" s="1">
        <v>41465.332520520831</v>
      </c>
      <c r="G599" s="1">
        <v>41465.374939502311</v>
      </c>
      <c r="H599" s="5">
        <f t="shared" si="36"/>
        <v>61</v>
      </c>
      <c r="I599" s="15" t="str">
        <f t="shared" si="37"/>
        <v>Jul</v>
      </c>
      <c r="J599" s="15" t="str">
        <f t="shared" si="38"/>
        <v>Day</v>
      </c>
      <c r="K599" s="15" t="str">
        <f t="shared" si="39"/>
        <v>Weekday</v>
      </c>
      <c r="L599" s="19">
        <f>_xlfn.ISOWEEKNUM(Table4[[#This Row],[Delivery Date]])</f>
        <v>28</v>
      </c>
    </row>
    <row r="600" spans="1:12">
      <c r="A600" s="4">
        <v>610</v>
      </c>
      <c r="B600" s="2" t="s">
        <v>113</v>
      </c>
      <c r="C600" s="2" t="s">
        <v>11</v>
      </c>
      <c r="D600" s="3">
        <v>0.42222222222222222</v>
      </c>
      <c r="E600" s="2" t="s">
        <v>9</v>
      </c>
      <c r="F600" s="1">
        <v>41465.386190590281</v>
      </c>
      <c r="G600" s="1">
        <v>41465.489882719907</v>
      </c>
      <c r="H600" s="5">
        <f t="shared" si="36"/>
        <v>149</v>
      </c>
      <c r="I600" s="15" t="str">
        <f t="shared" si="37"/>
        <v>Jul</v>
      </c>
      <c r="J600" s="15" t="str">
        <f t="shared" si="38"/>
        <v>Day</v>
      </c>
      <c r="K600" s="15" t="str">
        <f t="shared" si="39"/>
        <v>Weekday</v>
      </c>
      <c r="L600" s="19">
        <f>_xlfn.ISOWEEKNUM(Table4[[#This Row],[Delivery Date]])</f>
        <v>28</v>
      </c>
    </row>
    <row r="601" spans="1:12">
      <c r="A601" s="4">
        <v>611</v>
      </c>
      <c r="B601" s="2" t="s">
        <v>113</v>
      </c>
      <c r="C601" s="2" t="s">
        <v>11</v>
      </c>
      <c r="D601" s="3">
        <v>0.44236111111111115</v>
      </c>
      <c r="E601" s="2" t="s">
        <v>9</v>
      </c>
      <c r="F601" s="1">
        <v>41465.404047916665</v>
      </c>
      <c r="G601" s="1">
        <v>41465.457624305556</v>
      </c>
      <c r="H601" s="5">
        <f t="shared" si="36"/>
        <v>77</v>
      </c>
      <c r="I601" s="15" t="str">
        <f t="shared" si="37"/>
        <v>Jul</v>
      </c>
      <c r="J601" s="15" t="str">
        <f t="shared" si="38"/>
        <v>Day</v>
      </c>
      <c r="K601" s="15" t="str">
        <f t="shared" si="39"/>
        <v>Weekday</v>
      </c>
      <c r="L601" s="19">
        <f>_xlfn.ISOWEEKNUM(Table4[[#This Row],[Delivery Date]])</f>
        <v>28</v>
      </c>
    </row>
    <row r="602" spans="1:12">
      <c r="A602" s="4">
        <v>612</v>
      </c>
      <c r="B602" s="2" t="s">
        <v>113</v>
      </c>
      <c r="C602" s="2" t="s">
        <v>11</v>
      </c>
      <c r="D602" s="3">
        <v>0.53125</v>
      </c>
      <c r="E602" s="2" t="s">
        <v>9</v>
      </c>
      <c r="F602" s="1">
        <v>41465.502875694438</v>
      </c>
      <c r="G602" s="1">
        <v>41465.547655787042</v>
      </c>
      <c r="H602" s="5">
        <f t="shared" si="36"/>
        <v>64</v>
      </c>
      <c r="I602" s="15" t="str">
        <f t="shared" si="37"/>
        <v>Jul</v>
      </c>
      <c r="J602" s="15" t="str">
        <f t="shared" si="38"/>
        <v>Day</v>
      </c>
      <c r="K602" s="15" t="str">
        <f t="shared" si="39"/>
        <v>Weekday</v>
      </c>
      <c r="L602" s="19">
        <f>_xlfn.ISOWEEKNUM(Table4[[#This Row],[Delivery Date]])</f>
        <v>28</v>
      </c>
    </row>
    <row r="603" spans="1:12">
      <c r="A603" s="4">
        <v>613</v>
      </c>
      <c r="B603" s="2" t="s">
        <v>113</v>
      </c>
      <c r="C603" s="2" t="s">
        <v>11</v>
      </c>
      <c r="D603" s="3">
        <v>0.57013888888888886</v>
      </c>
      <c r="E603" s="2" t="s">
        <v>381</v>
      </c>
      <c r="F603" s="1">
        <v>41465.538062766209</v>
      </c>
      <c r="G603" s="1">
        <v>41465.615389155093</v>
      </c>
      <c r="H603" s="5">
        <f t="shared" si="36"/>
        <v>111</v>
      </c>
      <c r="I603" s="15" t="str">
        <f t="shared" si="37"/>
        <v>Jul</v>
      </c>
      <c r="J603" s="15" t="str">
        <f t="shared" si="38"/>
        <v>Day</v>
      </c>
      <c r="K603" s="15" t="str">
        <f t="shared" si="39"/>
        <v>Weekday</v>
      </c>
      <c r="L603" s="19">
        <f>_xlfn.ISOWEEKNUM(Table4[[#This Row],[Delivery Date]])</f>
        <v>28</v>
      </c>
    </row>
    <row r="604" spans="1:12">
      <c r="A604" s="4">
        <v>614</v>
      </c>
      <c r="B604" s="2" t="s">
        <v>113</v>
      </c>
      <c r="C604" s="2" t="s">
        <v>11</v>
      </c>
      <c r="D604" s="3">
        <v>0.61597222222222225</v>
      </c>
      <c r="E604" s="2" t="s">
        <v>9</v>
      </c>
      <c r="F604" s="1">
        <v>41465.59116689815</v>
      </c>
      <c r="G604" s="1">
        <v>41465.64726643519</v>
      </c>
      <c r="H604" s="5">
        <f t="shared" si="36"/>
        <v>80</v>
      </c>
      <c r="I604" s="15" t="str">
        <f t="shared" si="37"/>
        <v>Jul</v>
      </c>
      <c r="J604" s="15" t="str">
        <f t="shared" si="38"/>
        <v>Day</v>
      </c>
      <c r="K604" s="15" t="str">
        <f t="shared" si="39"/>
        <v>Weekday</v>
      </c>
      <c r="L604" s="19">
        <f>_xlfn.ISOWEEKNUM(Table4[[#This Row],[Delivery Date]])</f>
        <v>28</v>
      </c>
    </row>
    <row r="605" spans="1:12">
      <c r="A605" s="4">
        <v>615</v>
      </c>
      <c r="B605" s="2" t="s">
        <v>113</v>
      </c>
      <c r="C605" s="2" t="s">
        <v>11</v>
      </c>
      <c r="D605" s="3">
        <v>0.68263888888888891</v>
      </c>
      <c r="E605" s="2" t="s">
        <v>381</v>
      </c>
      <c r="F605" s="1">
        <v>41465.642789351856</v>
      </c>
      <c r="G605" s="1">
        <v>41465.727754629632</v>
      </c>
      <c r="H605" s="5">
        <f t="shared" si="36"/>
        <v>122</v>
      </c>
      <c r="I605" s="15" t="str">
        <f t="shared" si="37"/>
        <v>Jul</v>
      </c>
      <c r="J605" s="15" t="str">
        <f t="shared" si="38"/>
        <v>Day</v>
      </c>
      <c r="K605" s="15" t="str">
        <f t="shared" si="39"/>
        <v>Weekday</v>
      </c>
      <c r="L605" s="19">
        <f>_xlfn.ISOWEEKNUM(Table4[[#This Row],[Delivery Date]])</f>
        <v>28</v>
      </c>
    </row>
    <row r="606" spans="1:12">
      <c r="A606" s="4">
        <v>616</v>
      </c>
      <c r="B606" s="2" t="s">
        <v>113</v>
      </c>
      <c r="C606" s="2" t="s">
        <v>11</v>
      </c>
      <c r="D606" s="3">
        <v>0.69861111111111107</v>
      </c>
      <c r="E606" s="2" t="s">
        <v>9</v>
      </c>
      <c r="F606" s="1">
        <v>41465.677541053235</v>
      </c>
      <c r="G606" s="1">
        <v>41465.730376701387</v>
      </c>
      <c r="H606" s="5">
        <f t="shared" si="36"/>
        <v>76</v>
      </c>
      <c r="I606" s="15" t="str">
        <f t="shared" si="37"/>
        <v>Jul</v>
      </c>
      <c r="J606" s="15" t="str">
        <f t="shared" si="38"/>
        <v>Day</v>
      </c>
      <c r="K606" s="15" t="str">
        <f t="shared" si="39"/>
        <v>Weekday</v>
      </c>
      <c r="L606" s="19">
        <f>_xlfn.ISOWEEKNUM(Table4[[#This Row],[Delivery Date]])</f>
        <v>28</v>
      </c>
    </row>
    <row r="607" spans="1:12">
      <c r="A607" s="4">
        <v>617</v>
      </c>
      <c r="B607" s="2" t="s">
        <v>113</v>
      </c>
      <c r="C607" s="2" t="s">
        <v>11</v>
      </c>
      <c r="D607" s="3">
        <v>0.77847222222222223</v>
      </c>
      <c r="E607" s="2" t="s">
        <v>381</v>
      </c>
      <c r="F607" s="1">
        <v>41465.758735104166</v>
      </c>
      <c r="G607" s="1">
        <v>41465.804603159719</v>
      </c>
      <c r="H607" s="5">
        <f t="shared" si="36"/>
        <v>66</v>
      </c>
      <c r="I607" s="15" t="str">
        <f t="shared" si="37"/>
        <v>Jul</v>
      </c>
      <c r="J607" s="15" t="str">
        <f t="shared" si="38"/>
        <v>Day</v>
      </c>
      <c r="K607" s="15" t="str">
        <f t="shared" si="39"/>
        <v>Weekday</v>
      </c>
      <c r="L607" s="19">
        <f>_xlfn.ISOWEEKNUM(Table4[[#This Row],[Delivery Date]])</f>
        <v>28</v>
      </c>
    </row>
    <row r="608" spans="1:12">
      <c r="A608" s="4">
        <v>618</v>
      </c>
      <c r="B608" s="2" t="s">
        <v>113</v>
      </c>
      <c r="C608" s="2" t="s">
        <v>11</v>
      </c>
      <c r="D608" s="3">
        <v>0.86249999999999993</v>
      </c>
      <c r="E608" s="2" t="s">
        <v>381</v>
      </c>
      <c r="F608" s="1">
        <v>41465.83997025463</v>
      </c>
      <c r="G608" s="1">
        <v>41465.899854513889</v>
      </c>
      <c r="H608" s="5">
        <f t="shared" si="36"/>
        <v>86</v>
      </c>
      <c r="I608" s="15" t="str">
        <f t="shared" si="37"/>
        <v>Jul</v>
      </c>
      <c r="J608" s="15" t="str">
        <f t="shared" si="38"/>
        <v>Day</v>
      </c>
      <c r="K608" s="15" t="str">
        <f t="shared" si="39"/>
        <v>Weekday</v>
      </c>
      <c r="L608" s="19">
        <f>_xlfn.ISOWEEKNUM(Table4[[#This Row],[Delivery Date]])</f>
        <v>28</v>
      </c>
    </row>
    <row r="609" spans="1:12">
      <c r="A609" s="4">
        <v>619</v>
      </c>
      <c r="B609" s="2" t="s">
        <v>113</v>
      </c>
      <c r="C609" s="2" t="s">
        <v>11</v>
      </c>
      <c r="D609" s="3">
        <v>0.93819444444444444</v>
      </c>
      <c r="E609" s="2" t="s">
        <v>381</v>
      </c>
      <c r="F609" s="1">
        <v>41465.923110995369</v>
      </c>
      <c r="G609" s="1" t="e">
        <v>#VALUE!</v>
      </c>
      <c r="H609" s="5" t="e">
        <f t="shared" si="36"/>
        <v>#VALUE!</v>
      </c>
      <c r="I609" s="15" t="str">
        <f t="shared" si="37"/>
        <v>Jul</v>
      </c>
      <c r="J609" s="15" t="str">
        <f t="shared" si="38"/>
        <v>Day</v>
      </c>
      <c r="K609" s="15" t="str">
        <f t="shared" si="39"/>
        <v>Weekday</v>
      </c>
      <c r="L609" s="19">
        <f>_xlfn.ISOWEEKNUM(Table4[[#This Row],[Delivery Date]])</f>
        <v>28</v>
      </c>
    </row>
    <row r="610" spans="1:12" hidden="1">
      <c r="A610" s="4">
        <v>620</v>
      </c>
      <c r="B610" s="2" t="s">
        <v>114</v>
      </c>
      <c r="C610" s="2" t="s">
        <v>13</v>
      </c>
      <c r="D610" s="3">
        <v>6.9444444444444441E-3</v>
      </c>
      <c r="E610" s="2" t="s">
        <v>381</v>
      </c>
      <c r="F610" s="1">
        <v>41465.967708136573</v>
      </c>
      <c r="G610" s="1">
        <v>41466.058853969909</v>
      </c>
      <c r="H610" s="5">
        <f t="shared" si="36"/>
        <v>131</v>
      </c>
      <c r="I610" s="15" t="str">
        <f t="shared" si="37"/>
        <v>Jul</v>
      </c>
      <c r="J610" s="15" t="str">
        <f t="shared" si="38"/>
        <v>Night</v>
      </c>
      <c r="K610" s="15" t="str">
        <f t="shared" si="39"/>
        <v>Weekday</v>
      </c>
      <c r="L610" s="19">
        <f>_xlfn.ISOWEEKNUM(Table4[[#This Row],[Delivery Date]])</f>
        <v>28</v>
      </c>
    </row>
    <row r="611" spans="1:12">
      <c r="A611" s="4">
        <v>621</v>
      </c>
      <c r="B611" s="2" t="s">
        <v>114</v>
      </c>
      <c r="C611" s="2" t="s">
        <v>13</v>
      </c>
      <c r="D611" s="3">
        <v>0.34375</v>
      </c>
      <c r="E611" s="2" t="s">
        <v>381</v>
      </c>
      <c r="F611" s="1">
        <v>41466.302435763886</v>
      </c>
      <c r="G611" s="1">
        <v>41466.418836226854</v>
      </c>
      <c r="H611" s="5">
        <f t="shared" si="36"/>
        <v>167</v>
      </c>
      <c r="I611" s="15" t="str">
        <f t="shared" si="37"/>
        <v>Jul</v>
      </c>
      <c r="J611" s="15" t="str">
        <f t="shared" si="38"/>
        <v>Day</v>
      </c>
      <c r="K611" s="15" t="str">
        <f t="shared" si="39"/>
        <v>Weekday</v>
      </c>
      <c r="L611" s="19">
        <f>_xlfn.ISOWEEKNUM(Table4[[#This Row],[Delivery Date]])</f>
        <v>28</v>
      </c>
    </row>
    <row r="612" spans="1:12">
      <c r="A612" s="4">
        <v>622</v>
      </c>
      <c r="B612" s="2" t="s">
        <v>114</v>
      </c>
      <c r="C612" s="2" t="s">
        <v>13</v>
      </c>
      <c r="D612" s="3">
        <v>0.53333333333333333</v>
      </c>
      <c r="E612" s="2" t="s">
        <v>9</v>
      </c>
      <c r="F612" s="1">
        <v>41466.499867210652</v>
      </c>
      <c r="G612" s="1">
        <v>41466.594369525461</v>
      </c>
      <c r="H612" s="5">
        <f t="shared" si="36"/>
        <v>136</v>
      </c>
      <c r="I612" s="15" t="str">
        <f t="shared" si="37"/>
        <v>Jul</v>
      </c>
      <c r="J612" s="15" t="str">
        <f t="shared" si="38"/>
        <v>Day</v>
      </c>
      <c r="K612" s="15" t="str">
        <f t="shared" si="39"/>
        <v>Weekday</v>
      </c>
      <c r="L612" s="19">
        <f>_xlfn.ISOWEEKNUM(Table4[[#This Row],[Delivery Date]])</f>
        <v>28</v>
      </c>
    </row>
    <row r="613" spans="1:12">
      <c r="A613" s="4">
        <v>624</v>
      </c>
      <c r="B613" s="2" t="s">
        <v>114</v>
      </c>
      <c r="C613" s="2" t="s">
        <v>13</v>
      </c>
      <c r="D613" s="3">
        <v>0.70624999999999993</v>
      </c>
      <c r="E613" s="2" t="s">
        <v>6</v>
      </c>
      <c r="F613" s="1">
        <v>41466.66641056713</v>
      </c>
      <c r="G613" s="1">
        <v>41466.786977696756</v>
      </c>
      <c r="H613" s="5">
        <f t="shared" si="36"/>
        <v>173</v>
      </c>
      <c r="I613" s="15" t="str">
        <f t="shared" si="37"/>
        <v>Jul</v>
      </c>
      <c r="J613" s="15" t="str">
        <f t="shared" si="38"/>
        <v>Day</v>
      </c>
      <c r="K613" s="15" t="str">
        <f t="shared" si="39"/>
        <v>Weekday</v>
      </c>
      <c r="L613" s="19">
        <f>_xlfn.ISOWEEKNUM(Table4[[#This Row],[Delivery Date]])</f>
        <v>28</v>
      </c>
    </row>
    <row r="614" spans="1:12">
      <c r="A614" s="4">
        <v>625</v>
      </c>
      <c r="B614" s="2" t="s">
        <v>114</v>
      </c>
      <c r="C614" s="2" t="s">
        <v>13</v>
      </c>
      <c r="D614" s="3">
        <v>0.90486111111111101</v>
      </c>
      <c r="E614" s="2" t="s">
        <v>9</v>
      </c>
      <c r="F614" s="1">
        <v>41466.868430208327</v>
      </c>
      <c r="G614" s="1">
        <v>41466.948106134259</v>
      </c>
      <c r="H614" s="5">
        <f t="shared" si="36"/>
        <v>114</v>
      </c>
      <c r="I614" s="15" t="str">
        <f t="shared" si="37"/>
        <v>Jul</v>
      </c>
      <c r="J614" s="15" t="str">
        <f t="shared" si="38"/>
        <v>Day</v>
      </c>
      <c r="K614" s="15" t="str">
        <f t="shared" si="39"/>
        <v>Weekday</v>
      </c>
      <c r="L614" s="19">
        <f>_xlfn.ISOWEEKNUM(Table4[[#This Row],[Delivery Date]])</f>
        <v>28</v>
      </c>
    </row>
    <row r="615" spans="1:12" hidden="1">
      <c r="A615" s="4">
        <v>626</v>
      </c>
      <c r="B615" s="2" t="s">
        <v>115</v>
      </c>
      <c r="C615" s="2" t="s">
        <v>15</v>
      </c>
      <c r="D615" s="3">
        <v>0.24513888888888891</v>
      </c>
      <c r="E615" s="2" t="s">
        <v>381</v>
      </c>
      <c r="F615" s="1">
        <v>41467.237296377309</v>
      </c>
      <c r="G615" s="1">
        <v>41467.32656721065</v>
      </c>
      <c r="H615" s="5">
        <f t="shared" si="36"/>
        <v>128</v>
      </c>
      <c r="I615" s="15" t="str">
        <f t="shared" si="37"/>
        <v>Jul</v>
      </c>
      <c r="J615" s="15" t="str">
        <f t="shared" si="38"/>
        <v>Night</v>
      </c>
      <c r="K615" s="15" t="str">
        <f t="shared" si="39"/>
        <v>Weekday</v>
      </c>
      <c r="L615" s="19">
        <f>_xlfn.ISOWEEKNUM(Table4[[#This Row],[Delivery Date]])</f>
        <v>28</v>
      </c>
    </row>
    <row r="616" spans="1:12">
      <c r="A616" s="4">
        <v>627</v>
      </c>
      <c r="B616" s="2" t="s">
        <v>115</v>
      </c>
      <c r="C616" s="2" t="s">
        <v>15</v>
      </c>
      <c r="D616" s="3">
        <v>0.39513888888888887</v>
      </c>
      <c r="E616" s="2" t="s">
        <v>9</v>
      </c>
      <c r="F616" s="1">
        <v>41467.367425613425</v>
      </c>
      <c r="G616" s="1">
        <v>41467.421846909725</v>
      </c>
      <c r="H616" s="5">
        <f t="shared" si="36"/>
        <v>78</v>
      </c>
      <c r="I616" s="15" t="str">
        <f t="shared" si="37"/>
        <v>Jul</v>
      </c>
      <c r="J616" s="15" t="str">
        <f t="shared" si="38"/>
        <v>Day</v>
      </c>
      <c r="K616" s="15" t="str">
        <f t="shared" si="39"/>
        <v>Weekday</v>
      </c>
      <c r="L616" s="19">
        <f>_xlfn.ISOWEEKNUM(Table4[[#This Row],[Delivery Date]])</f>
        <v>28</v>
      </c>
    </row>
    <row r="617" spans="1:12">
      <c r="A617" s="4">
        <v>628</v>
      </c>
      <c r="B617" s="2" t="s">
        <v>115</v>
      </c>
      <c r="C617" s="2" t="s">
        <v>15</v>
      </c>
      <c r="D617" s="3">
        <v>0.49513888888888885</v>
      </c>
      <c r="E617" s="2" t="s">
        <v>9</v>
      </c>
      <c r="F617" s="1">
        <v>41467.468457326388</v>
      </c>
      <c r="G617" s="1">
        <v>41467.548503622682</v>
      </c>
      <c r="H617" s="5">
        <f t="shared" si="36"/>
        <v>115</v>
      </c>
      <c r="I617" s="15" t="str">
        <f t="shared" si="37"/>
        <v>Jul</v>
      </c>
      <c r="J617" s="15" t="str">
        <f t="shared" si="38"/>
        <v>Day</v>
      </c>
      <c r="K617" s="15" t="str">
        <f t="shared" si="39"/>
        <v>Weekday</v>
      </c>
      <c r="L617" s="19">
        <f>_xlfn.ISOWEEKNUM(Table4[[#This Row],[Delivery Date]])</f>
        <v>28</v>
      </c>
    </row>
    <row r="618" spans="1:12">
      <c r="A618" s="4">
        <v>629</v>
      </c>
      <c r="B618" s="2" t="s">
        <v>115</v>
      </c>
      <c r="C618" s="2" t="s">
        <v>15</v>
      </c>
      <c r="D618" s="3">
        <v>0.6166666666666667</v>
      </c>
      <c r="E618" s="2" t="s">
        <v>9</v>
      </c>
      <c r="F618" s="1">
        <v>41467.568717442133</v>
      </c>
      <c r="G618" s="1">
        <v>41467.669099386578</v>
      </c>
      <c r="H618" s="5">
        <f t="shared" si="36"/>
        <v>144</v>
      </c>
      <c r="I618" s="15" t="str">
        <f t="shared" si="37"/>
        <v>Jul</v>
      </c>
      <c r="J618" s="15" t="str">
        <f t="shared" si="38"/>
        <v>Day</v>
      </c>
      <c r="K618" s="15" t="str">
        <f t="shared" si="39"/>
        <v>Weekday</v>
      </c>
      <c r="L618" s="19">
        <f>_xlfn.ISOWEEKNUM(Table4[[#This Row],[Delivery Date]])</f>
        <v>28</v>
      </c>
    </row>
    <row r="619" spans="1:12">
      <c r="A619" s="4">
        <v>630</v>
      </c>
      <c r="B619" s="2" t="s">
        <v>115</v>
      </c>
      <c r="C619" s="2" t="s">
        <v>15</v>
      </c>
      <c r="D619" s="3">
        <v>0.7055555555555556</v>
      </c>
      <c r="E619" s="2" t="s">
        <v>381</v>
      </c>
      <c r="F619" s="1" t="e">
        <v>#VALUE!</v>
      </c>
      <c r="G619" s="1">
        <v>41467.734926585646</v>
      </c>
      <c r="H619" s="5" t="e">
        <f t="shared" si="36"/>
        <v>#VALUE!</v>
      </c>
      <c r="I619" s="15" t="str">
        <f t="shared" si="37"/>
        <v>Jul</v>
      </c>
      <c r="J619" s="15" t="str">
        <f t="shared" si="38"/>
        <v>Day</v>
      </c>
      <c r="K619" s="15" t="str">
        <f t="shared" si="39"/>
        <v>Weekday</v>
      </c>
      <c r="L619" s="19">
        <f>_xlfn.ISOWEEKNUM(Table4[[#This Row],[Delivery Date]])</f>
        <v>28</v>
      </c>
    </row>
    <row r="620" spans="1:12">
      <c r="A620" s="4">
        <v>631</v>
      </c>
      <c r="B620" s="2" t="s">
        <v>115</v>
      </c>
      <c r="C620" s="2" t="s">
        <v>15</v>
      </c>
      <c r="D620" s="3">
        <v>0.8534722222222223</v>
      </c>
      <c r="E620" s="2" t="s">
        <v>381</v>
      </c>
      <c r="F620" s="1">
        <v>41467.822349849535</v>
      </c>
      <c r="G620" s="1">
        <v>41467.911180868054</v>
      </c>
      <c r="H620" s="5">
        <f t="shared" si="36"/>
        <v>127</v>
      </c>
      <c r="I620" s="15" t="str">
        <f t="shared" si="37"/>
        <v>Jul</v>
      </c>
      <c r="J620" s="15" t="str">
        <f t="shared" si="38"/>
        <v>Day</v>
      </c>
      <c r="K620" s="15" t="str">
        <f t="shared" si="39"/>
        <v>Weekday</v>
      </c>
      <c r="L620" s="19">
        <f>_xlfn.ISOWEEKNUM(Table4[[#This Row],[Delivery Date]])</f>
        <v>28</v>
      </c>
    </row>
    <row r="621" spans="1:12">
      <c r="A621" s="4">
        <v>632</v>
      </c>
      <c r="B621" s="2" t="s">
        <v>115</v>
      </c>
      <c r="C621" s="2" t="s">
        <v>15</v>
      </c>
      <c r="D621" s="3">
        <v>0.94444444444444453</v>
      </c>
      <c r="E621" s="2" t="s">
        <v>381</v>
      </c>
      <c r="F621" s="1">
        <v>41467.900522951386</v>
      </c>
      <c r="G621" s="1">
        <v>41467.978474340278</v>
      </c>
      <c r="H621" s="5">
        <f t="shared" si="36"/>
        <v>112</v>
      </c>
      <c r="I621" s="15" t="str">
        <f t="shared" si="37"/>
        <v>Jul</v>
      </c>
      <c r="J621" s="15" t="str">
        <f t="shared" si="38"/>
        <v>Day</v>
      </c>
      <c r="K621" s="15" t="str">
        <f t="shared" si="39"/>
        <v>Weekday</v>
      </c>
      <c r="L621" s="19">
        <f>_xlfn.ISOWEEKNUM(Table4[[#This Row],[Delivery Date]])</f>
        <v>28</v>
      </c>
    </row>
    <row r="622" spans="1:12" hidden="1">
      <c r="A622" s="4">
        <v>633</v>
      </c>
      <c r="B622" s="2" t="s">
        <v>116</v>
      </c>
      <c r="C622" s="2" t="s">
        <v>17</v>
      </c>
      <c r="D622" s="3">
        <v>4.7222222222222221E-2</v>
      </c>
      <c r="E622" s="2" t="s">
        <v>381</v>
      </c>
      <c r="F622" s="1">
        <v>41468.009486192132</v>
      </c>
      <c r="G622" s="1" t="e">
        <v>#VALUE!</v>
      </c>
      <c r="H622" s="5" t="e">
        <f t="shared" si="36"/>
        <v>#VALUE!</v>
      </c>
      <c r="I622" s="15" t="str">
        <f t="shared" si="37"/>
        <v>Jul</v>
      </c>
      <c r="J622" s="15" t="str">
        <f t="shared" si="38"/>
        <v>Night</v>
      </c>
      <c r="K622" s="15" t="str">
        <f t="shared" si="39"/>
        <v>Weekend</v>
      </c>
      <c r="L622" s="19">
        <f>_xlfn.ISOWEEKNUM(Table4[[#This Row],[Delivery Date]])</f>
        <v>28</v>
      </c>
    </row>
    <row r="623" spans="1:12">
      <c r="A623" s="4">
        <v>634</v>
      </c>
      <c r="B623" s="2" t="s">
        <v>116</v>
      </c>
      <c r="C623" s="2" t="s">
        <v>17</v>
      </c>
      <c r="D623" s="3">
        <v>0.67708333333333337</v>
      </c>
      <c r="E623" s="2" t="s">
        <v>381</v>
      </c>
      <c r="F623" s="1">
        <v>41468.651428472222</v>
      </c>
      <c r="G623" s="1">
        <v>41468.713627546298</v>
      </c>
      <c r="H623" s="5">
        <f t="shared" si="36"/>
        <v>89</v>
      </c>
      <c r="I623" s="15" t="str">
        <f t="shared" si="37"/>
        <v>Jul</v>
      </c>
      <c r="J623" s="15" t="str">
        <f t="shared" si="38"/>
        <v>Day</v>
      </c>
      <c r="K623" s="15" t="str">
        <f t="shared" si="39"/>
        <v>Weekend</v>
      </c>
      <c r="L623" s="19">
        <f>_xlfn.ISOWEEKNUM(Table4[[#This Row],[Delivery Date]])</f>
        <v>28</v>
      </c>
    </row>
    <row r="624" spans="1:12">
      <c r="A624" s="4">
        <v>635</v>
      </c>
      <c r="B624" s="2" t="s">
        <v>116</v>
      </c>
      <c r="C624" s="2" t="s">
        <v>17</v>
      </c>
      <c r="D624" s="3">
        <v>0.74513888888888891</v>
      </c>
      <c r="E624" s="2" t="s">
        <v>381</v>
      </c>
      <c r="F624" s="1">
        <v>41468.730191666669</v>
      </c>
      <c r="G624" s="1">
        <v>41468.777483333331</v>
      </c>
      <c r="H624" s="5">
        <f t="shared" si="36"/>
        <v>68</v>
      </c>
      <c r="I624" s="15" t="str">
        <f t="shared" si="37"/>
        <v>Jul</v>
      </c>
      <c r="J624" s="15" t="str">
        <f t="shared" si="38"/>
        <v>Day</v>
      </c>
      <c r="K624" s="15" t="str">
        <f t="shared" si="39"/>
        <v>Weekend</v>
      </c>
      <c r="L624" s="19">
        <f>_xlfn.ISOWEEKNUM(Table4[[#This Row],[Delivery Date]])</f>
        <v>28</v>
      </c>
    </row>
    <row r="625" spans="1:12">
      <c r="A625" s="4">
        <v>636</v>
      </c>
      <c r="B625" s="2" t="s">
        <v>116</v>
      </c>
      <c r="C625" s="2" t="s">
        <v>17</v>
      </c>
      <c r="D625" s="3">
        <v>0.81874999999999998</v>
      </c>
      <c r="E625" s="2" t="s">
        <v>381</v>
      </c>
      <c r="F625" s="1">
        <v>41468.806738622683</v>
      </c>
      <c r="G625" s="1">
        <v>41468.878347418984</v>
      </c>
      <c r="H625" s="5">
        <f t="shared" si="36"/>
        <v>103</v>
      </c>
      <c r="I625" s="15" t="str">
        <f t="shared" si="37"/>
        <v>Jul</v>
      </c>
      <c r="J625" s="15" t="str">
        <f t="shared" si="38"/>
        <v>Day</v>
      </c>
      <c r="K625" s="15" t="str">
        <f t="shared" si="39"/>
        <v>Weekend</v>
      </c>
      <c r="L625" s="19">
        <f>_xlfn.ISOWEEKNUM(Table4[[#This Row],[Delivery Date]])</f>
        <v>28</v>
      </c>
    </row>
    <row r="626" spans="1:12">
      <c r="A626" s="4">
        <v>637</v>
      </c>
      <c r="B626" s="2" t="s">
        <v>117</v>
      </c>
      <c r="C626" s="2" t="s">
        <v>19</v>
      </c>
      <c r="D626" s="3">
        <v>0.32500000000000001</v>
      </c>
      <c r="E626" s="2" t="s">
        <v>381</v>
      </c>
      <c r="F626" s="1">
        <v>41469.307425034727</v>
      </c>
      <c r="G626" s="1">
        <v>41469.353651886573</v>
      </c>
      <c r="H626" s="5">
        <f t="shared" si="36"/>
        <v>66</v>
      </c>
      <c r="I626" s="15" t="str">
        <f t="shared" si="37"/>
        <v>Jul</v>
      </c>
      <c r="J626" s="15" t="str">
        <f t="shared" si="38"/>
        <v>Day</v>
      </c>
      <c r="K626" s="15" t="str">
        <f t="shared" si="39"/>
        <v>Weekend</v>
      </c>
      <c r="L626" s="19">
        <f>_xlfn.ISOWEEKNUM(Table4[[#This Row],[Delivery Date]])</f>
        <v>28</v>
      </c>
    </row>
    <row r="627" spans="1:12">
      <c r="A627" s="4">
        <v>638</v>
      </c>
      <c r="B627" s="2" t="s">
        <v>117</v>
      </c>
      <c r="C627" s="2" t="s">
        <v>19</v>
      </c>
      <c r="D627" s="3">
        <v>0.81666666666666676</v>
      </c>
      <c r="E627" s="2" t="s">
        <v>381</v>
      </c>
      <c r="F627" s="1">
        <v>41469.773106863431</v>
      </c>
      <c r="G627" s="1">
        <v>41469.856625381944</v>
      </c>
      <c r="H627" s="5">
        <f t="shared" si="36"/>
        <v>120</v>
      </c>
      <c r="I627" s="15" t="str">
        <f t="shared" si="37"/>
        <v>Jul</v>
      </c>
      <c r="J627" s="15" t="str">
        <f t="shared" si="38"/>
        <v>Day</v>
      </c>
      <c r="K627" s="15" t="str">
        <f t="shared" si="39"/>
        <v>Weekend</v>
      </c>
      <c r="L627" s="19">
        <f>_xlfn.ISOWEEKNUM(Table4[[#This Row],[Delivery Date]])</f>
        <v>28</v>
      </c>
    </row>
    <row r="628" spans="1:12">
      <c r="A628" s="4">
        <v>639</v>
      </c>
      <c r="B628" s="2" t="s">
        <v>117</v>
      </c>
      <c r="C628" s="2" t="s">
        <v>19</v>
      </c>
      <c r="D628" s="3">
        <v>0.92013888888888884</v>
      </c>
      <c r="E628" s="2" t="s">
        <v>6</v>
      </c>
      <c r="F628" s="1">
        <v>41469.895373067127</v>
      </c>
      <c r="G628" s="1">
        <v>41469.959470289352</v>
      </c>
      <c r="H628" s="5">
        <f t="shared" si="36"/>
        <v>92</v>
      </c>
      <c r="I628" s="15" t="str">
        <f t="shared" si="37"/>
        <v>Jul</v>
      </c>
      <c r="J628" s="15" t="str">
        <f t="shared" si="38"/>
        <v>Day</v>
      </c>
      <c r="K628" s="15" t="str">
        <f t="shared" si="39"/>
        <v>Weekend</v>
      </c>
      <c r="L628" s="19">
        <f>_xlfn.ISOWEEKNUM(Table4[[#This Row],[Delivery Date]])</f>
        <v>28</v>
      </c>
    </row>
    <row r="629" spans="1:12">
      <c r="A629" s="4">
        <v>641</v>
      </c>
      <c r="B629" s="2" t="s">
        <v>118</v>
      </c>
      <c r="C629" s="2" t="s">
        <v>5</v>
      </c>
      <c r="D629" s="3">
        <v>0.34861111111111115</v>
      </c>
      <c r="E629" s="2" t="s">
        <v>9</v>
      </c>
      <c r="F629" s="1">
        <v>41470.313812928238</v>
      </c>
      <c r="G629" s="1">
        <v>41470.379333761572</v>
      </c>
      <c r="H629" s="5">
        <f t="shared" si="36"/>
        <v>94</v>
      </c>
      <c r="I629" s="15" t="str">
        <f t="shared" si="37"/>
        <v>Jul</v>
      </c>
      <c r="J629" s="15" t="str">
        <f t="shared" si="38"/>
        <v>Day</v>
      </c>
      <c r="K629" s="15" t="str">
        <f t="shared" si="39"/>
        <v>Weekday</v>
      </c>
      <c r="L629" s="19">
        <f>_xlfn.ISOWEEKNUM(Table4[[#This Row],[Delivery Date]])</f>
        <v>29</v>
      </c>
    </row>
    <row r="630" spans="1:12">
      <c r="A630" s="4">
        <v>642</v>
      </c>
      <c r="B630" s="2" t="s">
        <v>118</v>
      </c>
      <c r="C630" s="2" t="s">
        <v>5</v>
      </c>
      <c r="D630" s="3">
        <v>0.3888888888888889</v>
      </c>
      <c r="E630" s="2" t="s">
        <v>381</v>
      </c>
      <c r="F630" s="1">
        <v>41470.369609918976</v>
      </c>
      <c r="G630" s="1">
        <v>41470.424829826392</v>
      </c>
      <c r="H630" s="5">
        <f t="shared" ref="H630:H691" si="40">HOUR(G630-F630)*60+MINUTE(G630-F630)</f>
        <v>79</v>
      </c>
      <c r="I630" s="15" t="str">
        <f t="shared" si="37"/>
        <v>Jul</v>
      </c>
      <c r="J630" s="15" t="str">
        <f t="shared" si="38"/>
        <v>Day</v>
      </c>
      <c r="K630" s="15" t="str">
        <f t="shared" si="39"/>
        <v>Weekday</v>
      </c>
      <c r="L630" s="19">
        <f>_xlfn.ISOWEEKNUM(Table4[[#This Row],[Delivery Date]])</f>
        <v>29</v>
      </c>
    </row>
    <row r="631" spans="1:12">
      <c r="A631" s="4">
        <v>643</v>
      </c>
      <c r="B631" s="2" t="s">
        <v>118</v>
      </c>
      <c r="C631" s="2" t="s">
        <v>5</v>
      </c>
      <c r="D631" s="3">
        <v>0.47916666666666669</v>
      </c>
      <c r="E631" s="2" t="s">
        <v>9</v>
      </c>
      <c r="F631" s="1">
        <v>41470.444999618056</v>
      </c>
      <c r="G631" s="1">
        <v>41470.521573692131</v>
      </c>
      <c r="H631" s="5">
        <f t="shared" si="40"/>
        <v>110</v>
      </c>
      <c r="I631" s="15" t="str">
        <f t="shared" si="37"/>
        <v>Jul</v>
      </c>
      <c r="J631" s="15" t="str">
        <f t="shared" si="38"/>
        <v>Day</v>
      </c>
      <c r="K631" s="15" t="str">
        <f t="shared" si="39"/>
        <v>Weekday</v>
      </c>
      <c r="L631" s="19">
        <f>_xlfn.ISOWEEKNUM(Table4[[#This Row],[Delivery Date]])</f>
        <v>29</v>
      </c>
    </row>
    <row r="632" spans="1:12">
      <c r="A632" s="4">
        <v>644</v>
      </c>
      <c r="B632" s="2" t="s">
        <v>118</v>
      </c>
      <c r="C632" s="2" t="s">
        <v>5</v>
      </c>
      <c r="D632" s="3">
        <v>0.49236111111111108</v>
      </c>
      <c r="E632" s="2" t="s">
        <v>381</v>
      </c>
      <c r="F632" s="1">
        <v>41470.476230439817</v>
      </c>
      <c r="G632" s="1">
        <v>41470.549968865736</v>
      </c>
      <c r="H632" s="5">
        <f t="shared" si="40"/>
        <v>106</v>
      </c>
      <c r="I632" s="15" t="str">
        <f t="shared" si="37"/>
        <v>Jul</v>
      </c>
      <c r="J632" s="15" t="str">
        <f t="shared" si="38"/>
        <v>Day</v>
      </c>
      <c r="K632" s="15" t="str">
        <f t="shared" si="39"/>
        <v>Weekday</v>
      </c>
      <c r="L632" s="19">
        <f>_xlfn.ISOWEEKNUM(Table4[[#This Row],[Delivery Date]])</f>
        <v>29</v>
      </c>
    </row>
    <row r="633" spans="1:12">
      <c r="A633" s="4">
        <v>645</v>
      </c>
      <c r="B633" s="2" t="s">
        <v>118</v>
      </c>
      <c r="C633" s="2" t="s">
        <v>5</v>
      </c>
      <c r="D633" s="3">
        <v>0.58194444444444449</v>
      </c>
      <c r="E633" s="2" t="s">
        <v>381</v>
      </c>
      <c r="F633" s="1">
        <v>41470.659563229165</v>
      </c>
      <c r="G633" s="1">
        <v>41470.65423915509</v>
      </c>
      <c r="H633" s="5" t="e">
        <f t="shared" si="40"/>
        <v>#NUM!</v>
      </c>
      <c r="I633" s="15" t="str">
        <f t="shared" si="37"/>
        <v>Jul</v>
      </c>
      <c r="J633" s="15" t="str">
        <f t="shared" si="38"/>
        <v>Day</v>
      </c>
      <c r="K633" s="15" t="str">
        <f t="shared" si="39"/>
        <v>Weekday</v>
      </c>
      <c r="L633" s="19">
        <f>_xlfn.ISOWEEKNUM(Table4[[#This Row],[Delivery Date]])</f>
        <v>29</v>
      </c>
    </row>
    <row r="634" spans="1:12">
      <c r="A634" s="4">
        <v>646</v>
      </c>
      <c r="B634" s="2" t="s">
        <v>118</v>
      </c>
      <c r="C634" s="2" t="s">
        <v>5</v>
      </c>
      <c r="D634" s="3">
        <v>0.60277777777777775</v>
      </c>
      <c r="E634" s="2" t="s">
        <v>9</v>
      </c>
      <c r="F634" s="1">
        <v>41470.584376192135</v>
      </c>
      <c r="G634" s="1">
        <v>41470.649434062499</v>
      </c>
      <c r="H634" s="5">
        <f t="shared" si="40"/>
        <v>93</v>
      </c>
      <c r="I634" s="15" t="str">
        <f t="shared" si="37"/>
        <v>Jul</v>
      </c>
      <c r="J634" s="15" t="str">
        <f t="shared" si="38"/>
        <v>Day</v>
      </c>
      <c r="K634" s="15" t="str">
        <f t="shared" si="39"/>
        <v>Weekday</v>
      </c>
      <c r="L634" s="19">
        <f>_xlfn.ISOWEEKNUM(Table4[[#This Row],[Delivery Date]])</f>
        <v>29</v>
      </c>
    </row>
    <row r="635" spans="1:12">
      <c r="A635" s="4">
        <v>647</v>
      </c>
      <c r="B635" s="2" t="s">
        <v>118</v>
      </c>
      <c r="C635" s="2" t="s">
        <v>5</v>
      </c>
      <c r="D635" s="3">
        <v>0.67708333333333337</v>
      </c>
      <c r="E635" s="2" t="s">
        <v>9</v>
      </c>
      <c r="F635" s="1">
        <v>41470.646952546296</v>
      </c>
      <c r="G635" s="1">
        <v>41470.706246527778</v>
      </c>
      <c r="H635" s="5">
        <f t="shared" si="40"/>
        <v>85</v>
      </c>
      <c r="I635" s="15" t="str">
        <f t="shared" si="37"/>
        <v>Jul</v>
      </c>
      <c r="J635" s="15" t="str">
        <f t="shared" si="38"/>
        <v>Day</v>
      </c>
      <c r="K635" s="15" t="str">
        <f t="shared" si="39"/>
        <v>Weekday</v>
      </c>
      <c r="L635" s="19">
        <f>_xlfn.ISOWEEKNUM(Table4[[#This Row],[Delivery Date]])</f>
        <v>29</v>
      </c>
    </row>
    <row r="636" spans="1:12" hidden="1">
      <c r="A636" s="4">
        <v>648</v>
      </c>
      <c r="B636" s="2" t="s">
        <v>118</v>
      </c>
      <c r="C636" s="2" t="s">
        <v>5</v>
      </c>
      <c r="D636" s="3">
        <v>2.083333333333437E-3</v>
      </c>
      <c r="E636" s="2" t="s">
        <v>381</v>
      </c>
      <c r="F636" s="1">
        <v>41470.970599849534</v>
      </c>
      <c r="G636" s="1">
        <v>41471.04638688657</v>
      </c>
      <c r="H636" s="5">
        <f t="shared" si="40"/>
        <v>109</v>
      </c>
      <c r="I636" s="15" t="str">
        <f t="shared" si="37"/>
        <v>Jul</v>
      </c>
      <c r="J636" s="15" t="str">
        <f t="shared" si="38"/>
        <v>Night</v>
      </c>
      <c r="K636" s="15" t="str">
        <f t="shared" si="39"/>
        <v>Weekday</v>
      </c>
      <c r="L636" s="19">
        <f>_xlfn.ISOWEEKNUM(Table4[[#This Row],[Delivery Date]])</f>
        <v>29</v>
      </c>
    </row>
    <row r="637" spans="1:12">
      <c r="A637" s="4">
        <v>649</v>
      </c>
      <c r="B637" s="2" t="s">
        <v>119</v>
      </c>
      <c r="C637" s="2" t="s">
        <v>8</v>
      </c>
      <c r="D637" s="3">
        <v>0.39861111111111108</v>
      </c>
      <c r="E637" s="2" t="s">
        <v>9</v>
      </c>
      <c r="F637" s="1">
        <v>41471.358939317128</v>
      </c>
      <c r="G637" s="1">
        <v>41471.423800428245</v>
      </c>
      <c r="H637" s="5">
        <f t="shared" si="40"/>
        <v>93</v>
      </c>
      <c r="I637" s="15" t="str">
        <f t="shared" si="37"/>
        <v>Jul</v>
      </c>
      <c r="J637" s="15" t="str">
        <f t="shared" si="38"/>
        <v>Day</v>
      </c>
      <c r="K637" s="15" t="str">
        <f t="shared" si="39"/>
        <v>Weekday</v>
      </c>
      <c r="L637" s="19">
        <f>_xlfn.ISOWEEKNUM(Table4[[#This Row],[Delivery Date]])</f>
        <v>29</v>
      </c>
    </row>
    <row r="638" spans="1:12">
      <c r="A638" s="4">
        <v>650</v>
      </c>
      <c r="B638" s="2" t="s">
        <v>119</v>
      </c>
      <c r="C638" s="2" t="s">
        <v>8</v>
      </c>
      <c r="D638" s="3">
        <v>0.5</v>
      </c>
      <c r="E638" s="2" t="s">
        <v>9</v>
      </c>
      <c r="F638" s="1">
        <v>41471.470764432874</v>
      </c>
      <c r="G638" s="1">
        <v>41471.524329247681</v>
      </c>
      <c r="H638" s="5">
        <f t="shared" si="40"/>
        <v>77</v>
      </c>
      <c r="I638" s="15" t="str">
        <f t="shared" si="37"/>
        <v>Jul</v>
      </c>
      <c r="J638" s="15" t="str">
        <f t="shared" si="38"/>
        <v>Day</v>
      </c>
      <c r="K638" s="15" t="str">
        <f t="shared" si="39"/>
        <v>Weekday</v>
      </c>
      <c r="L638" s="19">
        <f>_xlfn.ISOWEEKNUM(Table4[[#This Row],[Delivery Date]])</f>
        <v>29</v>
      </c>
    </row>
    <row r="639" spans="1:12">
      <c r="A639" s="4">
        <v>651</v>
      </c>
      <c r="B639" s="2" t="s">
        <v>119</v>
      </c>
      <c r="C639" s="2" t="s">
        <v>8</v>
      </c>
      <c r="D639" s="3">
        <v>0.59097222222222223</v>
      </c>
      <c r="E639" s="2" t="s">
        <v>9</v>
      </c>
      <c r="F639" s="1">
        <v>41471.548026006945</v>
      </c>
      <c r="G639" s="1">
        <v>41471.631185729166</v>
      </c>
      <c r="H639" s="5">
        <f t="shared" si="40"/>
        <v>119</v>
      </c>
      <c r="I639" s="15" t="str">
        <f t="shared" si="37"/>
        <v>Jul</v>
      </c>
      <c r="J639" s="15" t="str">
        <f t="shared" si="38"/>
        <v>Day</v>
      </c>
      <c r="K639" s="15" t="str">
        <f t="shared" si="39"/>
        <v>Weekday</v>
      </c>
      <c r="L639" s="19">
        <f>_xlfn.ISOWEEKNUM(Table4[[#This Row],[Delivery Date]])</f>
        <v>29</v>
      </c>
    </row>
    <row r="640" spans="1:12">
      <c r="A640" s="4">
        <v>652</v>
      </c>
      <c r="B640" s="2" t="s">
        <v>119</v>
      </c>
      <c r="C640" s="2" t="s">
        <v>8</v>
      </c>
      <c r="D640" s="3">
        <v>0.68194444444444446</v>
      </c>
      <c r="E640" s="2" t="s">
        <v>9</v>
      </c>
      <c r="F640" s="1">
        <v>41471.652508217594</v>
      </c>
      <c r="G640" s="1">
        <v>41471.704742013884</v>
      </c>
      <c r="H640" s="5">
        <f t="shared" si="40"/>
        <v>75</v>
      </c>
      <c r="I640" s="15" t="str">
        <f t="shared" si="37"/>
        <v>Jul</v>
      </c>
      <c r="J640" s="15" t="str">
        <f t="shared" si="38"/>
        <v>Day</v>
      </c>
      <c r="K640" s="15" t="str">
        <f t="shared" si="39"/>
        <v>Weekday</v>
      </c>
      <c r="L640" s="19">
        <f>_xlfn.ISOWEEKNUM(Table4[[#This Row],[Delivery Date]])</f>
        <v>29</v>
      </c>
    </row>
    <row r="641" spans="1:12">
      <c r="A641" s="4">
        <v>653</v>
      </c>
      <c r="B641" s="2" t="s">
        <v>119</v>
      </c>
      <c r="C641" s="2" t="s">
        <v>8</v>
      </c>
      <c r="D641" s="3">
        <v>0.82013888888888886</v>
      </c>
      <c r="E641" s="2" t="s">
        <v>381</v>
      </c>
      <c r="F641" s="1">
        <v>41471.80223912037</v>
      </c>
      <c r="G641" s="1">
        <v>41471.85257476852</v>
      </c>
      <c r="H641" s="5">
        <f t="shared" si="40"/>
        <v>72</v>
      </c>
      <c r="I641" s="15" t="str">
        <f t="shared" si="37"/>
        <v>Jul</v>
      </c>
      <c r="J641" s="15" t="str">
        <f t="shared" si="38"/>
        <v>Day</v>
      </c>
      <c r="K641" s="15" t="str">
        <f t="shared" si="39"/>
        <v>Weekday</v>
      </c>
      <c r="L641" s="19">
        <f>_xlfn.ISOWEEKNUM(Table4[[#This Row],[Delivery Date]])</f>
        <v>29</v>
      </c>
    </row>
    <row r="642" spans="1:12" hidden="1">
      <c r="A642" s="4">
        <v>654</v>
      </c>
      <c r="B642" s="2" t="s">
        <v>120</v>
      </c>
      <c r="C642" s="2" t="s">
        <v>11</v>
      </c>
      <c r="D642" s="3">
        <v>0.10972222222222222</v>
      </c>
      <c r="E642" s="2" t="s">
        <v>381</v>
      </c>
      <c r="F642" s="1">
        <v>41472.077821643521</v>
      </c>
      <c r="G642" s="1">
        <v>41472.143446643517</v>
      </c>
      <c r="H642" s="5">
        <f t="shared" si="40"/>
        <v>94</v>
      </c>
      <c r="I642" s="15" t="str">
        <f t="shared" ref="I642:I705" si="41">TEXT(B642,"mmm")</f>
        <v>Jul</v>
      </c>
      <c r="J642" s="15" t="str">
        <f t="shared" ref="J642:J705" si="42">IF(OR(HOUR(D642)&lt;6, HOUR(D642&gt;18)),"Night","Day")</f>
        <v>Night</v>
      </c>
      <c r="K642" s="15" t="str">
        <f t="shared" ref="K642:K705" si="43">IF(OR(C642="Saturday", C642="Sunday"),"Weekend","Weekday")</f>
        <v>Weekday</v>
      </c>
      <c r="L642" s="19">
        <f>_xlfn.ISOWEEKNUM(Table4[[#This Row],[Delivery Date]])</f>
        <v>29</v>
      </c>
    </row>
    <row r="643" spans="1:12">
      <c r="A643" s="4">
        <v>655</v>
      </c>
      <c r="B643" s="2" t="s">
        <v>120</v>
      </c>
      <c r="C643" s="2" t="s">
        <v>11</v>
      </c>
      <c r="D643" s="3">
        <v>0.3444444444444445</v>
      </c>
      <c r="E643" s="2" t="s">
        <v>9</v>
      </c>
      <c r="F643" s="1">
        <v>41472.307668136578</v>
      </c>
      <c r="G643" s="1">
        <v>41472.370283877317</v>
      </c>
      <c r="H643" s="5">
        <f t="shared" si="40"/>
        <v>90</v>
      </c>
      <c r="I643" s="15" t="str">
        <f t="shared" si="41"/>
        <v>Jul</v>
      </c>
      <c r="J643" s="15" t="str">
        <f t="shared" si="42"/>
        <v>Day</v>
      </c>
      <c r="K643" s="15" t="str">
        <f t="shared" si="43"/>
        <v>Weekday</v>
      </c>
      <c r="L643" s="19">
        <f>_xlfn.ISOWEEKNUM(Table4[[#This Row],[Delivery Date]])</f>
        <v>29</v>
      </c>
    </row>
    <row r="644" spans="1:12">
      <c r="A644" s="4">
        <v>656</v>
      </c>
      <c r="B644" s="2" t="s">
        <v>120</v>
      </c>
      <c r="C644" s="2" t="s">
        <v>11</v>
      </c>
      <c r="D644" s="3">
        <v>0.4236111111111111</v>
      </c>
      <c r="E644" s="2" t="s">
        <v>9</v>
      </c>
      <c r="F644" s="1">
        <v>41472.410641747687</v>
      </c>
      <c r="G644" s="1">
        <v>41472.467111655089</v>
      </c>
      <c r="H644" s="5">
        <f t="shared" si="40"/>
        <v>81</v>
      </c>
      <c r="I644" s="15" t="str">
        <f t="shared" si="41"/>
        <v>Jul</v>
      </c>
      <c r="J644" s="15" t="str">
        <f t="shared" si="42"/>
        <v>Day</v>
      </c>
      <c r="K644" s="15" t="str">
        <f t="shared" si="43"/>
        <v>Weekday</v>
      </c>
      <c r="L644" s="19">
        <f>_xlfn.ISOWEEKNUM(Table4[[#This Row],[Delivery Date]])</f>
        <v>29</v>
      </c>
    </row>
    <row r="645" spans="1:12">
      <c r="A645" s="4">
        <v>657</v>
      </c>
      <c r="B645" s="2" t="s">
        <v>120</v>
      </c>
      <c r="C645" s="2" t="s">
        <v>11</v>
      </c>
      <c r="D645" s="3">
        <v>0.50208333333333333</v>
      </c>
      <c r="E645" s="2" t="s">
        <v>9</v>
      </c>
      <c r="F645" s="1">
        <v>41472.465876620365</v>
      </c>
      <c r="G645" s="1">
        <v>41472.532890509261</v>
      </c>
      <c r="H645" s="5">
        <f t="shared" si="40"/>
        <v>96</v>
      </c>
      <c r="I645" s="15" t="str">
        <f t="shared" si="41"/>
        <v>Jul</v>
      </c>
      <c r="J645" s="15" t="str">
        <f t="shared" si="42"/>
        <v>Day</v>
      </c>
      <c r="K645" s="15" t="str">
        <f t="shared" si="43"/>
        <v>Weekday</v>
      </c>
      <c r="L645" s="19">
        <f>_xlfn.ISOWEEKNUM(Table4[[#This Row],[Delivery Date]])</f>
        <v>29</v>
      </c>
    </row>
    <row r="646" spans="1:12">
      <c r="A646" s="4">
        <v>658</v>
      </c>
      <c r="B646" s="2" t="s">
        <v>120</v>
      </c>
      <c r="C646" s="2" t="s">
        <v>11</v>
      </c>
      <c r="D646" s="3">
        <v>0.65</v>
      </c>
      <c r="E646" s="2" t="s">
        <v>9</v>
      </c>
      <c r="F646" s="1">
        <v>41472.624935034721</v>
      </c>
      <c r="G646" s="1">
        <v>41472.679506793982</v>
      </c>
      <c r="H646" s="5">
        <f t="shared" si="40"/>
        <v>78</v>
      </c>
      <c r="I646" s="15" t="str">
        <f t="shared" si="41"/>
        <v>Jul</v>
      </c>
      <c r="J646" s="15" t="str">
        <f t="shared" si="42"/>
        <v>Day</v>
      </c>
      <c r="K646" s="15" t="str">
        <f t="shared" si="43"/>
        <v>Weekday</v>
      </c>
      <c r="L646" s="19">
        <f>_xlfn.ISOWEEKNUM(Table4[[#This Row],[Delivery Date]])</f>
        <v>29</v>
      </c>
    </row>
    <row r="647" spans="1:12">
      <c r="A647" s="4">
        <v>659</v>
      </c>
      <c r="B647" s="2" t="s">
        <v>120</v>
      </c>
      <c r="C647" s="2" t="s">
        <v>11</v>
      </c>
      <c r="D647" s="3">
        <v>0.67847222222222225</v>
      </c>
      <c r="E647" s="2" t="s">
        <v>9</v>
      </c>
      <c r="F647" s="1">
        <v>41472.652209490741</v>
      </c>
      <c r="G647" s="1">
        <v>41472.714408564811</v>
      </c>
      <c r="H647" s="5">
        <f t="shared" si="40"/>
        <v>89</v>
      </c>
      <c r="I647" s="15" t="str">
        <f t="shared" si="41"/>
        <v>Jul</v>
      </c>
      <c r="J647" s="15" t="str">
        <f t="shared" si="42"/>
        <v>Day</v>
      </c>
      <c r="K647" s="15" t="str">
        <f t="shared" si="43"/>
        <v>Weekday</v>
      </c>
      <c r="L647" s="19">
        <f>_xlfn.ISOWEEKNUM(Table4[[#This Row],[Delivery Date]])</f>
        <v>29</v>
      </c>
    </row>
    <row r="648" spans="1:12">
      <c r="A648" s="4">
        <v>660</v>
      </c>
      <c r="B648" s="2" t="s">
        <v>120</v>
      </c>
      <c r="C648" s="2" t="s">
        <v>11</v>
      </c>
      <c r="D648" s="3">
        <v>0.75555555555555554</v>
      </c>
      <c r="E648" s="2" t="s">
        <v>6</v>
      </c>
      <c r="F648" s="1">
        <v>41472.719610914348</v>
      </c>
      <c r="G648" s="1">
        <v>41472.779356284722</v>
      </c>
      <c r="H648" s="5">
        <f t="shared" si="40"/>
        <v>86</v>
      </c>
      <c r="I648" s="15" t="str">
        <f t="shared" si="41"/>
        <v>Jul</v>
      </c>
      <c r="J648" s="15" t="str">
        <f t="shared" si="42"/>
        <v>Day</v>
      </c>
      <c r="K648" s="15" t="str">
        <f t="shared" si="43"/>
        <v>Weekday</v>
      </c>
      <c r="L648" s="19">
        <f>_xlfn.ISOWEEKNUM(Table4[[#This Row],[Delivery Date]])</f>
        <v>29</v>
      </c>
    </row>
    <row r="649" spans="1:12">
      <c r="A649" s="4">
        <v>661</v>
      </c>
      <c r="B649" s="2" t="s">
        <v>120</v>
      </c>
      <c r="C649" s="2" t="s">
        <v>11</v>
      </c>
      <c r="D649" s="3">
        <v>0.86875000000000002</v>
      </c>
      <c r="E649" s="2" t="s">
        <v>381</v>
      </c>
      <c r="F649" s="1">
        <v>41472.828671608797</v>
      </c>
      <c r="G649" s="1">
        <v>41472.908949386569</v>
      </c>
      <c r="H649" s="5">
        <f t="shared" si="40"/>
        <v>115</v>
      </c>
      <c r="I649" s="15" t="str">
        <f t="shared" si="41"/>
        <v>Jul</v>
      </c>
      <c r="J649" s="15" t="str">
        <f t="shared" si="42"/>
        <v>Day</v>
      </c>
      <c r="K649" s="15" t="str">
        <f t="shared" si="43"/>
        <v>Weekday</v>
      </c>
      <c r="L649" s="19">
        <f>_xlfn.ISOWEEKNUM(Table4[[#This Row],[Delivery Date]])</f>
        <v>29</v>
      </c>
    </row>
    <row r="650" spans="1:12" hidden="1">
      <c r="A650" s="4">
        <v>662</v>
      </c>
      <c r="B650" s="2" t="s">
        <v>121</v>
      </c>
      <c r="C650" s="2" t="s">
        <v>13</v>
      </c>
      <c r="D650" s="3">
        <v>4.3750000000000004E-2</v>
      </c>
      <c r="E650" s="2" t="s">
        <v>381</v>
      </c>
      <c r="F650" s="1">
        <v>41473.017039004633</v>
      </c>
      <c r="G650" s="1">
        <v>41473.093474189816</v>
      </c>
      <c r="H650" s="5">
        <f t="shared" si="40"/>
        <v>110</v>
      </c>
      <c r="I650" s="15" t="str">
        <f t="shared" si="41"/>
        <v>Jul</v>
      </c>
      <c r="J650" s="15" t="str">
        <f t="shared" si="42"/>
        <v>Night</v>
      </c>
      <c r="K650" s="15" t="str">
        <f t="shared" si="43"/>
        <v>Weekday</v>
      </c>
      <c r="L650" s="19">
        <f>_xlfn.ISOWEEKNUM(Table4[[#This Row],[Delivery Date]])</f>
        <v>29</v>
      </c>
    </row>
    <row r="651" spans="1:12" hidden="1">
      <c r="A651" s="4">
        <v>663</v>
      </c>
      <c r="B651" s="2" t="s">
        <v>121</v>
      </c>
      <c r="C651" s="2" t="s">
        <v>13</v>
      </c>
      <c r="D651" s="3">
        <v>0.14930555555555555</v>
      </c>
      <c r="E651" s="2" t="s">
        <v>6</v>
      </c>
      <c r="F651" s="1">
        <v>41473.119222650465</v>
      </c>
      <c r="G651" s="1">
        <v>41473.19370181713</v>
      </c>
      <c r="H651" s="5">
        <f t="shared" si="40"/>
        <v>107</v>
      </c>
      <c r="I651" s="15" t="str">
        <f t="shared" si="41"/>
        <v>Jul</v>
      </c>
      <c r="J651" s="15" t="str">
        <f t="shared" si="42"/>
        <v>Night</v>
      </c>
      <c r="K651" s="15" t="str">
        <f t="shared" si="43"/>
        <v>Weekday</v>
      </c>
      <c r="L651" s="19">
        <f>_xlfn.ISOWEEKNUM(Table4[[#This Row],[Delivery Date]])</f>
        <v>29</v>
      </c>
    </row>
    <row r="652" spans="1:12" hidden="1">
      <c r="A652" s="4">
        <v>664</v>
      </c>
      <c r="B652" s="2" t="s">
        <v>121</v>
      </c>
      <c r="C652" s="2" t="s">
        <v>13</v>
      </c>
      <c r="D652" s="3">
        <v>0.23611111111111113</v>
      </c>
      <c r="E652" s="2" t="s">
        <v>381</v>
      </c>
      <c r="F652" s="1">
        <v>41473.216727743056</v>
      </c>
      <c r="G652" s="1">
        <v>41473.281287928243</v>
      </c>
      <c r="H652" s="5">
        <f t="shared" si="40"/>
        <v>92</v>
      </c>
      <c r="I652" s="15" t="str">
        <f t="shared" si="41"/>
        <v>Jul</v>
      </c>
      <c r="J652" s="15" t="str">
        <f t="shared" si="42"/>
        <v>Night</v>
      </c>
      <c r="K652" s="15" t="str">
        <f t="shared" si="43"/>
        <v>Weekday</v>
      </c>
      <c r="L652" s="19">
        <f>_xlfn.ISOWEEKNUM(Table4[[#This Row],[Delivery Date]])</f>
        <v>29</v>
      </c>
    </row>
    <row r="653" spans="1:12">
      <c r="A653" s="4">
        <v>665</v>
      </c>
      <c r="B653" s="2" t="s">
        <v>121</v>
      </c>
      <c r="C653" s="2" t="s">
        <v>13</v>
      </c>
      <c r="D653" s="3">
        <v>0.27291666666666664</v>
      </c>
      <c r="E653" s="2" t="s">
        <v>381</v>
      </c>
      <c r="F653" s="1">
        <v>41473.236356215282</v>
      </c>
      <c r="G653" s="1">
        <v>41473.344481215281</v>
      </c>
      <c r="H653" s="5">
        <f t="shared" si="40"/>
        <v>155</v>
      </c>
      <c r="I653" s="15" t="str">
        <f t="shared" si="41"/>
        <v>Jul</v>
      </c>
      <c r="J653" s="15" t="str">
        <f t="shared" si="42"/>
        <v>Day</v>
      </c>
      <c r="K653" s="15" t="str">
        <f t="shared" si="43"/>
        <v>Weekday</v>
      </c>
      <c r="L653" s="19">
        <f>_xlfn.ISOWEEKNUM(Table4[[#This Row],[Delivery Date]])</f>
        <v>29</v>
      </c>
    </row>
    <row r="654" spans="1:12">
      <c r="A654" s="4">
        <v>666</v>
      </c>
      <c r="B654" s="2" t="s">
        <v>121</v>
      </c>
      <c r="C654" s="2" t="s">
        <v>13</v>
      </c>
      <c r="D654" s="3">
        <v>0.45069444444444445</v>
      </c>
      <c r="E654" s="2" t="s">
        <v>9</v>
      </c>
      <c r="F654" s="1">
        <v>41473.415403356485</v>
      </c>
      <c r="G654" s="1">
        <v>41473.482741319443</v>
      </c>
      <c r="H654" s="5">
        <f t="shared" si="40"/>
        <v>96</v>
      </c>
      <c r="I654" s="15" t="str">
        <f t="shared" si="41"/>
        <v>Jul</v>
      </c>
      <c r="J654" s="15" t="str">
        <f t="shared" si="42"/>
        <v>Day</v>
      </c>
      <c r="K654" s="15" t="str">
        <f t="shared" si="43"/>
        <v>Weekday</v>
      </c>
      <c r="L654" s="19">
        <f>_xlfn.ISOWEEKNUM(Table4[[#This Row],[Delivery Date]])</f>
        <v>29</v>
      </c>
    </row>
    <row r="655" spans="1:12">
      <c r="A655" s="4">
        <v>667</v>
      </c>
      <c r="B655" s="2" t="s">
        <v>121</v>
      </c>
      <c r="C655" s="2" t="s">
        <v>13</v>
      </c>
      <c r="D655" s="3">
        <v>0.98888888888888893</v>
      </c>
      <c r="E655" s="2" t="s">
        <v>381</v>
      </c>
      <c r="F655" s="1">
        <v>41473.959922303242</v>
      </c>
      <c r="G655" s="1">
        <v>41474.048232488421</v>
      </c>
      <c r="H655" s="5">
        <f t="shared" si="40"/>
        <v>127</v>
      </c>
      <c r="I655" s="15" t="str">
        <f t="shared" si="41"/>
        <v>Jul</v>
      </c>
      <c r="J655" s="15" t="str">
        <f t="shared" si="42"/>
        <v>Day</v>
      </c>
      <c r="K655" s="15" t="str">
        <f t="shared" si="43"/>
        <v>Weekday</v>
      </c>
      <c r="L655" s="19">
        <f>_xlfn.ISOWEEKNUM(Table4[[#This Row],[Delivery Date]])</f>
        <v>29</v>
      </c>
    </row>
    <row r="656" spans="1:12">
      <c r="A656" s="4">
        <v>668</v>
      </c>
      <c r="B656" s="2" t="s">
        <v>122</v>
      </c>
      <c r="C656" s="2" t="s">
        <v>15</v>
      </c>
      <c r="D656" s="3">
        <v>0.40902777777777777</v>
      </c>
      <c r="E656" s="2" t="s">
        <v>9</v>
      </c>
      <c r="F656" s="1">
        <v>41474.36693827546</v>
      </c>
      <c r="G656" s="1">
        <v>41474.44668364583</v>
      </c>
      <c r="H656" s="5">
        <f t="shared" si="40"/>
        <v>114</v>
      </c>
      <c r="I656" s="15" t="str">
        <f t="shared" si="41"/>
        <v>Jul</v>
      </c>
      <c r="J656" s="15" t="str">
        <f t="shared" si="42"/>
        <v>Day</v>
      </c>
      <c r="K656" s="15" t="str">
        <f t="shared" si="43"/>
        <v>Weekday</v>
      </c>
      <c r="L656" s="19">
        <f>_xlfn.ISOWEEKNUM(Table4[[#This Row],[Delivery Date]])</f>
        <v>29</v>
      </c>
    </row>
    <row r="657" spans="1:12">
      <c r="A657" s="4">
        <v>669</v>
      </c>
      <c r="B657" s="2" t="s">
        <v>122</v>
      </c>
      <c r="C657" s="2" t="s">
        <v>15</v>
      </c>
      <c r="D657" s="3">
        <v>0.47638888888888892</v>
      </c>
      <c r="E657" s="2" t="s">
        <v>9</v>
      </c>
      <c r="F657" s="1">
        <v>41474.44361396991</v>
      </c>
      <c r="G657" s="1">
        <v>41474.507421840281</v>
      </c>
      <c r="H657" s="5">
        <f t="shared" si="40"/>
        <v>91</v>
      </c>
      <c r="I657" s="15" t="str">
        <f t="shared" si="41"/>
        <v>Jul</v>
      </c>
      <c r="J657" s="15" t="str">
        <f t="shared" si="42"/>
        <v>Day</v>
      </c>
      <c r="K657" s="15" t="str">
        <f t="shared" si="43"/>
        <v>Weekday</v>
      </c>
      <c r="L657" s="19">
        <f>_xlfn.ISOWEEKNUM(Table4[[#This Row],[Delivery Date]])</f>
        <v>29</v>
      </c>
    </row>
    <row r="658" spans="1:12">
      <c r="A658" s="4">
        <v>670</v>
      </c>
      <c r="B658" s="2" t="s">
        <v>122</v>
      </c>
      <c r="C658" s="2" t="s">
        <v>15</v>
      </c>
      <c r="D658" s="3">
        <v>0.48194444444444445</v>
      </c>
      <c r="E658" s="2" t="s">
        <v>9</v>
      </c>
      <c r="F658" s="1">
        <v>41474.443816516206</v>
      </c>
      <c r="G658" s="1">
        <v>41474.526848923611</v>
      </c>
      <c r="H658" s="5">
        <f t="shared" si="40"/>
        <v>119</v>
      </c>
      <c r="I658" s="15" t="str">
        <f t="shared" si="41"/>
        <v>Jul</v>
      </c>
      <c r="J658" s="15" t="str">
        <f t="shared" si="42"/>
        <v>Day</v>
      </c>
      <c r="K658" s="15" t="str">
        <f t="shared" si="43"/>
        <v>Weekday</v>
      </c>
      <c r="L658" s="19">
        <f>_xlfn.ISOWEEKNUM(Table4[[#This Row],[Delivery Date]])</f>
        <v>29</v>
      </c>
    </row>
    <row r="659" spans="1:12">
      <c r="A659" s="4">
        <v>671</v>
      </c>
      <c r="B659" s="2" t="s">
        <v>122</v>
      </c>
      <c r="C659" s="2" t="s">
        <v>15</v>
      </c>
      <c r="D659" s="3">
        <v>0.56874999999999998</v>
      </c>
      <c r="E659" s="2" t="s">
        <v>9</v>
      </c>
      <c r="F659" s="1">
        <v>41474.539560532408</v>
      </c>
      <c r="G659" s="1">
        <v>41474.644294328704</v>
      </c>
      <c r="H659" s="5">
        <f t="shared" si="40"/>
        <v>150</v>
      </c>
      <c r="I659" s="15" t="str">
        <f t="shared" si="41"/>
        <v>Jul</v>
      </c>
      <c r="J659" s="15" t="str">
        <f t="shared" si="42"/>
        <v>Day</v>
      </c>
      <c r="K659" s="15" t="str">
        <f t="shared" si="43"/>
        <v>Weekday</v>
      </c>
      <c r="L659" s="19">
        <f>_xlfn.ISOWEEKNUM(Table4[[#This Row],[Delivery Date]])</f>
        <v>29</v>
      </c>
    </row>
    <row r="660" spans="1:12">
      <c r="A660" s="4">
        <v>672</v>
      </c>
      <c r="B660" s="2" t="s">
        <v>122</v>
      </c>
      <c r="C660" s="2" t="s">
        <v>15</v>
      </c>
      <c r="D660" s="3">
        <v>0.96736111111111101</v>
      </c>
      <c r="E660" s="2" t="s">
        <v>381</v>
      </c>
      <c r="F660" s="1">
        <v>41474.96636165509</v>
      </c>
      <c r="G660" s="1">
        <v>41474.997519062497</v>
      </c>
      <c r="H660" s="5">
        <f t="shared" si="40"/>
        <v>44</v>
      </c>
      <c r="I660" s="15" t="str">
        <f t="shared" si="41"/>
        <v>Jul</v>
      </c>
      <c r="J660" s="15" t="str">
        <f t="shared" si="42"/>
        <v>Day</v>
      </c>
      <c r="K660" s="15" t="str">
        <f t="shared" si="43"/>
        <v>Weekday</v>
      </c>
      <c r="L660" s="19">
        <f>_xlfn.ISOWEEKNUM(Table4[[#This Row],[Delivery Date]])</f>
        <v>29</v>
      </c>
    </row>
    <row r="661" spans="1:12" hidden="1">
      <c r="A661" s="4">
        <v>673</v>
      </c>
      <c r="B661" s="2" t="s">
        <v>123</v>
      </c>
      <c r="C661" s="2" t="s">
        <v>17</v>
      </c>
      <c r="D661" s="3">
        <v>5.486111111111111E-2</v>
      </c>
      <c r="E661" s="2" t="s">
        <v>381</v>
      </c>
      <c r="F661" s="1">
        <v>41475.011395914349</v>
      </c>
      <c r="G661" s="1">
        <v>41475.1024028588</v>
      </c>
      <c r="H661" s="5">
        <f t="shared" si="40"/>
        <v>131</v>
      </c>
      <c r="I661" s="15" t="str">
        <f t="shared" si="41"/>
        <v>Jul</v>
      </c>
      <c r="J661" s="15" t="str">
        <f t="shared" si="42"/>
        <v>Night</v>
      </c>
      <c r="K661" s="15" t="str">
        <f t="shared" si="43"/>
        <v>Weekend</v>
      </c>
      <c r="L661" s="19">
        <f>_xlfn.ISOWEEKNUM(Table4[[#This Row],[Delivery Date]])</f>
        <v>29</v>
      </c>
    </row>
    <row r="662" spans="1:12">
      <c r="A662" s="4">
        <v>674</v>
      </c>
      <c r="B662" s="2" t="s">
        <v>123</v>
      </c>
      <c r="C662" s="2" t="s">
        <v>17</v>
      </c>
      <c r="D662" s="3">
        <v>0.32222222222222224</v>
      </c>
      <c r="E662" s="2" t="s">
        <v>6</v>
      </c>
      <c r="F662" s="1">
        <v>41475.294340358792</v>
      </c>
      <c r="G662" s="1">
        <v>41475.368344988427</v>
      </c>
      <c r="H662" s="5">
        <f t="shared" si="40"/>
        <v>106</v>
      </c>
      <c r="I662" s="15" t="str">
        <f t="shared" si="41"/>
        <v>Jul</v>
      </c>
      <c r="J662" s="15" t="str">
        <f t="shared" si="42"/>
        <v>Day</v>
      </c>
      <c r="K662" s="15" t="str">
        <f t="shared" si="43"/>
        <v>Weekend</v>
      </c>
      <c r="L662" s="19">
        <f>_xlfn.ISOWEEKNUM(Table4[[#This Row],[Delivery Date]])</f>
        <v>29</v>
      </c>
    </row>
    <row r="663" spans="1:12">
      <c r="A663" s="4">
        <v>675</v>
      </c>
      <c r="B663" s="2" t="s">
        <v>123</v>
      </c>
      <c r="C663" s="2" t="s">
        <v>17</v>
      </c>
      <c r="D663" s="3">
        <v>0.52847222222222223</v>
      </c>
      <c r="E663" s="2" t="s">
        <v>381</v>
      </c>
      <c r="F663" s="1">
        <v>41475.492252118056</v>
      </c>
      <c r="G663" s="1">
        <v>41475.551337766199</v>
      </c>
      <c r="H663" s="5">
        <f t="shared" si="40"/>
        <v>85</v>
      </c>
      <c r="I663" s="15" t="str">
        <f t="shared" si="41"/>
        <v>Jul</v>
      </c>
      <c r="J663" s="15" t="str">
        <f t="shared" si="42"/>
        <v>Day</v>
      </c>
      <c r="K663" s="15" t="str">
        <f t="shared" si="43"/>
        <v>Weekend</v>
      </c>
      <c r="L663" s="19">
        <f>_xlfn.ISOWEEKNUM(Table4[[#This Row],[Delivery Date]])</f>
        <v>29</v>
      </c>
    </row>
    <row r="664" spans="1:12">
      <c r="A664" s="4">
        <v>676</v>
      </c>
      <c r="B664" s="2" t="s">
        <v>123</v>
      </c>
      <c r="C664" s="2" t="s">
        <v>17</v>
      </c>
      <c r="D664" s="3">
        <v>0.60625000000000007</v>
      </c>
      <c r="E664" s="2" t="s">
        <v>9</v>
      </c>
      <c r="F664" s="1">
        <v>41475.572697256939</v>
      </c>
      <c r="G664" s="1">
        <v>41475.656065312498</v>
      </c>
      <c r="H664" s="5">
        <f t="shared" si="40"/>
        <v>120</v>
      </c>
      <c r="I664" s="15" t="str">
        <f t="shared" si="41"/>
        <v>Jul</v>
      </c>
      <c r="J664" s="15" t="str">
        <f t="shared" si="42"/>
        <v>Day</v>
      </c>
      <c r="K664" s="15" t="str">
        <f t="shared" si="43"/>
        <v>Weekend</v>
      </c>
      <c r="L664" s="19">
        <f>_xlfn.ISOWEEKNUM(Table4[[#This Row],[Delivery Date]])</f>
        <v>29</v>
      </c>
    </row>
    <row r="665" spans="1:12">
      <c r="A665" s="4">
        <v>677</v>
      </c>
      <c r="B665" s="2" t="s">
        <v>123</v>
      </c>
      <c r="C665" s="2" t="s">
        <v>17</v>
      </c>
      <c r="D665" s="3">
        <v>0.68055555555555547</v>
      </c>
      <c r="E665" s="2" t="s">
        <v>381</v>
      </c>
      <c r="F665" s="1">
        <v>41475.639778009259</v>
      </c>
      <c r="G665" s="1">
        <v>41475.723863657411</v>
      </c>
      <c r="H665" s="5">
        <f t="shared" si="40"/>
        <v>121</v>
      </c>
      <c r="I665" s="15" t="str">
        <f t="shared" si="41"/>
        <v>Jul</v>
      </c>
      <c r="J665" s="15" t="str">
        <f t="shared" si="42"/>
        <v>Day</v>
      </c>
      <c r="K665" s="15" t="str">
        <f t="shared" si="43"/>
        <v>Weekend</v>
      </c>
      <c r="L665" s="19">
        <f>_xlfn.ISOWEEKNUM(Table4[[#This Row],[Delivery Date]])</f>
        <v>29</v>
      </c>
    </row>
    <row r="666" spans="1:12">
      <c r="A666" s="4">
        <v>678</v>
      </c>
      <c r="B666" s="2" t="s">
        <v>124</v>
      </c>
      <c r="C666" s="2" t="s">
        <v>19</v>
      </c>
      <c r="D666" s="3">
        <v>0.4291666666666667</v>
      </c>
      <c r="E666" s="2" t="s">
        <v>381</v>
      </c>
      <c r="F666" s="1">
        <v>41476.399547071756</v>
      </c>
      <c r="G666" s="1">
        <v>41476.462614201388</v>
      </c>
      <c r="H666" s="5">
        <f t="shared" si="40"/>
        <v>90</v>
      </c>
      <c r="I666" s="15" t="str">
        <f t="shared" si="41"/>
        <v>Jul</v>
      </c>
      <c r="J666" s="15" t="str">
        <f t="shared" si="42"/>
        <v>Day</v>
      </c>
      <c r="K666" s="15" t="str">
        <f t="shared" si="43"/>
        <v>Weekend</v>
      </c>
      <c r="L666" s="19">
        <f>_xlfn.ISOWEEKNUM(Table4[[#This Row],[Delivery Date]])</f>
        <v>29</v>
      </c>
    </row>
    <row r="667" spans="1:12">
      <c r="A667" s="4">
        <v>679</v>
      </c>
      <c r="B667" s="2" t="s">
        <v>124</v>
      </c>
      <c r="C667" s="2" t="s">
        <v>19</v>
      </c>
      <c r="D667" s="3">
        <v>0.5395833333333333</v>
      </c>
      <c r="E667" s="2" t="s">
        <v>381</v>
      </c>
      <c r="F667" s="1">
        <v>41476.51559722222</v>
      </c>
      <c r="G667" s="1">
        <v>41476.57478703704</v>
      </c>
      <c r="H667" s="5">
        <f t="shared" si="40"/>
        <v>85</v>
      </c>
      <c r="I667" s="15" t="str">
        <f t="shared" si="41"/>
        <v>Jul</v>
      </c>
      <c r="J667" s="15" t="str">
        <f t="shared" si="42"/>
        <v>Day</v>
      </c>
      <c r="K667" s="15" t="str">
        <f t="shared" si="43"/>
        <v>Weekend</v>
      </c>
      <c r="L667" s="19">
        <f>_xlfn.ISOWEEKNUM(Table4[[#This Row],[Delivery Date]])</f>
        <v>29</v>
      </c>
    </row>
    <row r="668" spans="1:12">
      <c r="A668" s="4">
        <v>680</v>
      </c>
      <c r="B668" s="2" t="s">
        <v>124</v>
      </c>
      <c r="C668" s="2" t="s">
        <v>19</v>
      </c>
      <c r="D668" s="3">
        <v>0.68055555555555547</v>
      </c>
      <c r="E668" s="2" t="s">
        <v>6</v>
      </c>
      <c r="F668" s="1">
        <v>41476.658419675929</v>
      </c>
      <c r="G668" s="1">
        <v>41476.722077083337</v>
      </c>
      <c r="H668" s="5">
        <f t="shared" si="40"/>
        <v>91</v>
      </c>
      <c r="I668" s="15" t="str">
        <f t="shared" si="41"/>
        <v>Jul</v>
      </c>
      <c r="J668" s="15" t="str">
        <f t="shared" si="42"/>
        <v>Day</v>
      </c>
      <c r="K668" s="15" t="str">
        <f t="shared" si="43"/>
        <v>Weekend</v>
      </c>
      <c r="L668" s="19">
        <f>_xlfn.ISOWEEKNUM(Table4[[#This Row],[Delivery Date]])</f>
        <v>29</v>
      </c>
    </row>
    <row r="669" spans="1:12">
      <c r="A669" s="4">
        <v>681</v>
      </c>
      <c r="B669" s="2" t="s">
        <v>124</v>
      </c>
      <c r="C669" s="2" t="s">
        <v>19</v>
      </c>
      <c r="D669" s="3">
        <v>0.90625</v>
      </c>
      <c r="E669" s="2" t="s">
        <v>381</v>
      </c>
      <c r="F669" s="1">
        <v>41476.889204016203</v>
      </c>
      <c r="G669" s="1">
        <v>41476.937930868051</v>
      </c>
      <c r="H669" s="5">
        <f t="shared" si="40"/>
        <v>70</v>
      </c>
      <c r="I669" s="15" t="str">
        <f t="shared" si="41"/>
        <v>Jul</v>
      </c>
      <c r="J669" s="15" t="str">
        <f t="shared" si="42"/>
        <v>Day</v>
      </c>
      <c r="K669" s="15" t="str">
        <f t="shared" si="43"/>
        <v>Weekend</v>
      </c>
      <c r="L669" s="19">
        <f>_xlfn.ISOWEEKNUM(Table4[[#This Row],[Delivery Date]])</f>
        <v>29</v>
      </c>
    </row>
    <row r="670" spans="1:12" hidden="1">
      <c r="A670" s="4">
        <v>682</v>
      </c>
      <c r="B670" s="2" t="s">
        <v>125</v>
      </c>
      <c r="C670" s="2" t="s">
        <v>5</v>
      </c>
      <c r="D670" s="3">
        <v>0.1423611111111111</v>
      </c>
      <c r="E670" s="2" t="s">
        <v>381</v>
      </c>
      <c r="F670" s="1">
        <v>41477.125937581019</v>
      </c>
      <c r="G670" s="1">
        <v>41477.180231562495</v>
      </c>
      <c r="H670" s="5">
        <f t="shared" si="40"/>
        <v>78</v>
      </c>
      <c r="I670" s="15" t="str">
        <f t="shared" si="41"/>
        <v>Jul</v>
      </c>
      <c r="J670" s="15" t="str">
        <f t="shared" si="42"/>
        <v>Night</v>
      </c>
      <c r="K670" s="15" t="str">
        <f t="shared" si="43"/>
        <v>Weekday</v>
      </c>
      <c r="L670" s="19">
        <f>_xlfn.ISOWEEKNUM(Table4[[#This Row],[Delivery Date]])</f>
        <v>30</v>
      </c>
    </row>
    <row r="671" spans="1:12">
      <c r="A671" s="4">
        <v>683</v>
      </c>
      <c r="B671" s="2" t="s">
        <v>125</v>
      </c>
      <c r="C671" s="2" t="s">
        <v>5</v>
      </c>
      <c r="D671" s="3">
        <v>0.29166666666666669</v>
      </c>
      <c r="E671" s="2" t="s">
        <v>381</v>
      </c>
      <c r="F671" s="1">
        <v>41477.274308182874</v>
      </c>
      <c r="G671" s="1">
        <v>41477.323729479169</v>
      </c>
      <c r="H671" s="5">
        <f t="shared" si="40"/>
        <v>71</v>
      </c>
      <c r="I671" s="15" t="str">
        <f t="shared" si="41"/>
        <v>Jul</v>
      </c>
      <c r="J671" s="15" t="str">
        <f t="shared" si="42"/>
        <v>Day</v>
      </c>
      <c r="K671" s="15" t="str">
        <f t="shared" si="43"/>
        <v>Weekday</v>
      </c>
      <c r="L671" s="19">
        <f>_xlfn.ISOWEEKNUM(Table4[[#This Row],[Delivery Date]])</f>
        <v>30</v>
      </c>
    </row>
    <row r="672" spans="1:12">
      <c r="A672" s="4">
        <v>684</v>
      </c>
      <c r="B672" s="2" t="s">
        <v>125</v>
      </c>
      <c r="C672" s="2" t="s">
        <v>5</v>
      </c>
      <c r="D672" s="3">
        <v>0.34791666666666665</v>
      </c>
      <c r="E672" s="2" t="s">
        <v>9</v>
      </c>
      <c r="F672" s="1">
        <v>41477.319175081022</v>
      </c>
      <c r="G672" s="1">
        <v>41477.374950543985</v>
      </c>
      <c r="H672" s="5">
        <f t="shared" si="40"/>
        <v>80</v>
      </c>
      <c r="I672" s="15" t="str">
        <f t="shared" si="41"/>
        <v>Jul</v>
      </c>
      <c r="J672" s="15" t="str">
        <f t="shared" si="42"/>
        <v>Day</v>
      </c>
      <c r="K672" s="15" t="str">
        <f t="shared" si="43"/>
        <v>Weekday</v>
      </c>
      <c r="L672" s="19">
        <f>_xlfn.ISOWEEKNUM(Table4[[#This Row],[Delivery Date]])</f>
        <v>30</v>
      </c>
    </row>
    <row r="673" spans="1:12">
      <c r="A673" s="4">
        <v>685</v>
      </c>
      <c r="B673" s="2" t="s">
        <v>125</v>
      </c>
      <c r="C673" s="2" t="s">
        <v>5</v>
      </c>
      <c r="D673" s="3">
        <v>0.43124999999999997</v>
      </c>
      <c r="E673" s="2" t="s">
        <v>9</v>
      </c>
      <c r="F673" s="1">
        <v>41477.389100034721</v>
      </c>
      <c r="G673" s="1">
        <v>41477.446009756946</v>
      </c>
      <c r="H673" s="5">
        <f t="shared" si="40"/>
        <v>81</v>
      </c>
      <c r="I673" s="15" t="str">
        <f t="shared" si="41"/>
        <v>Jul</v>
      </c>
      <c r="J673" s="15" t="str">
        <f t="shared" si="42"/>
        <v>Day</v>
      </c>
      <c r="K673" s="15" t="str">
        <f t="shared" si="43"/>
        <v>Weekday</v>
      </c>
      <c r="L673" s="19">
        <f>_xlfn.ISOWEEKNUM(Table4[[#This Row],[Delivery Date]])</f>
        <v>30</v>
      </c>
    </row>
    <row r="674" spans="1:12">
      <c r="A674" s="4">
        <v>686</v>
      </c>
      <c r="B674" s="2" t="s">
        <v>125</v>
      </c>
      <c r="C674" s="2" t="s">
        <v>5</v>
      </c>
      <c r="D674" s="3">
        <v>0.52222222222222225</v>
      </c>
      <c r="E674" s="2" t="s">
        <v>9</v>
      </c>
      <c r="F674" s="1">
        <v>41477.475917905089</v>
      </c>
      <c r="G674" s="1">
        <v>41477.556542905098</v>
      </c>
      <c r="H674" s="5">
        <f t="shared" si="40"/>
        <v>116</v>
      </c>
      <c r="I674" s="15" t="str">
        <f t="shared" si="41"/>
        <v>Jul</v>
      </c>
      <c r="J674" s="15" t="str">
        <f t="shared" si="42"/>
        <v>Day</v>
      </c>
      <c r="K674" s="15" t="str">
        <f t="shared" si="43"/>
        <v>Weekday</v>
      </c>
      <c r="L674" s="19">
        <f>_xlfn.ISOWEEKNUM(Table4[[#This Row],[Delivery Date]])</f>
        <v>30</v>
      </c>
    </row>
    <row r="675" spans="1:12">
      <c r="A675" s="4">
        <v>688</v>
      </c>
      <c r="B675" s="2" t="s">
        <v>125</v>
      </c>
      <c r="C675" s="2" t="s">
        <v>5</v>
      </c>
      <c r="D675" s="3">
        <v>0.60347222222222219</v>
      </c>
      <c r="E675" s="2" t="s">
        <v>9</v>
      </c>
      <c r="F675" s="1">
        <v>41477.568787002318</v>
      </c>
      <c r="G675" s="1">
        <v>41477.634909687498</v>
      </c>
      <c r="H675" s="5">
        <f t="shared" si="40"/>
        <v>95</v>
      </c>
      <c r="I675" s="15" t="str">
        <f t="shared" si="41"/>
        <v>Jul</v>
      </c>
      <c r="J675" s="15" t="str">
        <f t="shared" si="42"/>
        <v>Day</v>
      </c>
      <c r="K675" s="15" t="str">
        <f t="shared" si="43"/>
        <v>Weekday</v>
      </c>
      <c r="L675" s="19">
        <f>_xlfn.ISOWEEKNUM(Table4[[#This Row],[Delivery Date]])</f>
        <v>30</v>
      </c>
    </row>
    <row r="676" spans="1:12">
      <c r="A676" s="4">
        <v>689</v>
      </c>
      <c r="B676" s="2" t="s">
        <v>125</v>
      </c>
      <c r="C676" s="2" t="s">
        <v>5</v>
      </c>
      <c r="D676" s="3">
        <v>0.65625</v>
      </c>
      <c r="E676" s="2" t="s">
        <v>381</v>
      </c>
      <c r="F676" s="1">
        <v>41477.638091817127</v>
      </c>
      <c r="G676" s="1">
        <v>41477.710765428237</v>
      </c>
      <c r="H676" s="5">
        <f t="shared" si="40"/>
        <v>104</v>
      </c>
      <c r="I676" s="15" t="str">
        <f t="shared" si="41"/>
        <v>Jul</v>
      </c>
      <c r="J676" s="15" t="str">
        <f t="shared" si="42"/>
        <v>Day</v>
      </c>
      <c r="K676" s="15" t="str">
        <f t="shared" si="43"/>
        <v>Weekday</v>
      </c>
      <c r="L676" s="19">
        <f>_xlfn.ISOWEEKNUM(Table4[[#This Row],[Delivery Date]])</f>
        <v>30</v>
      </c>
    </row>
    <row r="677" spans="1:12">
      <c r="A677" s="4">
        <v>690</v>
      </c>
      <c r="B677" s="2" t="s">
        <v>125</v>
      </c>
      <c r="C677" s="2" t="s">
        <v>5</v>
      </c>
      <c r="D677" s="3">
        <v>0.68958333333333333</v>
      </c>
      <c r="E677" s="2" t="s">
        <v>9</v>
      </c>
      <c r="F677" s="1">
        <v>41477.652450891204</v>
      </c>
      <c r="G677" s="1">
        <v>41477.719742557871</v>
      </c>
      <c r="H677" s="5">
        <f t="shared" si="40"/>
        <v>96</v>
      </c>
      <c r="I677" s="15" t="str">
        <f t="shared" si="41"/>
        <v>Jul</v>
      </c>
      <c r="J677" s="15" t="str">
        <f t="shared" si="42"/>
        <v>Day</v>
      </c>
      <c r="K677" s="15" t="str">
        <f t="shared" si="43"/>
        <v>Weekday</v>
      </c>
      <c r="L677" s="19">
        <f>_xlfn.ISOWEEKNUM(Table4[[#This Row],[Delivery Date]])</f>
        <v>30</v>
      </c>
    </row>
    <row r="678" spans="1:12">
      <c r="A678" s="4">
        <v>691</v>
      </c>
      <c r="B678" s="2" t="s">
        <v>125</v>
      </c>
      <c r="C678" s="2" t="s">
        <v>5</v>
      </c>
      <c r="D678" s="3">
        <v>0.77569444444444446</v>
      </c>
      <c r="E678" s="2" t="s">
        <v>381</v>
      </c>
      <c r="F678" s="1">
        <v>41477.743097303239</v>
      </c>
      <c r="G678" s="1" t="e">
        <v>#VALUE!</v>
      </c>
      <c r="H678" s="5" t="e">
        <f t="shared" si="40"/>
        <v>#VALUE!</v>
      </c>
      <c r="I678" s="15" t="str">
        <f t="shared" si="41"/>
        <v>Jul</v>
      </c>
      <c r="J678" s="15" t="str">
        <f t="shared" si="42"/>
        <v>Day</v>
      </c>
      <c r="K678" s="15" t="str">
        <f t="shared" si="43"/>
        <v>Weekday</v>
      </c>
      <c r="L678" s="19">
        <f>_xlfn.ISOWEEKNUM(Table4[[#This Row],[Delivery Date]])</f>
        <v>30</v>
      </c>
    </row>
    <row r="679" spans="1:12" hidden="1">
      <c r="A679" s="4">
        <v>692</v>
      </c>
      <c r="B679" s="2" t="s">
        <v>126</v>
      </c>
      <c r="C679" s="2" t="s">
        <v>8</v>
      </c>
      <c r="D679" s="3">
        <v>1.6666666666666666E-2</v>
      </c>
      <c r="E679" s="2" t="s">
        <v>6</v>
      </c>
      <c r="F679" s="1">
        <v>41477.990283877312</v>
      </c>
      <c r="G679" s="1">
        <v>41478.049774618055</v>
      </c>
      <c r="H679" s="5">
        <f t="shared" si="40"/>
        <v>85</v>
      </c>
      <c r="I679" s="15" t="str">
        <f t="shared" si="41"/>
        <v>Jul</v>
      </c>
      <c r="J679" s="15" t="str">
        <f t="shared" si="42"/>
        <v>Night</v>
      </c>
      <c r="K679" s="15" t="str">
        <f t="shared" si="43"/>
        <v>Weekday</v>
      </c>
      <c r="L679" s="19">
        <f>_xlfn.ISOWEEKNUM(Table4[[#This Row],[Delivery Date]])</f>
        <v>30</v>
      </c>
    </row>
    <row r="680" spans="1:12">
      <c r="A680" s="4">
        <v>693</v>
      </c>
      <c r="B680" s="2" t="s">
        <v>126</v>
      </c>
      <c r="C680" s="2" t="s">
        <v>8</v>
      </c>
      <c r="D680" s="3">
        <v>0.34861111111111115</v>
      </c>
      <c r="E680" s="2" t="s">
        <v>9</v>
      </c>
      <c r="F680" s="1">
        <v>41478.316834027777</v>
      </c>
      <c r="G680" s="1">
        <v>41478.390549305557</v>
      </c>
      <c r="H680" s="5">
        <f t="shared" si="40"/>
        <v>106</v>
      </c>
      <c r="I680" s="15" t="str">
        <f t="shared" si="41"/>
        <v>Jul</v>
      </c>
      <c r="J680" s="15" t="str">
        <f t="shared" si="42"/>
        <v>Day</v>
      </c>
      <c r="K680" s="15" t="str">
        <f t="shared" si="43"/>
        <v>Weekday</v>
      </c>
      <c r="L680" s="19">
        <f>_xlfn.ISOWEEKNUM(Table4[[#This Row],[Delivery Date]])</f>
        <v>30</v>
      </c>
    </row>
    <row r="681" spans="1:12">
      <c r="A681" s="4">
        <v>694</v>
      </c>
      <c r="B681" s="2" t="s">
        <v>126</v>
      </c>
      <c r="C681" s="2" t="s">
        <v>8</v>
      </c>
      <c r="D681" s="3">
        <v>0.41875000000000001</v>
      </c>
      <c r="E681" s="2" t="s">
        <v>9</v>
      </c>
      <c r="F681" s="1">
        <v>41478.402047303243</v>
      </c>
      <c r="G681" s="1">
        <v>41478.463123692134</v>
      </c>
      <c r="H681" s="5">
        <f t="shared" si="40"/>
        <v>87</v>
      </c>
      <c r="I681" s="15" t="str">
        <f t="shared" si="41"/>
        <v>Jul</v>
      </c>
      <c r="J681" s="15" t="str">
        <f t="shared" si="42"/>
        <v>Day</v>
      </c>
      <c r="K681" s="15" t="str">
        <f t="shared" si="43"/>
        <v>Weekday</v>
      </c>
      <c r="L681" s="19">
        <f>_xlfn.ISOWEEKNUM(Table4[[#This Row],[Delivery Date]])</f>
        <v>30</v>
      </c>
    </row>
    <row r="682" spans="1:12">
      <c r="A682" s="4">
        <v>695</v>
      </c>
      <c r="B682" s="2" t="s">
        <v>126</v>
      </c>
      <c r="C682" s="2" t="s">
        <v>8</v>
      </c>
      <c r="D682" s="3">
        <v>0.43888888888888888</v>
      </c>
      <c r="E682" s="2" t="s">
        <v>9</v>
      </c>
      <c r="F682" s="1">
        <v>41478.396452083332</v>
      </c>
      <c r="G682" s="1">
        <v>41478.464021527776</v>
      </c>
      <c r="H682" s="5">
        <f t="shared" si="40"/>
        <v>97</v>
      </c>
      <c r="I682" s="15" t="str">
        <f t="shared" si="41"/>
        <v>Jul</v>
      </c>
      <c r="J682" s="15" t="str">
        <f t="shared" si="42"/>
        <v>Day</v>
      </c>
      <c r="K682" s="15" t="str">
        <f t="shared" si="43"/>
        <v>Weekday</v>
      </c>
      <c r="L682" s="19">
        <f>_xlfn.ISOWEEKNUM(Table4[[#This Row],[Delivery Date]])</f>
        <v>30</v>
      </c>
    </row>
    <row r="683" spans="1:12">
      <c r="A683" s="4">
        <v>696</v>
      </c>
      <c r="B683" s="2" t="s">
        <v>126</v>
      </c>
      <c r="C683" s="2" t="s">
        <v>8</v>
      </c>
      <c r="D683" s="3">
        <v>0.50902777777777775</v>
      </c>
      <c r="E683" s="2" t="s">
        <v>9</v>
      </c>
      <c r="F683" s="1">
        <v>41478.4763747338</v>
      </c>
      <c r="G683" s="1">
        <v>41478.553319178238</v>
      </c>
      <c r="H683" s="5">
        <f t="shared" si="40"/>
        <v>110</v>
      </c>
      <c r="I683" s="15" t="str">
        <f t="shared" si="41"/>
        <v>Jul</v>
      </c>
      <c r="J683" s="15" t="str">
        <f t="shared" si="42"/>
        <v>Day</v>
      </c>
      <c r="K683" s="15" t="str">
        <f t="shared" si="43"/>
        <v>Weekday</v>
      </c>
      <c r="L683" s="19">
        <f>_xlfn.ISOWEEKNUM(Table4[[#This Row],[Delivery Date]])</f>
        <v>30</v>
      </c>
    </row>
    <row r="684" spans="1:12">
      <c r="A684" s="4">
        <v>697</v>
      </c>
      <c r="B684" s="2" t="s">
        <v>126</v>
      </c>
      <c r="C684" s="2" t="s">
        <v>8</v>
      </c>
      <c r="D684" s="3">
        <v>0.59722222222222221</v>
      </c>
      <c r="E684" s="2" t="s">
        <v>9</v>
      </c>
      <c r="F684" s="1">
        <v>41478.555694756949</v>
      </c>
      <c r="G684" s="1">
        <v>41478.628530405091</v>
      </c>
      <c r="H684" s="5">
        <f t="shared" si="40"/>
        <v>104</v>
      </c>
      <c r="I684" s="15" t="str">
        <f t="shared" si="41"/>
        <v>Jul</v>
      </c>
      <c r="J684" s="15" t="str">
        <f t="shared" si="42"/>
        <v>Day</v>
      </c>
      <c r="K684" s="15" t="str">
        <f t="shared" si="43"/>
        <v>Weekday</v>
      </c>
      <c r="L684" s="19">
        <f>_xlfn.ISOWEEKNUM(Table4[[#This Row],[Delivery Date]])</f>
        <v>30</v>
      </c>
    </row>
    <row r="685" spans="1:12">
      <c r="A685" s="4">
        <v>698</v>
      </c>
      <c r="B685" s="2" t="s">
        <v>126</v>
      </c>
      <c r="C685" s="2" t="s">
        <v>8</v>
      </c>
      <c r="D685" s="3">
        <v>0.65902777777777777</v>
      </c>
      <c r="E685" s="2" t="s">
        <v>6</v>
      </c>
      <c r="F685" s="1">
        <v>41478.613015312498</v>
      </c>
      <c r="G685" s="1">
        <v>41478.712876423611</v>
      </c>
      <c r="H685" s="5">
        <f t="shared" si="40"/>
        <v>143</v>
      </c>
      <c r="I685" s="15" t="str">
        <f t="shared" si="41"/>
        <v>Jul</v>
      </c>
      <c r="J685" s="15" t="str">
        <f t="shared" si="42"/>
        <v>Day</v>
      </c>
      <c r="K685" s="15" t="str">
        <f t="shared" si="43"/>
        <v>Weekday</v>
      </c>
      <c r="L685" s="19">
        <f>_xlfn.ISOWEEKNUM(Table4[[#This Row],[Delivery Date]])</f>
        <v>30</v>
      </c>
    </row>
    <row r="686" spans="1:12">
      <c r="A686" s="4">
        <v>699</v>
      </c>
      <c r="B686" s="2" t="s">
        <v>126</v>
      </c>
      <c r="C686" s="2" t="s">
        <v>8</v>
      </c>
      <c r="D686" s="3">
        <v>0.68958333333333333</v>
      </c>
      <c r="E686" s="2" t="s">
        <v>9</v>
      </c>
      <c r="F686" s="1">
        <v>41478.651922303237</v>
      </c>
      <c r="G686" s="1">
        <v>41478.718114432872</v>
      </c>
      <c r="H686" s="5">
        <f t="shared" si="40"/>
        <v>95</v>
      </c>
      <c r="I686" s="15" t="str">
        <f t="shared" si="41"/>
        <v>Jul</v>
      </c>
      <c r="J686" s="15" t="str">
        <f t="shared" si="42"/>
        <v>Day</v>
      </c>
      <c r="K686" s="15" t="str">
        <f t="shared" si="43"/>
        <v>Weekday</v>
      </c>
      <c r="L686" s="19">
        <f>_xlfn.ISOWEEKNUM(Table4[[#This Row],[Delivery Date]])</f>
        <v>30</v>
      </c>
    </row>
    <row r="687" spans="1:12">
      <c r="A687" s="4">
        <v>700</v>
      </c>
      <c r="B687" s="2" t="s">
        <v>126</v>
      </c>
      <c r="C687" s="2" t="s">
        <v>8</v>
      </c>
      <c r="D687" s="3">
        <v>0.80555555555555547</v>
      </c>
      <c r="E687" s="2" t="s">
        <v>381</v>
      </c>
      <c r="F687" s="1">
        <v>41478.776574618059</v>
      </c>
      <c r="G687" s="1" t="e">
        <v>#VALUE!</v>
      </c>
      <c r="H687" s="5" t="e">
        <f t="shared" si="40"/>
        <v>#VALUE!</v>
      </c>
      <c r="I687" s="15" t="str">
        <f t="shared" si="41"/>
        <v>Jul</v>
      </c>
      <c r="J687" s="15" t="str">
        <f t="shared" si="42"/>
        <v>Day</v>
      </c>
      <c r="K687" s="15" t="str">
        <f t="shared" si="43"/>
        <v>Weekday</v>
      </c>
      <c r="L687" s="19">
        <f>_xlfn.ISOWEEKNUM(Table4[[#This Row],[Delivery Date]])</f>
        <v>30</v>
      </c>
    </row>
    <row r="688" spans="1:12">
      <c r="A688" s="4">
        <v>701</v>
      </c>
      <c r="B688" s="2" t="s">
        <v>126</v>
      </c>
      <c r="C688" s="2" t="s">
        <v>8</v>
      </c>
      <c r="D688" s="3">
        <v>0.95000000000000007</v>
      </c>
      <c r="E688" s="2" t="s">
        <v>381</v>
      </c>
      <c r="F688" s="1">
        <v>41478.913698067132</v>
      </c>
      <c r="G688" s="1">
        <v>41478.996846215276</v>
      </c>
      <c r="H688" s="5">
        <f t="shared" si="40"/>
        <v>119</v>
      </c>
      <c r="I688" s="15" t="str">
        <f t="shared" si="41"/>
        <v>Jul</v>
      </c>
      <c r="J688" s="15" t="str">
        <f t="shared" si="42"/>
        <v>Day</v>
      </c>
      <c r="K688" s="15" t="str">
        <f t="shared" si="43"/>
        <v>Weekday</v>
      </c>
      <c r="L688" s="19">
        <f>_xlfn.ISOWEEKNUM(Table4[[#This Row],[Delivery Date]])</f>
        <v>30</v>
      </c>
    </row>
    <row r="689" spans="1:12" hidden="1">
      <c r="A689" s="4">
        <v>702</v>
      </c>
      <c r="B689" s="2" t="s">
        <v>127</v>
      </c>
      <c r="C689" s="2" t="s">
        <v>11</v>
      </c>
      <c r="D689" s="3">
        <v>0.10555555555555556</v>
      </c>
      <c r="E689" s="2" t="s">
        <v>6</v>
      </c>
      <c r="F689" s="1">
        <v>41479.068696180555</v>
      </c>
      <c r="G689" s="1">
        <v>41479.124425347218</v>
      </c>
      <c r="H689" s="5">
        <f t="shared" si="40"/>
        <v>80</v>
      </c>
      <c r="I689" s="15" t="str">
        <f t="shared" si="41"/>
        <v>Jul</v>
      </c>
      <c r="J689" s="15" t="str">
        <f t="shared" si="42"/>
        <v>Night</v>
      </c>
      <c r="K689" s="15" t="str">
        <f t="shared" si="43"/>
        <v>Weekday</v>
      </c>
      <c r="L689" s="19">
        <f>_xlfn.ISOWEEKNUM(Table4[[#This Row],[Delivery Date]])</f>
        <v>30</v>
      </c>
    </row>
    <row r="690" spans="1:12">
      <c r="A690" s="4">
        <v>703</v>
      </c>
      <c r="B690" s="2" t="s">
        <v>127</v>
      </c>
      <c r="C690" s="2" t="s">
        <v>11</v>
      </c>
      <c r="D690" s="3">
        <v>0.35833333333333334</v>
      </c>
      <c r="E690" s="2" t="s">
        <v>9</v>
      </c>
      <c r="F690" s="1">
        <v>41479.327510763891</v>
      </c>
      <c r="G690" s="1">
        <v>41479.397464467598</v>
      </c>
      <c r="H690" s="5">
        <f t="shared" si="40"/>
        <v>100</v>
      </c>
      <c r="I690" s="15" t="str">
        <f t="shared" si="41"/>
        <v>Jul</v>
      </c>
      <c r="J690" s="15" t="str">
        <f t="shared" si="42"/>
        <v>Day</v>
      </c>
      <c r="K690" s="15" t="str">
        <f t="shared" si="43"/>
        <v>Weekday</v>
      </c>
      <c r="L690" s="19">
        <f>_xlfn.ISOWEEKNUM(Table4[[#This Row],[Delivery Date]])</f>
        <v>30</v>
      </c>
    </row>
    <row r="691" spans="1:12">
      <c r="A691" s="4">
        <v>704</v>
      </c>
      <c r="B691" s="2" t="s">
        <v>127</v>
      </c>
      <c r="C691" s="2" t="s">
        <v>11</v>
      </c>
      <c r="D691" s="3">
        <v>0.60277777777777775</v>
      </c>
      <c r="E691" s="2" t="s">
        <v>9</v>
      </c>
      <c r="F691" s="1">
        <v>41479.571180636573</v>
      </c>
      <c r="G691" s="1">
        <v>41479.619340358797</v>
      </c>
      <c r="H691" s="5">
        <f t="shared" si="40"/>
        <v>69</v>
      </c>
      <c r="I691" s="15" t="str">
        <f t="shared" si="41"/>
        <v>Jul</v>
      </c>
      <c r="J691" s="15" t="str">
        <f t="shared" si="42"/>
        <v>Day</v>
      </c>
      <c r="K691" s="15" t="str">
        <f t="shared" si="43"/>
        <v>Weekday</v>
      </c>
      <c r="L691" s="19">
        <f>_xlfn.ISOWEEKNUM(Table4[[#This Row],[Delivery Date]])</f>
        <v>30</v>
      </c>
    </row>
    <row r="692" spans="1:12">
      <c r="A692" s="4">
        <v>706</v>
      </c>
      <c r="B692" s="2" t="s">
        <v>127</v>
      </c>
      <c r="C692" s="2" t="s">
        <v>11</v>
      </c>
      <c r="D692" s="3">
        <v>0.66805555555555562</v>
      </c>
      <c r="E692" s="2" t="s">
        <v>9</v>
      </c>
      <c r="F692" s="1">
        <v>41479.63938591435</v>
      </c>
      <c r="G692" s="1">
        <v>41479.701168321757</v>
      </c>
      <c r="H692" s="5">
        <f t="shared" ref="H692:H752" si="44">HOUR(G692-F692)*60+MINUTE(G692-F692)</f>
        <v>88</v>
      </c>
      <c r="I692" s="15" t="str">
        <f t="shared" si="41"/>
        <v>Jul</v>
      </c>
      <c r="J692" s="15" t="str">
        <f t="shared" si="42"/>
        <v>Day</v>
      </c>
      <c r="K692" s="15" t="str">
        <f t="shared" si="43"/>
        <v>Weekday</v>
      </c>
      <c r="L692" s="19">
        <f>_xlfn.ISOWEEKNUM(Table4[[#This Row],[Delivery Date]])</f>
        <v>30</v>
      </c>
    </row>
    <row r="693" spans="1:12">
      <c r="A693" s="4">
        <v>707</v>
      </c>
      <c r="B693" s="2" t="s">
        <v>127</v>
      </c>
      <c r="C693" s="2" t="s">
        <v>11</v>
      </c>
      <c r="D693" s="3">
        <v>0.69861111111111107</v>
      </c>
      <c r="E693" s="2" t="s">
        <v>381</v>
      </c>
      <c r="F693" s="1">
        <v>41479.682208368053</v>
      </c>
      <c r="G693" s="1">
        <v>41479.742254664357</v>
      </c>
      <c r="H693" s="5">
        <f t="shared" si="44"/>
        <v>86</v>
      </c>
      <c r="I693" s="15" t="str">
        <f t="shared" si="41"/>
        <v>Jul</v>
      </c>
      <c r="J693" s="15" t="str">
        <f t="shared" si="42"/>
        <v>Day</v>
      </c>
      <c r="K693" s="15" t="str">
        <f t="shared" si="43"/>
        <v>Weekday</v>
      </c>
      <c r="L693" s="19">
        <f>_xlfn.ISOWEEKNUM(Table4[[#This Row],[Delivery Date]])</f>
        <v>30</v>
      </c>
    </row>
    <row r="694" spans="1:12">
      <c r="A694" s="4">
        <v>708</v>
      </c>
      <c r="B694" s="2" t="s">
        <v>127</v>
      </c>
      <c r="C694" s="2" t="s">
        <v>11</v>
      </c>
      <c r="D694" s="3">
        <v>0.87916666666666676</v>
      </c>
      <c r="E694" s="2" t="s">
        <v>381</v>
      </c>
      <c r="F694" s="1">
        <v>41479.855921678238</v>
      </c>
      <c r="G694" s="1">
        <v>41479.914463344903</v>
      </c>
      <c r="H694" s="5">
        <f t="shared" si="44"/>
        <v>84</v>
      </c>
      <c r="I694" s="15" t="str">
        <f t="shared" si="41"/>
        <v>Jul</v>
      </c>
      <c r="J694" s="15" t="str">
        <f t="shared" si="42"/>
        <v>Day</v>
      </c>
      <c r="K694" s="15" t="str">
        <f t="shared" si="43"/>
        <v>Weekday</v>
      </c>
      <c r="L694" s="19">
        <f>_xlfn.ISOWEEKNUM(Table4[[#This Row],[Delivery Date]])</f>
        <v>30</v>
      </c>
    </row>
    <row r="695" spans="1:12">
      <c r="A695" s="4">
        <v>709</v>
      </c>
      <c r="B695" s="2" t="s">
        <v>127</v>
      </c>
      <c r="C695" s="2" t="s">
        <v>11</v>
      </c>
      <c r="D695" s="3">
        <v>0.90416666666666667</v>
      </c>
      <c r="E695" s="2" t="s">
        <v>9</v>
      </c>
      <c r="F695" s="1">
        <v>41479.88096396991</v>
      </c>
      <c r="G695" s="1">
        <v>41479.968521840274</v>
      </c>
      <c r="H695" s="5">
        <f t="shared" si="44"/>
        <v>126</v>
      </c>
      <c r="I695" s="15" t="str">
        <f t="shared" si="41"/>
        <v>Jul</v>
      </c>
      <c r="J695" s="15" t="str">
        <f t="shared" si="42"/>
        <v>Day</v>
      </c>
      <c r="K695" s="15" t="str">
        <f t="shared" si="43"/>
        <v>Weekday</v>
      </c>
      <c r="L695" s="19">
        <f>_xlfn.ISOWEEKNUM(Table4[[#This Row],[Delivery Date]])</f>
        <v>30</v>
      </c>
    </row>
    <row r="696" spans="1:12">
      <c r="A696" s="4">
        <v>710</v>
      </c>
      <c r="B696" s="2" t="s">
        <v>127</v>
      </c>
      <c r="C696" s="2" t="s">
        <v>11</v>
      </c>
      <c r="D696" s="3">
        <v>0.96527777777777779</v>
      </c>
      <c r="E696" s="2" t="s">
        <v>381</v>
      </c>
      <c r="F696" s="1">
        <v>41479.959601736111</v>
      </c>
      <c r="G696" s="1">
        <v>41479.992437384259</v>
      </c>
      <c r="H696" s="5">
        <f t="shared" si="44"/>
        <v>47</v>
      </c>
      <c r="I696" s="15" t="str">
        <f t="shared" si="41"/>
        <v>Jul</v>
      </c>
      <c r="J696" s="15" t="str">
        <f t="shared" si="42"/>
        <v>Day</v>
      </c>
      <c r="K696" s="15" t="str">
        <f t="shared" si="43"/>
        <v>Weekday</v>
      </c>
      <c r="L696" s="19">
        <f>_xlfn.ISOWEEKNUM(Table4[[#This Row],[Delivery Date]])</f>
        <v>30</v>
      </c>
    </row>
    <row r="697" spans="1:12" hidden="1">
      <c r="A697" s="4">
        <v>711</v>
      </c>
      <c r="B697" s="2" t="s">
        <v>128</v>
      </c>
      <c r="C697" s="2" t="s">
        <v>13</v>
      </c>
      <c r="D697" s="3">
        <v>2.4999999999999998E-2</v>
      </c>
      <c r="E697" s="2" t="s">
        <v>381</v>
      </c>
      <c r="F697" s="1">
        <v>41479.988113043983</v>
      </c>
      <c r="G697" s="1">
        <v>41480.054536655094</v>
      </c>
      <c r="H697" s="5">
        <f t="shared" si="44"/>
        <v>95</v>
      </c>
      <c r="I697" s="15" t="str">
        <f t="shared" si="41"/>
        <v>Jul</v>
      </c>
      <c r="J697" s="15" t="str">
        <f t="shared" si="42"/>
        <v>Night</v>
      </c>
      <c r="K697" s="15" t="str">
        <f t="shared" si="43"/>
        <v>Weekday</v>
      </c>
      <c r="L697" s="19">
        <f>_xlfn.ISOWEEKNUM(Table4[[#This Row],[Delivery Date]])</f>
        <v>30</v>
      </c>
    </row>
    <row r="698" spans="1:12">
      <c r="A698" s="4">
        <v>712</v>
      </c>
      <c r="B698" s="2" t="s">
        <v>128</v>
      </c>
      <c r="C698" s="2" t="s">
        <v>13</v>
      </c>
      <c r="D698" s="3">
        <v>0.50138888888888888</v>
      </c>
      <c r="E698" s="2" t="s">
        <v>9</v>
      </c>
      <c r="F698" s="1">
        <v>41480.467746446753</v>
      </c>
      <c r="G698" s="1">
        <v>41480.528290428243</v>
      </c>
      <c r="H698" s="5">
        <f t="shared" si="44"/>
        <v>87</v>
      </c>
      <c r="I698" s="15" t="str">
        <f t="shared" si="41"/>
        <v>Jul</v>
      </c>
      <c r="J698" s="15" t="str">
        <f t="shared" si="42"/>
        <v>Day</v>
      </c>
      <c r="K698" s="15" t="str">
        <f t="shared" si="43"/>
        <v>Weekday</v>
      </c>
      <c r="L698" s="19">
        <f>_xlfn.ISOWEEKNUM(Table4[[#This Row],[Delivery Date]])</f>
        <v>30</v>
      </c>
    </row>
    <row r="699" spans="1:12">
      <c r="A699" s="4">
        <v>713</v>
      </c>
      <c r="B699" s="2" t="s">
        <v>128</v>
      </c>
      <c r="C699" s="2" t="s">
        <v>13</v>
      </c>
      <c r="D699" s="3">
        <v>0.82986111111111116</v>
      </c>
      <c r="E699" s="2" t="s">
        <v>381</v>
      </c>
      <c r="F699" s="1">
        <v>41480.788606516202</v>
      </c>
      <c r="G699" s="1">
        <v>41480.87575929398</v>
      </c>
      <c r="H699" s="5">
        <f t="shared" si="44"/>
        <v>125</v>
      </c>
      <c r="I699" s="15" t="str">
        <f t="shared" si="41"/>
        <v>Jul</v>
      </c>
      <c r="J699" s="15" t="str">
        <f t="shared" si="42"/>
        <v>Day</v>
      </c>
      <c r="K699" s="15" t="str">
        <f t="shared" si="43"/>
        <v>Weekday</v>
      </c>
      <c r="L699" s="19">
        <f>_xlfn.ISOWEEKNUM(Table4[[#This Row],[Delivery Date]])</f>
        <v>30</v>
      </c>
    </row>
    <row r="700" spans="1:12" hidden="1">
      <c r="A700" s="4">
        <v>714</v>
      </c>
      <c r="B700" s="2" t="s">
        <v>129</v>
      </c>
      <c r="C700" s="2" t="s">
        <v>15</v>
      </c>
      <c r="D700" s="3">
        <v>0.18263888888888891</v>
      </c>
      <c r="E700" s="2" t="s">
        <v>381</v>
      </c>
      <c r="F700" s="1">
        <v>41481.143345914352</v>
      </c>
      <c r="G700" s="1" t="e">
        <v>#VALUE!</v>
      </c>
      <c r="H700" s="5" t="e">
        <f t="shared" si="44"/>
        <v>#VALUE!</v>
      </c>
      <c r="I700" s="15" t="str">
        <f t="shared" si="41"/>
        <v>Jul</v>
      </c>
      <c r="J700" s="15" t="str">
        <f t="shared" si="42"/>
        <v>Night</v>
      </c>
      <c r="K700" s="15" t="str">
        <f t="shared" si="43"/>
        <v>Weekday</v>
      </c>
      <c r="L700" s="19">
        <f>_xlfn.ISOWEEKNUM(Table4[[#This Row],[Delivery Date]])</f>
        <v>30</v>
      </c>
    </row>
    <row r="701" spans="1:12">
      <c r="A701" s="4">
        <v>715</v>
      </c>
      <c r="B701" s="2" t="s">
        <v>129</v>
      </c>
      <c r="C701" s="2" t="s">
        <v>15</v>
      </c>
      <c r="D701" s="3">
        <v>0.40277777777777773</v>
      </c>
      <c r="E701" s="2" t="s">
        <v>9</v>
      </c>
      <c r="F701" s="1">
        <v>41481.386013425923</v>
      </c>
      <c r="G701" s="1">
        <v>41481.422136111105</v>
      </c>
      <c r="H701" s="5">
        <f t="shared" si="44"/>
        <v>52</v>
      </c>
      <c r="I701" s="15" t="str">
        <f t="shared" si="41"/>
        <v>Jul</v>
      </c>
      <c r="J701" s="15" t="str">
        <f t="shared" si="42"/>
        <v>Day</v>
      </c>
      <c r="K701" s="15" t="str">
        <f t="shared" si="43"/>
        <v>Weekday</v>
      </c>
      <c r="L701" s="19">
        <f>_xlfn.ISOWEEKNUM(Table4[[#This Row],[Delivery Date]])</f>
        <v>30</v>
      </c>
    </row>
    <row r="702" spans="1:12">
      <c r="A702" s="4">
        <v>716</v>
      </c>
      <c r="B702" s="2" t="s">
        <v>129</v>
      </c>
      <c r="C702" s="2" t="s">
        <v>15</v>
      </c>
      <c r="D702" s="3">
        <v>0.43541666666666662</v>
      </c>
      <c r="E702" s="2" t="s">
        <v>9</v>
      </c>
      <c r="F702" s="1">
        <v>41481.385157326389</v>
      </c>
      <c r="G702" s="1">
        <v>41481.502055474535</v>
      </c>
      <c r="H702" s="5">
        <f t="shared" si="44"/>
        <v>168</v>
      </c>
      <c r="I702" s="15" t="str">
        <f t="shared" si="41"/>
        <v>Jul</v>
      </c>
      <c r="J702" s="15" t="str">
        <f t="shared" si="42"/>
        <v>Day</v>
      </c>
      <c r="K702" s="15" t="str">
        <f t="shared" si="43"/>
        <v>Weekday</v>
      </c>
      <c r="L702" s="19">
        <f>_xlfn.ISOWEEKNUM(Table4[[#This Row],[Delivery Date]])</f>
        <v>30</v>
      </c>
    </row>
    <row r="703" spans="1:12">
      <c r="A703" s="4">
        <v>717</v>
      </c>
      <c r="B703" s="2" t="s">
        <v>129</v>
      </c>
      <c r="C703" s="2" t="s">
        <v>15</v>
      </c>
      <c r="D703" s="3">
        <v>0.47986111111111113</v>
      </c>
      <c r="E703" s="2" t="s">
        <v>9</v>
      </c>
      <c r="F703" s="1">
        <v>41481.442010995372</v>
      </c>
      <c r="G703" s="1">
        <v>41481.49719618055</v>
      </c>
      <c r="H703" s="5">
        <f t="shared" si="44"/>
        <v>79</v>
      </c>
      <c r="I703" s="15" t="str">
        <f t="shared" si="41"/>
        <v>Jul</v>
      </c>
      <c r="J703" s="15" t="str">
        <f t="shared" si="42"/>
        <v>Day</v>
      </c>
      <c r="K703" s="15" t="str">
        <f t="shared" si="43"/>
        <v>Weekday</v>
      </c>
      <c r="L703" s="19">
        <f>_xlfn.ISOWEEKNUM(Table4[[#This Row],[Delivery Date]])</f>
        <v>30</v>
      </c>
    </row>
    <row r="704" spans="1:12">
      <c r="A704" s="4">
        <v>718</v>
      </c>
      <c r="B704" s="2" t="s">
        <v>129</v>
      </c>
      <c r="C704" s="2" t="s">
        <v>15</v>
      </c>
      <c r="D704" s="3">
        <v>0.55069444444444449</v>
      </c>
      <c r="E704" s="2" t="s">
        <v>9</v>
      </c>
      <c r="F704" s="1">
        <v>41481.523143599537</v>
      </c>
      <c r="G704" s="1">
        <v>41481.567969988428</v>
      </c>
      <c r="H704" s="5">
        <f t="shared" si="44"/>
        <v>64</v>
      </c>
      <c r="I704" s="15" t="str">
        <f t="shared" si="41"/>
        <v>Jul</v>
      </c>
      <c r="J704" s="15" t="str">
        <f t="shared" si="42"/>
        <v>Day</v>
      </c>
      <c r="K704" s="15" t="str">
        <f t="shared" si="43"/>
        <v>Weekday</v>
      </c>
      <c r="L704" s="19">
        <f>_xlfn.ISOWEEKNUM(Table4[[#This Row],[Delivery Date]])</f>
        <v>30</v>
      </c>
    </row>
    <row r="705" spans="1:12">
      <c r="A705" s="4">
        <v>719</v>
      </c>
      <c r="B705" s="2" t="s">
        <v>129</v>
      </c>
      <c r="C705" s="2" t="s">
        <v>15</v>
      </c>
      <c r="D705" s="3">
        <v>0.64930555555555558</v>
      </c>
      <c r="E705" s="2" t="s">
        <v>9</v>
      </c>
      <c r="F705" s="1">
        <v>41481.603105752314</v>
      </c>
      <c r="G705" s="1">
        <v>41481.664112696759</v>
      </c>
      <c r="H705" s="5">
        <f t="shared" si="44"/>
        <v>87</v>
      </c>
      <c r="I705" s="15" t="str">
        <f t="shared" si="41"/>
        <v>Jul</v>
      </c>
      <c r="J705" s="15" t="str">
        <f t="shared" si="42"/>
        <v>Day</v>
      </c>
      <c r="K705" s="15" t="str">
        <f t="shared" si="43"/>
        <v>Weekday</v>
      </c>
      <c r="L705" s="19">
        <f>_xlfn.ISOWEEKNUM(Table4[[#This Row],[Delivery Date]])</f>
        <v>30</v>
      </c>
    </row>
    <row r="706" spans="1:12" hidden="1">
      <c r="A706" s="4">
        <v>720</v>
      </c>
      <c r="B706" s="2" t="s">
        <v>130</v>
      </c>
      <c r="C706" s="2" t="s">
        <v>17</v>
      </c>
      <c r="D706" s="3">
        <v>0.16805555555555554</v>
      </c>
      <c r="E706" s="2" t="s">
        <v>381</v>
      </c>
      <c r="F706" s="1">
        <v>41482.137945949071</v>
      </c>
      <c r="G706" s="1">
        <v>41482.194913541665</v>
      </c>
      <c r="H706" s="5">
        <f t="shared" si="44"/>
        <v>82</v>
      </c>
      <c r="I706" s="15" t="str">
        <f t="shared" ref="I706:I769" si="45">TEXT(B706,"mmm")</f>
        <v>Jul</v>
      </c>
      <c r="J706" s="15" t="str">
        <f t="shared" ref="J706:J769" si="46">IF(OR(HOUR(D706)&lt;6, HOUR(D706&gt;18)),"Night","Day")</f>
        <v>Night</v>
      </c>
      <c r="K706" s="15" t="str">
        <f t="shared" ref="K706:K769" si="47">IF(OR(C706="Saturday", C706="Sunday"),"Weekend","Weekday")</f>
        <v>Weekend</v>
      </c>
      <c r="L706" s="19">
        <f>_xlfn.ISOWEEKNUM(Table4[[#This Row],[Delivery Date]])</f>
        <v>30</v>
      </c>
    </row>
    <row r="707" spans="1:12" hidden="1">
      <c r="A707" s="4">
        <v>721</v>
      </c>
      <c r="B707" s="2" t="s">
        <v>130</v>
      </c>
      <c r="C707" s="2" t="s">
        <v>17</v>
      </c>
      <c r="D707" s="3">
        <v>0.24097222222222223</v>
      </c>
      <c r="E707" s="2" t="s">
        <v>381</v>
      </c>
      <c r="F707" s="1">
        <v>41482.210816319443</v>
      </c>
      <c r="G707" s="1">
        <v>41482.267841782406</v>
      </c>
      <c r="H707" s="5">
        <f t="shared" si="44"/>
        <v>82</v>
      </c>
      <c r="I707" s="15" t="str">
        <f t="shared" si="45"/>
        <v>Jul</v>
      </c>
      <c r="J707" s="15" t="str">
        <f t="shared" si="46"/>
        <v>Night</v>
      </c>
      <c r="K707" s="15" t="str">
        <f t="shared" si="47"/>
        <v>Weekend</v>
      </c>
      <c r="L707" s="19">
        <f>_xlfn.ISOWEEKNUM(Table4[[#This Row],[Delivery Date]])</f>
        <v>30</v>
      </c>
    </row>
    <row r="708" spans="1:12">
      <c r="A708" s="4">
        <v>722</v>
      </c>
      <c r="B708" s="2" t="s">
        <v>130</v>
      </c>
      <c r="C708" s="2" t="s">
        <v>17</v>
      </c>
      <c r="D708" s="3">
        <v>0.97986111111111107</v>
      </c>
      <c r="E708" s="2" t="s">
        <v>381</v>
      </c>
      <c r="F708" s="1">
        <v>41482.968939236111</v>
      </c>
      <c r="G708" s="1">
        <v>41483.0362193287</v>
      </c>
      <c r="H708" s="5">
        <f t="shared" si="44"/>
        <v>96</v>
      </c>
      <c r="I708" s="15" t="str">
        <f t="shared" si="45"/>
        <v>Jul</v>
      </c>
      <c r="J708" s="15" t="str">
        <f t="shared" si="46"/>
        <v>Day</v>
      </c>
      <c r="K708" s="15" t="str">
        <f t="shared" si="47"/>
        <v>Weekend</v>
      </c>
      <c r="L708" s="19">
        <f>_xlfn.ISOWEEKNUM(Table4[[#This Row],[Delivery Date]])</f>
        <v>30</v>
      </c>
    </row>
    <row r="709" spans="1:12">
      <c r="A709" s="4">
        <v>723</v>
      </c>
      <c r="B709" s="2" t="s">
        <v>131</v>
      </c>
      <c r="C709" s="2" t="s">
        <v>19</v>
      </c>
      <c r="D709" s="3">
        <v>0.54861111111111105</v>
      </c>
      <c r="E709" s="2" t="s">
        <v>381</v>
      </c>
      <c r="F709" s="1">
        <v>41483.519942094914</v>
      </c>
      <c r="G709" s="1">
        <v>41483.582731446753</v>
      </c>
      <c r="H709" s="5">
        <f t="shared" si="44"/>
        <v>90</v>
      </c>
      <c r="I709" s="15" t="str">
        <f t="shared" si="45"/>
        <v>Jul</v>
      </c>
      <c r="J709" s="15" t="str">
        <f t="shared" si="46"/>
        <v>Day</v>
      </c>
      <c r="K709" s="15" t="str">
        <f t="shared" si="47"/>
        <v>Weekend</v>
      </c>
      <c r="L709" s="19">
        <f>_xlfn.ISOWEEKNUM(Table4[[#This Row],[Delivery Date]])</f>
        <v>30</v>
      </c>
    </row>
    <row r="710" spans="1:12">
      <c r="A710" s="4">
        <v>724</v>
      </c>
      <c r="B710" s="2" t="s">
        <v>131</v>
      </c>
      <c r="C710" s="2" t="s">
        <v>19</v>
      </c>
      <c r="D710" s="3">
        <v>0.64444444444444449</v>
      </c>
      <c r="E710" s="2" t="s">
        <v>381</v>
      </c>
      <c r="F710" s="1">
        <v>41483.61360459491</v>
      </c>
      <c r="G710" s="1">
        <v>41483.675919409718</v>
      </c>
      <c r="H710" s="5">
        <f t="shared" si="44"/>
        <v>89</v>
      </c>
      <c r="I710" s="15" t="str">
        <f t="shared" si="45"/>
        <v>Jul</v>
      </c>
      <c r="J710" s="15" t="str">
        <f t="shared" si="46"/>
        <v>Day</v>
      </c>
      <c r="K710" s="15" t="str">
        <f t="shared" si="47"/>
        <v>Weekend</v>
      </c>
      <c r="L710" s="19">
        <f>_xlfn.ISOWEEKNUM(Table4[[#This Row],[Delivery Date]])</f>
        <v>30</v>
      </c>
    </row>
    <row r="711" spans="1:12">
      <c r="A711" s="4">
        <v>725</v>
      </c>
      <c r="B711" s="2" t="s">
        <v>131</v>
      </c>
      <c r="C711" s="2" t="s">
        <v>19</v>
      </c>
      <c r="D711" s="3">
        <v>0.8041666666666667</v>
      </c>
      <c r="E711" s="2" t="s">
        <v>381</v>
      </c>
      <c r="F711" s="1">
        <v>41483.791039664349</v>
      </c>
      <c r="G711" s="1">
        <v>41483.839673923612</v>
      </c>
      <c r="H711" s="5">
        <f t="shared" si="44"/>
        <v>70</v>
      </c>
      <c r="I711" s="15" t="str">
        <f t="shared" si="45"/>
        <v>Jul</v>
      </c>
      <c r="J711" s="15" t="str">
        <f t="shared" si="46"/>
        <v>Day</v>
      </c>
      <c r="K711" s="15" t="str">
        <f t="shared" si="47"/>
        <v>Weekend</v>
      </c>
      <c r="L711" s="19">
        <f>_xlfn.ISOWEEKNUM(Table4[[#This Row],[Delivery Date]])</f>
        <v>30</v>
      </c>
    </row>
    <row r="712" spans="1:12" hidden="1">
      <c r="A712" s="4">
        <v>726</v>
      </c>
      <c r="B712" s="2" t="s">
        <v>132</v>
      </c>
      <c r="C712" s="2" t="s">
        <v>5</v>
      </c>
      <c r="D712" s="3">
        <v>6.3194444444444442E-2</v>
      </c>
      <c r="E712" s="2" t="s">
        <v>381</v>
      </c>
      <c r="F712" s="1">
        <v>41484.046290081016</v>
      </c>
      <c r="G712" s="1" t="e">
        <v>#VALUE!</v>
      </c>
      <c r="H712" s="5" t="e">
        <f t="shared" si="44"/>
        <v>#VALUE!</v>
      </c>
      <c r="I712" s="15" t="str">
        <f t="shared" si="45"/>
        <v>Jul</v>
      </c>
      <c r="J712" s="15" t="str">
        <f t="shared" si="46"/>
        <v>Night</v>
      </c>
      <c r="K712" s="15" t="str">
        <f t="shared" si="47"/>
        <v>Weekday</v>
      </c>
      <c r="L712" s="19">
        <f>_xlfn.ISOWEEKNUM(Table4[[#This Row],[Delivery Date]])</f>
        <v>31</v>
      </c>
    </row>
    <row r="713" spans="1:12">
      <c r="A713" s="4">
        <v>727</v>
      </c>
      <c r="B713" s="2" t="s">
        <v>132</v>
      </c>
      <c r="C713" s="2" t="s">
        <v>5</v>
      </c>
      <c r="D713" s="3">
        <v>0.34861111111111115</v>
      </c>
      <c r="E713" s="2" t="s">
        <v>9</v>
      </c>
      <c r="F713" s="1">
        <v>41484.314572071758</v>
      </c>
      <c r="G713" s="1">
        <v>41484.374896145833</v>
      </c>
      <c r="H713" s="5">
        <f t="shared" si="44"/>
        <v>86</v>
      </c>
      <c r="I713" s="15" t="str">
        <f t="shared" si="45"/>
        <v>Jul</v>
      </c>
      <c r="J713" s="15" t="str">
        <f t="shared" si="46"/>
        <v>Day</v>
      </c>
      <c r="K713" s="15" t="str">
        <f t="shared" si="47"/>
        <v>Weekday</v>
      </c>
      <c r="L713" s="19">
        <f>_xlfn.ISOWEEKNUM(Table4[[#This Row],[Delivery Date]])</f>
        <v>31</v>
      </c>
    </row>
    <row r="714" spans="1:12">
      <c r="A714" s="4">
        <v>729</v>
      </c>
      <c r="B714" s="2" t="s">
        <v>132</v>
      </c>
      <c r="C714" s="2" t="s">
        <v>5</v>
      </c>
      <c r="D714" s="3">
        <v>0.4284722222222222</v>
      </c>
      <c r="E714" s="2" t="s">
        <v>9</v>
      </c>
      <c r="F714" s="1">
        <v>41484.405318252313</v>
      </c>
      <c r="G714" s="1">
        <v>41484.46306130787</v>
      </c>
      <c r="H714" s="5">
        <f t="shared" si="44"/>
        <v>83</v>
      </c>
      <c r="I714" s="15" t="str">
        <f t="shared" si="45"/>
        <v>Jul</v>
      </c>
      <c r="J714" s="15" t="str">
        <f t="shared" si="46"/>
        <v>Day</v>
      </c>
      <c r="K714" s="15" t="str">
        <f t="shared" si="47"/>
        <v>Weekday</v>
      </c>
      <c r="L714" s="19">
        <f>_xlfn.ISOWEEKNUM(Table4[[#This Row],[Delivery Date]])</f>
        <v>31</v>
      </c>
    </row>
    <row r="715" spans="1:12">
      <c r="A715" s="4">
        <v>730</v>
      </c>
      <c r="B715" s="2" t="s">
        <v>132</v>
      </c>
      <c r="C715" s="2" t="s">
        <v>5</v>
      </c>
      <c r="D715" s="3">
        <v>0.49444444444444446</v>
      </c>
      <c r="E715" s="2" t="s">
        <v>381</v>
      </c>
      <c r="F715" s="1">
        <v>41484.497493946757</v>
      </c>
      <c r="G715" s="1" t="e">
        <v>#VALUE!</v>
      </c>
      <c r="H715" s="5" t="e">
        <f t="shared" si="44"/>
        <v>#VALUE!</v>
      </c>
      <c r="I715" s="15" t="str">
        <f t="shared" si="45"/>
        <v>Jul</v>
      </c>
      <c r="J715" s="15" t="str">
        <f t="shared" si="46"/>
        <v>Day</v>
      </c>
      <c r="K715" s="15" t="str">
        <f t="shared" si="47"/>
        <v>Weekday</v>
      </c>
      <c r="L715" s="19">
        <f>_xlfn.ISOWEEKNUM(Table4[[#This Row],[Delivery Date]])</f>
        <v>31</v>
      </c>
    </row>
    <row r="716" spans="1:12">
      <c r="A716" s="4">
        <v>731</v>
      </c>
      <c r="B716" s="2" t="s">
        <v>132</v>
      </c>
      <c r="C716" s="2" t="s">
        <v>5</v>
      </c>
      <c r="D716" s="3">
        <v>0.50972222222222219</v>
      </c>
      <c r="E716" s="2" t="s">
        <v>9</v>
      </c>
      <c r="F716" s="1">
        <v>41484.474980706022</v>
      </c>
      <c r="G716" s="1">
        <v>41484.539112650462</v>
      </c>
      <c r="H716" s="5">
        <f t="shared" si="44"/>
        <v>92</v>
      </c>
      <c r="I716" s="15" t="str">
        <f t="shared" si="45"/>
        <v>Jul</v>
      </c>
      <c r="J716" s="15" t="str">
        <f t="shared" si="46"/>
        <v>Day</v>
      </c>
      <c r="K716" s="15" t="str">
        <f t="shared" si="47"/>
        <v>Weekday</v>
      </c>
      <c r="L716" s="19">
        <f>_xlfn.ISOWEEKNUM(Table4[[#This Row],[Delivery Date]])</f>
        <v>31</v>
      </c>
    </row>
    <row r="717" spans="1:12">
      <c r="A717" s="4">
        <v>732</v>
      </c>
      <c r="B717" s="2" t="s">
        <v>132</v>
      </c>
      <c r="C717" s="2" t="s">
        <v>5</v>
      </c>
      <c r="D717" s="3">
        <v>0.60347222222222219</v>
      </c>
      <c r="E717" s="2" t="s">
        <v>9</v>
      </c>
      <c r="F717" s="1">
        <v>41484.569689270837</v>
      </c>
      <c r="G717" s="1">
        <v>41484.645013344903</v>
      </c>
      <c r="H717" s="5">
        <f t="shared" si="44"/>
        <v>108</v>
      </c>
      <c r="I717" s="15" t="str">
        <f t="shared" si="45"/>
        <v>Jul</v>
      </c>
      <c r="J717" s="15" t="str">
        <f t="shared" si="46"/>
        <v>Day</v>
      </c>
      <c r="K717" s="15" t="str">
        <f t="shared" si="47"/>
        <v>Weekday</v>
      </c>
      <c r="L717" s="19">
        <f>_xlfn.ISOWEEKNUM(Table4[[#This Row],[Delivery Date]])</f>
        <v>31</v>
      </c>
    </row>
    <row r="718" spans="1:12">
      <c r="A718" s="4">
        <v>733</v>
      </c>
      <c r="B718" s="2" t="s">
        <v>132</v>
      </c>
      <c r="C718" s="2" t="s">
        <v>5</v>
      </c>
      <c r="D718" s="3">
        <v>0.68263888888888891</v>
      </c>
      <c r="E718" s="2" t="s">
        <v>9</v>
      </c>
      <c r="F718" s="1">
        <v>41484.658490821756</v>
      </c>
      <c r="G718" s="1">
        <v>41484.709382025459</v>
      </c>
      <c r="H718" s="5">
        <f t="shared" si="44"/>
        <v>73</v>
      </c>
      <c r="I718" s="15" t="str">
        <f t="shared" si="45"/>
        <v>Jul</v>
      </c>
      <c r="J718" s="15" t="str">
        <f t="shared" si="46"/>
        <v>Day</v>
      </c>
      <c r="K718" s="15" t="str">
        <f t="shared" si="47"/>
        <v>Weekday</v>
      </c>
      <c r="L718" s="19">
        <f>_xlfn.ISOWEEKNUM(Table4[[#This Row],[Delivery Date]])</f>
        <v>31</v>
      </c>
    </row>
    <row r="719" spans="1:12">
      <c r="A719" s="4">
        <v>734</v>
      </c>
      <c r="B719" s="2" t="s">
        <v>132</v>
      </c>
      <c r="C719" s="2" t="s">
        <v>5</v>
      </c>
      <c r="D719" s="3">
        <v>0.70972222222222225</v>
      </c>
      <c r="E719" s="2" t="s">
        <v>381</v>
      </c>
      <c r="F719" s="1">
        <v>41484.669720682876</v>
      </c>
      <c r="G719" s="1">
        <v>41484.747232256945</v>
      </c>
      <c r="H719" s="5">
        <f t="shared" si="44"/>
        <v>111</v>
      </c>
      <c r="I719" s="15" t="str">
        <f t="shared" si="45"/>
        <v>Jul</v>
      </c>
      <c r="J719" s="15" t="str">
        <f t="shared" si="46"/>
        <v>Day</v>
      </c>
      <c r="K719" s="15" t="str">
        <f t="shared" si="47"/>
        <v>Weekday</v>
      </c>
      <c r="L719" s="19">
        <f>_xlfn.ISOWEEKNUM(Table4[[#This Row],[Delivery Date]])</f>
        <v>31</v>
      </c>
    </row>
    <row r="720" spans="1:12">
      <c r="A720" s="4">
        <v>736</v>
      </c>
      <c r="B720" s="2" t="s">
        <v>133</v>
      </c>
      <c r="C720" s="2" t="s">
        <v>8</v>
      </c>
      <c r="D720" s="3">
        <v>0.2638888888888889</v>
      </c>
      <c r="E720" s="2" t="s">
        <v>381</v>
      </c>
      <c r="F720" s="1">
        <v>41485.229254826387</v>
      </c>
      <c r="G720" s="1">
        <v>41485.294382141205</v>
      </c>
      <c r="H720" s="5">
        <f t="shared" si="44"/>
        <v>93</v>
      </c>
      <c r="I720" s="15" t="str">
        <f t="shared" si="45"/>
        <v>Jul</v>
      </c>
      <c r="J720" s="15" t="str">
        <f t="shared" si="46"/>
        <v>Day</v>
      </c>
      <c r="K720" s="15" t="str">
        <f t="shared" si="47"/>
        <v>Weekday</v>
      </c>
      <c r="L720" s="19">
        <f>_xlfn.ISOWEEKNUM(Table4[[#This Row],[Delivery Date]])</f>
        <v>31</v>
      </c>
    </row>
    <row r="721" spans="1:12">
      <c r="A721" s="4">
        <v>737</v>
      </c>
      <c r="B721" s="2" t="s">
        <v>133</v>
      </c>
      <c r="C721" s="2" t="s">
        <v>8</v>
      </c>
      <c r="D721" s="3">
        <v>0.4770833333333333</v>
      </c>
      <c r="E721" s="2" t="s">
        <v>381</v>
      </c>
      <c r="F721" s="1">
        <v>41485.452400844908</v>
      </c>
      <c r="G721" s="1">
        <v>41485.534727233797</v>
      </c>
      <c r="H721" s="5">
        <f t="shared" si="44"/>
        <v>118</v>
      </c>
      <c r="I721" s="15" t="str">
        <f t="shared" si="45"/>
        <v>Jul</v>
      </c>
      <c r="J721" s="15" t="str">
        <f t="shared" si="46"/>
        <v>Day</v>
      </c>
      <c r="K721" s="15" t="str">
        <f t="shared" si="47"/>
        <v>Weekday</v>
      </c>
      <c r="L721" s="19">
        <f>_xlfn.ISOWEEKNUM(Table4[[#This Row],[Delivery Date]])</f>
        <v>31</v>
      </c>
    </row>
    <row r="722" spans="1:12">
      <c r="A722" s="4">
        <v>738</v>
      </c>
      <c r="B722" s="2" t="s">
        <v>133</v>
      </c>
      <c r="C722" s="2" t="s">
        <v>8</v>
      </c>
      <c r="D722" s="3">
        <v>0.55625000000000002</v>
      </c>
      <c r="E722" s="2" t="s">
        <v>381</v>
      </c>
      <c r="F722" s="1">
        <v>41485.530759062502</v>
      </c>
      <c r="G722" s="1">
        <v>41485.590805358799</v>
      </c>
      <c r="H722" s="5">
        <f t="shared" si="44"/>
        <v>86</v>
      </c>
      <c r="I722" s="15" t="str">
        <f t="shared" si="45"/>
        <v>Jul</v>
      </c>
      <c r="J722" s="15" t="str">
        <f t="shared" si="46"/>
        <v>Day</v>
      </c>
      <c r="K722" s="15" t="str">
        <f t="shared" si="47"/>
        <v>Weekday</v>
      </c>
      <c r="L722" s="19">
        <f>_xlfn.ISOWEEKNUM(Table4[[#This Row],[Delivery Date]])</f>
        <v>31</v>
      </c>
    </row>
    <row r="723" spans="1:12">
      <c r="A723" s="4">
        <v>739</v>
      </c>
      <c r="B723" s="2" t="s">
        <v>133</v>
      </c>
      <c r="C723" s="2" t="s">
        <v>8</v>
      </c>
      <c r="D723" s="3">
        <v>0.62083333333333335</v>
      </c>
      <c r="E723" s="2" t="s">
        <v>6</v>
      </c>
      <c r="F723" s="1">
        <v>41485.602769409721</v>
      </c>
      <c r="G723" s="1" t="e">
        <v>#VALUE!</v>
      </c>
      <c r="H723" s="5" t="e">
        <f t="shared" si="44"/>
        <v>#VALUE!</v>
      </c>
      <c r="I723" s="15" t="str">
        <f t="shared" si="45"/>
        <v>Jul</v>
      </c>
      <c r="J723" s="15" t="str">
        <f t="shared" si="46"/>
        <v>Day</v>
      </c>
      <c r="K723" s="15" t="str">
        <f t="shared" si="47"/>
        <v>Weekday</v>
      </c>
      <c r="L723" s="19">
        <f>_xlfn.ISOWEEKNUM(Table4[[#This Row],[Delivery Date]])</f>
        <v>31</v>
      </c>
    </row>
    <row r="724" spans="1:12" hidden="1">
      <c r="A724" s="4">
        <v>740</v>
      </c>
      <c r="B724" s="2" t="s">
        <v>134</v>
      </c>
      <c r="C724" s="2" t="s">
        <v>11</v>
      </c>
      <c r="D724" s="3">
        <v>8.6805555555555539E-2</v>
      </c>
      <c r="E724" s="2" t="s">
        <v>381</v>
      </c>
      <c r="F724" s="1">
        <v>41486.04898047453</v>
      </c>
      <c r="G724" s="1">
        <v>41486.10208232639</v>
      </c>
      <c r="H724" s="5">
        <f t="shared" si="44"/>
        <v>76</v>
      </c>
      <c r="I724" s="15" t="str">
        <f t="shared" si="45"/>
        <v>Jul</v>
      </c>
      <c r="J724" s="15" t="str">
        <f t="shared" si="46"/>
        <v>Night</v>
      </c>
      <c r="K724" s="15" t="str">
        <f t="shared" si="47"/>
        <v>Weekday</v>
      </c>
      <c r="L724" s="19">
        <f>_xlfn.ISOWEEKNUM(Table4[[#This Row],[Delivery Date]])</f>
        <v>31</v>
      </c>
    </row>
    <row r="725" spans="1:12">
      <c r="A725" s="4">
        <v>741</v>
      </c>
      <c r="B725" s="2" t="s">
        <v>134</v>
      </c>
      <c r="C725" s="2" t="s">
        <v>11</v>
      </c>
      <c r="D725" s="3">
        <v>0.35555555555555557</v>
      </c>
      <c r="E725" s="2" t="s">
        <v>9</v>
      </c>
      <c r="F725" s="1">
        <v>41486.318984687503</v>
      </c>
      <c r="G725" s="1">
        <v>41486.391774039352</v>
      </c>
      <c r="H725" s="5">
        <f t="shared" si="44"/>
        <v>104</v>
      </c>
      <c r="I725" s="15" t="str">
        <f t="shared" si="45"/>
        <v>Jul</v>
      </c>
      <c r="J725" s="15" t="str">
        <f t="shared" si="46"/>
        <v>Day</v>
      </c>
      <c r="K725" s="15" t="str">
        <f t="shared" si="47"/>
        <v>Weekday</v>
      </c>
      <c r="L725" s="19">
        <f>_xlfn.ISOWEEKNUM(Table4[[#This Row],[Delivery Date]])</f>
        <v>31</v>
      </c>
    </row>
    <row r="726" spans="1:12">
      <c r="A726" s="4">
        <v>742</v>
      </c>
      <c r="B726" s="2" t="s">
        <v>134</v>
      </c>
      <c r="C726" s="2" t="s">
        <v>11</v>
      </c>
      <c r="D726" s="3">
        <v>0.43472222222222223</v>
      </c>
      <c r="E726" s="2" t="s">
        <v>9</v>
      </c>
      <c r="F726" s="1">
        <v>41486.406563738426</v>
      </c>
      <c r="G726" s="1">
        <v>41486.480093831015</v>
      </c>
      <c r="H726" s="5">
        <f t="shared" si="44"/>
        <v>105</v>
      </c>
      <c r="I726" s="15" t="str">
        <f t="shared" si="45"/>
        <v>Jul</v>
      </c>
      <c r="J726" s="15" t="str">
        <f t="shared" si="46"/>
        <v>Day</v>
      </c>
      <c r="K726" s="15" t="str">
        <f t="shared" si="47"/>
        <v>Weekday</v>
      </c>
      <c r="L726" s="19">
        <f>_xlfn.ISOWEEKNUM(Table4[[#This Row],[Delivery Date]])</f>
        <v>31</v>
      </c>
    </row>
    <row r="727" spans="1:12">
      <c r="A727" s="4">
        <v>743</v>
      </c>
      <c r="B727" s="2" t="s">
        <v>134</v>
      </c>
      <c r="C727" s="2" t="s">
        <v>11</v>
      </c>
      <c r="D727" s="3">
        <v>0.51180555555555551</v>
      </c>
      <c r="E727" s="2" t="s">
        <v>9</v>
      </c>
      <c r="F727" s="1">
        <v>41486.483731828703</v>
      </c>
      <c r="G727" s="1">
        <v>41486.571208680551</v>
      </c>
      <c r="H727" s="5">
        <f t="shared" si="44"/>
        <v>125</v>
      </c>
      <c r="I727" s="15" t="str">
        <f t="shared" si="45"/>
        <v>Jul</v>
      </c>
      <c r="J727" s="15" t="str">
        <f t="shared" si="46"/>
        <v>Day</v>
      </c>
      <c r="K727" s="15" t="str">
        <f t="shared" si="47"/>
        <v>Weekday</v>
      </c>
      <c r="L727" s="19">
        <f>_xlfn.ISOWEEKNUM(Table4[[#This Row],[Delivery Date]])</f>
        <v>31</v>
      </c>
    </row>
    <row r="728" spans="1:12">
      <c r="A728" s="4">
        <v>744</v>
      </c>
      <c r="B728" s="2" t="s">
        <v>134</v>
      </c>
      <c r="C728" s="2" t="s">
        <v>11</v>
      </c>
      <c r="D728" s="3">
        <v>0.60625000000000007</v>
      </c>
      <c r="E728" s="2" t="s">
        <v>9</v>
      </c>
      <c r="F728" s="1">
        <v>41486.571434178244</v>
      </c>
      <c r="G728" s="1">
        <v>41486.637047604163</v>
      </c>
      <c r="H728" s="5">
        <f t="shared" si="44"/>
        <v>94</v>
      </c>
      <c r="I728" s="15" t="str">
        <f t="shared" si="45"/>
        <v>Jul</v>
      </c>
      <c r="J728" s="15" t="str">
        <f t="shared" si="46"/>
        <v>Day</v>
      </c>
      <c r="K728" s="15" t="str">
        <f t="shared" si="47"/>
        <v>Weekday</v>
      </c>
      <c r="L728" s="19">
        <f>_xlfn.ISOWEEKNUM(Table4[[#This Row],[Delivery Date]])</f>
        <v>31</v>
      </c>
    </row>
    <row r="729" spans="1:12">
      <c r="A729" s="4">
        <v>745</v>
      </c>
      <c r="B729" s="2" t="s">
        <v>134</v>
      </c>
      <c r="C729" s="2" t="s">
        <v>11</v>
      </c>
      <c r="D729" s="3">
        <v>0.69097222222222221</v>
      </c>
      <c r="E729" s="2" t="s">
        <v>9</v>
      </c>
      <c r="F729" s="1">
        <v>41486.654531134256</v>
      </c>
      <c r="G729" s="1">
        <v>41486.717783449079</v>
      </c>
      <c r="H729" s="5">
        <f t="shared" si="44"/>
        <v>91</v>
      </c>
      <c r="I729" s="15" t="str">
        <f t="shared" si="45"/>
        <v>Jul</v>
      </c>
      <c r="J729" s="15" t="str">
        <f t="shared" si="46"/>
        <v>Day</v>
      </c>
      <c r="K729" s="15" t="str">
        <f t="shared" si="47"/>
        <v>Weekday</v>
      </c>
      <c r="L729" s="19">
        <f>_xlfn.ISOWEEKNUM(Table4[[#This Row],[Delivery Date]])</f>
        <v>31</v>
      </c>
    </row>
    <row r="730" spans="1:12">
      <c r="A730" s="4">
        <v>746</v>
      </c>
      <c r="B730" s="2" t="s">
        <v>134</v>
      </c>
      <c r="C730" s="2" t="s">
        <v>11</v>
      </c>
      <c r="D730" s="3">
        <v>0.80069444444444438</v>
      </c>
      <c r="E730" s="2" t="s">
        <v>381</v>
      </c>
      <c r="F730" s="1">
        <v>41486.793789039351</v>
      </c>
      <c r="G730" s="1">
        <v>41486.832955706021</v>
      </c>
      <c r="H730" s="5">
        <f t="shared" si="44"/>
        <v>56</v>
      </c>
      <c r="I730" s="15" t="str">
        <f t="shared" si="45"/>
        <v>Jul</v>
      </c>
      <c r="J730" s="15" t="str">
        <f t="shared" si="46"/>
        <v>Day</v>
      </c>
      <c r="K730" s="15" t="str">
        <f t="shared" si="47"/>
        <v>Weekday</v>
      </c>
      <c r="L730" s="19">
        <f>_xlfn.ISOWEEKNUM(Table4[[#This Row],[Delivery Date]])</f>
        <v>31</v>
      </c>
    </row>
    <row r="731" spans="1:12">
      <c r="A731" s="4">
        <v>747</v>
      </c>
      <c r="B731" s="2" t="s">
        <v>135</v>
      </c>
      <c r="C731" s="2" t="s">
        <v>13</v>
      </c>
      <c r="D731" s="3">
        <v>0.40069444444444446</v>
      </c>
      <c r="E731" s="2" t="s">
        <v>9</v>
      </c>
      <c r="F731" s="1">
        <v>41487.378862418976</v>
      </c>
      <c r="G731" s="1">
        <v>41487.435008252316</v>
      </c>
      <c r="H731" s="5">
        <f t="shared" si="44"/>
        <v>80</v>
      </c>
      <c r="I731" s="15" t="str">
        <f t="shared" si="45"/>
        <v>Aug</v>
      </c>
      <c r="J731" s="15" t="str">
        <f t="shared" si="46"/>
        <v>Day</v>
      </c>
      <c r="K731" s="15" t="str">
        <f t="shared" si="47"/>
        <v>Weekday</v>
      </c>
      <c r="L731" s="19">
        <f>_xlfn.ISOWEEKNUM(Table4[[#This Row],[Delivery Date]])</f>
        <v>31</v>
      </c>
    </row>
    <row r="732" spans="1:12">
      <c r="A732" s="4">
        <v>748</v>
      </c>
      <c r="B732" s="2" t="s">
        <v>135</v>
      </c>
      <c r="C732" s="2" t="s">
        <v>13</v>
      </c>
      <c r="D732" s="3">
        <v>0.55069444444444449</v>
      </c>
      <c r="E732" s="2" t="s">
        <v>381</v>
      </c>
      <c r="F732" s="1">
        <v>41487.51858877315</v>
      </c>
      <c r="G732" s="1" t="e">
        <v>#VALUE!</v>
      </c>
      <c r="H732" s="5" t="e">
        <f t="shared" si="44"/>
        <v>#VALUE!</v>
      </c>
      <c r="I732" s="15" t="str">
        <f t="shared" si="45"/>
        <v>Aug</v>
      </c>
      <c r="J732" s="15" t="str">
        <f t="shared" si="46"/>
        <v>Day</v>
      </c>
      <c r="K732" s="15" t="str">
        <f t="shared" si="47"/>
        <v>Weekday</v>
      </c>
      <c r="L732" s="19">
        <f>_xlfn.ISOWEEKNUM(Table4[[#This Row],[Delivery Date]])</f>
        <v>31</v>
      </c>
    </row>
    <row r="733" spans="1:12">
      <c r="A733" s="4">
        <v>749</v>
      </c>
      <c r="B733" s="2" t="s">
        <v>135</v>
      </c>
      <c r="C733" s="2" t="s">
        <v>13</v>
      </c>
      <c r="D733" s="3">
        <v>0.64652777777777781</v>
      </c>
      <c r="E733" s="2" t="s">
        <v>9</v>
      </c>
      <c r="F733" s="1">
        <v>41487.622317280096</v>
      </c>
      <c r="G733" s="1">
        <v>41487.697525613425</v>
      </c>
      <c r="H733" s="5">
        <f t="shared" si="44"/>
        <v>108</v>
      </c>
      <c r="I733" s="15" t="str">
        <f t="shared" si="45"/>
        <v>Aug</v>
      </c>
      <c r="J733" s="15" t="str">
        <f t="shared" si="46"/>
        <v>Day</v>
      </c>
      <c r="K733" s="15" t="str">
        <f t="shared" si="47"/>
        <v>Weekday</v>
      </c>
      <c r="L733" s="19">
        <f>_xlfn.ISOWEEKNUM(Table4[[#This Row],[Delivery Date]])</f>
        <v>31</v>
      </c>
    </row>
    <row r="734" spans="1:12">
      <c r="A734" s="4">
        <v>750</v>
      </c>
      <c r="B734" s="2" t="s">
        <v>135</v>
      </c>
      <c r="C734" s="2" t="s">
        <v>13</v>
      </c>
      <c r="D734" s="3">
        <v>0.71111111111111114</v>
      </c>
      <c r="E734" s="2" t="s">
        <v>381</v>
      </c>
      <c r="F734" s="1">
        <v>41487.683454826394</v>
      </c>
      <c r="G734" s="1">
        <v>41487.761707141202</v>
      </c>
      <c r="H734" s="5">
        <f t="shared" si="44"/>
        <v>112</v>
      </c>
      <c r="I734" s="15" t="str">
        <f t="shared" si="45"/>
        <v>Aug</v>
      </c>
      <c r="J734" s="15" t="str">
        <f t="shared" si="46"/>
        <v>Day</v>
      </c>
      <c r="K734" s="15" t="str">
        <f t="shared" si="47"/>
        <v>Weekday</v>
      </c>
      <c r="L734" s="19">
        <f>_xlfn.ISOWEEKNUM(Table4[[#This Row],[Delivery Date]])</f>
        <v>31</v>
      </c>
    </row>
    <row r="735" spans="1:12">
      <c r="A735" s="4">
        <v>751</v>
      </c>
      <c r="B735" s="2" t="s">
        <v>135</v>
      </c>
      <c r="C735" s="2" t="s">
        <v>13</v>
      </c>
      <c r="D735" s="3">
        <v>0.85</v>
      </c>
      <c r="E735" s="2" t="s">
        <v>381</v>
      </c>
      <c r="F735" s="1">
        <v>41487.812028854169</v>
      </c>
      <c r="G735" s="1" t="e">
        <v>#VALUE!</v>
      </c>
      <c r="H735" s="5" t="e">
        <f t="shared" si="44"/>
        <v>#VALUE!</v>
      </c>
      <c r="I735" s="15" t="str">
        <f t="shared" si="45"/>
        <v>Aug</v>
      </c>
      <c r="J735" s="15" t="str">
        <f t="shared" si="46"/>
        <v>Day</v>
      </c>
      <c r="K735" s="15" t="str">
        <f t="shared" si="47"/>
        <v>Weekday</v>
      </c>
      <c r="L735" s="19">
        <f>_xlfn.ISOWEEKNUM(Table4[[#This Row],[Delivery Date]])</f>
        <v>31</v>
      </c>
    </row>
    <row r="736" spans="1:12">
      <c r="A736" s="4">
        <v>752</v>
      </c>
      <c r="B736" s="2" t="s">
        <v>135</v>
      </c>
      <c r="C736" s="2" t="s">
        <v>13</v>
      </c>
      <c r="D736" s="3">
        <v>0.87777777777777777</v>
      </c>
      <c r="E736" s="2" t="s">
        <v>381</v>
      </c>
      <c r="F736" s="1">
        <v>41487.855613391206</v>
      </c>
      <c r="G736" s="1">
        <v>41487.929282372686</v>
      </c>
      <c r="H736" s="5">
        <f t="shared" si="44"/>
        <v>106</v>
      </c>
      <c r="I736" s="15" t="str">
        <f t="shared" si="45"/>
        <v>Aug</v>
      </c>
      <c r="J736" s="15" t="str">
        <f t="shared" si="46"/>
        <v>Day</v>
      </c>
      <c r="K736" s="15" t="str">
        <f t="shared" si="47"/>
        <v>Weekday</v>
      </c>
      <c r="L736" s="19">
        <f>_xlfn.ISOWEEKNUM(Table4[[#This Row],[Delivery Date]])</f>
        <v>31</v>
      </c>
    </row>
    <row r="737" spans="1:12">
      <c r="A737" s="4">
        <v>753</v>
      </c>
      <c r="B737" s="2" t="s">
        <v>136</v>
      </c>
      <c r="C737" s="2" t="s">
        <v>15</v>
      </c>
      <c r="D737" s="3">
        <v>0.40486111111111112</v>
      </c>
      <c r="E737" s="2" t="s">
        <v>9</v>
      </c>
      <c r="F737" s="1">
        <v>41488.365558564816</v>
      </c>
      <c r="G737" s="1">
        <v>41488.440697453705</v>
      </c>
      <c r="H737" s="5">
        <f t="shared" si="44"/>
        <v>108</v>
      </c>
      <c r="I737" s="15" t="str">
        <f t="shared" si="45"/>
        <v>Aug</v>
      </c>
      <c r="J737" s="15" t="str">
        <f t="shared" si="46"/>
        <v>Day</v>
      </c>
      <c r="K737" s="15" t="str">
        <f t="shared" si="47"/>
        <v>Weekday</v>
      </c>
      <c r="L737" s="19">
        <f>_xlfn.ISOWEEKNUM(Table4[[#This Row],[Delivery Date]])</f>
        <v>31</v>
      </c>
    </row>
    <row r="738" spans="1:12">
      <c r="A738" s="4">
        <v>754</v>
      </c>
      <c r="B738" s="2" t="s">
        <v>136</v>
      </c>
      <c r="C738" s="2" t="s">
        <v>15</v>
      </c>
      <c r="D738" s="3">
        <v>0.41180555555555554</v>
      </c>
      <c r="E738" s="2" t="s">
        <v>381</v>
      </c>
      <c r="F738" s="1">
        <v>41488.377765428238</v>
      </c>
      <c r="G738" s="1">
        <v>41488.470566354168</v>
      </c>
      <c r="H738" s="5">
        <f t="shared" si="44"/>
        <v>133</v>
      </c>
      <c r="I738" s="15" t="str">
        <f t="shared" si="45"/>
        <v>Aug</v>
      </c>
      <c r="J738" s="15" t="str">
        <f t="shared" si="46"/>
        <v>Day</v>
      </c>
      <c r="K738" s="15" t="str">
        <f t="shared" si="47"/>
        <v>Weekday</v>
      </c>
      <c r="L738" s="19">
        <f>_xlfn.ISOWEEKNUM(Table4[[#This Row],[Delivery Date]])</f>
        <v>31</v>
      </c>
    </row>
    <row r="739" spans="1:12">
      <c r="A739" s="4">
        <v>755</v>
      </c>
      <c r="B739" s="2" t="s">
        <v>136</v>
      </c>
      <c r="C739" s="2" t="s">
        <v>15</v>
      </c>
      <c r="D739" s="3">
        <v>0.48888888888888887</v>
      </c>
      <c r="E739" s="2" t="s">
        <v>9</v>
      </c>
      <c r="F739" s="1">
        <v>41488.467391203703</v>
      </c>
      <c r="G739" s="1">
        <v>41488.513583333333</v>
      </c>
      <c r="H739" s="5">
        <f t="shared" si="44"/>
        <v>66</v>
      </c>
      <c r="I739" s="15" t="str">
        <f t="shared" si="45"/>
        <v>Aug</v>
      </c>
      <c r="J739" s="15" t="str">
        <f t="shared" si="46"/>
        <v>Day</v>
      </c>
      <c r="K739" s="15" t="str">
        <f t="shared" si="47"/>
        <v>Weekday</v>
      </c>
      <c r="L739" s="19">
        <f>_xlfn.ISOWEEKNUM(Table4[[#This Row],[Delivery Date]])</f>
        <v>31</v>
      </c>
    </row>
    <row r="740" spans="1:12">
      <c r="A740" s="4">
        <v>756</v>
      </c>
      <c r="B740" s="2" t="s">
        <v>136</v>
      </c>
      <c r="C740" s="2" t="s">
        <v>15</v>
      </c>
      <c r="D740" s="3">
        <v>0.58402777777777781</v>
      </c>
      <c r="E740" s="2" t="s">
        <v>9</v>
      </c>
      <c r="F740" s="1">
        <v>41488.553473229164</v>
      </c>
      <c r="G740" s="1">
        <v>41488.610151469904</v>
      </c>
      <c r="H740" s="5">
        <f t="shared" si="44"/>
        <v>81</v>
      </c>
      <c r="I740" s="15" t="str">
        <f t="shared" si="45"/>
        <v>Aug</v>
      </c>
      <c r="J740" s="15" t="str">
        <f t="shared" si="46"/>
        <v>Day</v>
      </c>
      <c r="K740" s="15" t="str">
        <f t="shared" si="47"/>
        <v>Weekday</v>
      </c>
      <c r="L740" s="19">
        <f>_xlfn.ISOWEEKNUM(Table4[[#This Row],[Delivery Date]])</f>
        <v>31</v>
      </c>
    </row>
    <row r="741" spans="1:12">
      <c r="A741" s="4">
        <v>757</v>
      </c>
      <c r="B741" s="2" t="s">
        <v>136</v>
      </c>
      <c r="C741" s="2" t="s">
        <v>15</v>
      </c>
      <c r="D741" s="3">
        <v>0.59722222222222221</v>
      </c>
      <c r="E741" s="2" t="s">
        <v>381</v>
      </c>
      <c r="F741" s="1">
        <v>41488.612912928242</v>
      </c>
      <c r="G741" s="1">
        <v>41488.631998576384</v>
      </c>
      <c r="H741" s="5">
        <f t="shared" si="44"/>
        <v>27</v>
      </c>
      <c r="I741" s="15" t="str">
        <f t="shared" si="45"/>
        <v>Aug</v>
      </c>
      <c r="J741" s="15" t="str">
        <f t="shared" si="46"/>
        <v>Day</v>
      </c>
      <c r="K741" s="15" t="str">
        <f t="shared" si="47"/>
        <v>Weekday</v>
      </c>
      <c r="L741" s="19">
        <f>_xlfn.ISOWEEKNUM(Table4[[#This Row],[Delivery Date]])</f>
        <v>31</v>
      </c>
    </row>
    <row r="742" spans="1:12">
      <c r="A742" s="4">
        <v>758</v>
      </c>
      <c r="B742" s="2" t="s">
        <v>136</v>
      </c>
      <c r="C742" s="2" t="s">
        <v>15</v>
      </c>
      <c r="D742" s="3">
        <v>0.67291666666666661</v>
      </c>
      <c r="E742" s="2" t="s">
        <v>381</v>
      </c>
      <c r="F742" s="1">
        <v>41488.640153854169</v>
      </c>
      <c r="G742" s="1">
        <v>41488.717572835645</v>
      </c>
      <c r="H742" s="5">
        <f t="shared" si="44"/>
        <v>111</v>
      </c>
      <c r="I742" s="15" t="str">
        <f t="shared" si="45"/>
        <v>Aug</v>
      </c>
      <c r="J742" s="15" t="str">
        <f t="shared" si="46"/>
        <v>Day</v>
      </c>
      <c r="K742" s="15" t="str">
        <f t="shared" si="47"/>
        <v>Weekday</v>
      </c>
      <c r="L742" s="19">
        <f>_xlfn.ISOWEEKNUM(Table4[[#This Row],[Delivery Date]])</f>
        <v>31</v>
      </c>
    </row>
    <row r="743" spans="1:12">
      <c r="A743" s="4">
        <v>759</v>
      </c>
      <c r="B743" s="2" t="s">
        <v>136</v>
      </c>
      <c r="C743" s="2" t="s">
        <v>15</v>
      </c>
      <c r="D743" s="3">
        <v>0.67499999999999993</v>
      </c>
      <c r="E743" s="2" t="s">
        <v>9</v>
      </c>
      <c r="F743" s="1">
        <v>41488.641781562503</v>
      </c>
      <c r="G743" s="1" t="e">
        <v>#VALUE!</v>
      </c>
      <c r="H743" s="5" t="e">
        <f t="shared" si="44"/>
        <v>#VALUE!</v>
      </c>
      <c r="I743" s="15" t="str">
        <f t="shared" si="45"/>
        <v>Aug</v>
      </c>
      <c r="J743" s="15" t="str">
        <f t="shared" si="46"/>
        <v>Day</v>
      </c>
      <c r="K743" s="15" t="str">
        <f t="shared" si="47"/>
        <v>Weekday</v>
      </c>
      <c r="L743" s="19">
        <f>_xlfn.ISOWEEKNUM(Table4[[#This Row],[Delivery Date]])</f>
        <v>31</v>
      </c>
    </row>
    <row r="744" spans="1:12">
      <c r="A744" s="4">
        <v>760</v>
      </c>
      <c r="B744" s="2" t="s">
        <v>136</v>
      </c>
      <c r="C744" s="2" t="s">
        <v>15</v>
      </c>
      <c r="D744" s="3">
        <v>0.77986111111111101</v>
      </c>
      <c r="E744" s="2" t="s">
        <v>381</v>
      </c>
      <c r="F744" s="1">
        <v>41488.739035069448</v>
      </c>
      <c r="G744" s="1">
        <v>41488.828988773152</v>
      </c>
      <c r="H744" s="5">
        <f t="shared" si="44"/>
        <v>129</v>
      </c>
      <c r="I744" s="15" t="str">
        <f t="shared" si="45"/>
        <v>Aug</v>
      </c>
      <c r="J744" s="15" t="str">
        <f t="shared" si="46"/>
        <v>Day</v>
      </c>
      <c r="K744" s="15" t="str">
        <f t="shared" si="47"/>
        <v>Weekday</v>
      </c>
      <c r="L744" s="19">
        <f>_xlfn.ISOWEEKNUM(Table4[[#This Row],[Delivery Date]])</f>
        <v>31</v>
      </c>
    </row>
    <row r="745" spans="1:12">
      <c r="A745" s="4">
        <v>761</v>
      </c>
      <c r="B745" s="2" t="s">
        <v>136</v>
      </c>
      <c r="C745" s="2" t="s">
        <v>15</v>
      </c>
      <c r="D745" s="3">
        <v>0.98888888888888893</v>
      </c>
      <c r="E745" s="2" t="s">
        <v>381</v>
      </c>
      <c r="F745" s="1">
        <v>41488.955346990741</v>
      </c>
      <c r="G745" s="1">
        <v>41489.033599305556</v>
      </c>
      <c r="H745" s="5">
        <f t="shared" si="44"/>
        <v>112</v>
      </c>
      <c r="I745" s="15" t="str">
        <f t="shared" si="45"/>
        <v>Aug</v>
      </c>
      <c r="J745" s="15" t="str">
        <f t="shared" si="46"/>
        <v>Day</v>
      </c>
      <c r="K745" s="15" t="str">
        <f t="shared" si="47"/>
        <v>Weekday</v>
      </c>
      <c r="L745" s="19">
        <f>_xlfn.ISOWEEKNUM(Table4[[#This Row],[Delivery Date]])</f>
        <v>31</v>
      </c>
    </row>
    <row r="746" spans="1:12" hidden="1">
      <c r="A746" s="4">
        <v>762</v>
      </c>
      <c r="B746" s="2" t="s">
        <v>137</v>
      </c>
      <c r="C746" s="2" t="s">
        <v>17</v>
      </c>
      <c r="D746" s="3">
        <v>0.22847222222222222</v>
      </c>
      <c r="E746" s="2" t="s">
        <v>6</v>
      </c>
      <c r="F746" s="1">
        <v>41489.186739733799</v>
      </c>
      <c r="G746" s="1">
        <v>41489.272144826384</v>
      </c>
      <c r="H746" s="5">
        <f t="shared" si="44"/>
        <v>122</v>
      </c>
      <c r="I746" s="15" t="str">
        <f t="shared" si="45"/>
        <v>Aug</v>
      </c>
      <c r="J746" s="15" t="str">
        <f t="shared" si="46"/>
        <v>Night</v>
      </c>
      <c r="K746" s="15" t="str">
        <f t="shared" si="47"/>
        <v>Weekend</v>
      </c>
      <c r="L746" s="19">
        <f>_xlfn.ISOWEEKNUM(Table4[[#This Row],[Delivery Date]])</f>
        <v>31</v>
      </c>
    </row>
    <row r="747" spans="1:12">
      <c r="A747" s="4">
        <v>763</v>
      </c>
      <c r="B747" s="2" t="s">
        <v>137</v>
      </c>
      <c r="C747" s="2" t="s">
        <v>17</v>
      </c>
      <c r="D747" s="3">
        <v>0.50208333333333333</v>
      </c>
      <c r="E747" s="2" t="s">
        <v>381</v>
      </c>
      <c r="F747" s="1">
        <v>41489.495942824076</v>
      </c>
      <c r="G747" s="1">
        <v>41489.546347916672</v>
      </c>
      <c r="H747" s="5">
        <f t="shared" si="44"/>
        <v>72</v>
      </c>
      <c r="I747" s="15" t="str">
        <f t="shared" si="45"/>
        <v>Aug</v>
      </c>
      <c r="J747" s="15" t="str">
        <f t="shared" si="46"/>
        <v>Day</v>
      </c>
      <c r="K747" s="15" t="str">
        <f t="shared" si="47"/>
        <v>Weekend</v>
      </c>
      <c r="L747" s="19">
        <f>_xlfn.ISOWEEKNUM(Table4[[#This Row],[Delivery Date]])</f>
        <v>31</v>
      </c>
    </row>
    <row r="748" spans="1:12" hidden="1">
      <c r="A748" s="4">
        <v>764</v>
      </c>
      <c r="B748" s="2" t="s">
        <v>138</v>
      </c>
      <c r="C748" s="2" t="s">
        <v>19</v>
      </c>
      <c r="D748" s="3">
        <v>9.9999999999999992E-2</v>
      </c>
      <c r="E748" s="2" t="s">
        <v>381</v>
      </c>
      <c r="F748" s="1">
        <v>41490.069638310182</v>
      </c>
      <c r="G748" s="1" t="e">
        <v>#VALUE!</v>
      </c>
      <c r="H748" s="5" t="e">
        <f t="shared" si="44"/>
        <v>#VALUE!</v>
      </c>
      <c r="I748" s="15" t="str">
        <f t="shared" si="45"/>
        <v>Aug</v>
      </c>
      <c r="J748" s="15" t="str">
        <f t="shared" si="46"/>
        <v>Night</v>
      </c>
      <c r="K748" s="15" t="str">
        <f t="shared" si="47"/>
        <v>Weekend</v>
      </c>
      <c r="L748" s="19">
        <f>_xlfn.ISOWEEKNUM(Table4[[#This Row],[Delivery Date]])</f>
        <v>31</v>
      </c>
    </row>
    <row r="749" spans="1:12">
      <c r="A749" s="4">
        <v>765</v>
      </c>
      <c r="B749" s="2" t="s">
        <v>138</v>
      </c>
      <c r="C749" s="2" t="s">
        <v>19</v>
      </c>
      <c r="D749" s="3">
        <v>0.63750000000000007</v>
      </c>
      <c r="E749" s="2" t="s">
        <v>6</v>
      </c>
      <c r="F749" s="1">
        <v>41490.594623032412</v>
      </c>
      <c r="G749" s="1">
        <v>41490.663384606487</v>
      </c>
      <c r="H749" s="5">
        <f t="shared" si="44"/>
        <v>99</v>
      </c>
      <c r="I749" s="15" t="str">
        <f t="shared" si="45"/>
        <v>Aug</v>
      </c>
      <c r="J749" s="15" t="str">
        <f t="shared" si="46"/>
        <v>Day</v>
      </c>
      <c r="K749" s="15" t="str">
        <f t="shared" si="47"/>
        <v>Weekend</v>
      </c>
      <c r="L749" s="19">
        <f>_xlfn.ISOWEEKNUM(Table4[[#This Row],[Delivery Date]])</f>
        <v>31</v>
      </c>
    </row>
    <row r="750" spans="1:12">
      <c r="A750" s="4">
        <v>767</v>
      </c>
      <c r="B750" s="2" t="s">
        <v>139</v>
      </c>
      <c r="C750" s="2" t="s">
        <v>5</v>
      </c>
      <c r="D750" s="3">
        <v>0.52638888888888891</v>
      </c>
      <c r="E750" s="2" t="s">
        <v>381</v>
      </c>
      <c r="F750" s="1">
        <v>41491.516155868056</v>
      </c>
      <c r="G750" s="1">
        <v>41491.557764664351</v>
      </c>
      <c r="H750" s="5">
        <f t="shared" si="44"/>
        <v>59</v>
      </c>
      <c r="I750" s="15" t="str">
        <f t="shared" si="45"/>
        <v>Aug</v>
      </c>
      <c r="J750" s="15" t="str">
        <f t="shared" si="46"/>
        <v>Day</v>
      </c>
      <c r="K750" s="15" t="str">
        <f t="shared" si="47"/>
        <v>Weekday</v>
      </c>
      <c r="L750" s="19">
        <f>_xlfn.ISOWEEKNUM(Table4[[#This Row],[Delivery Date]])</f>
        <v>32</v>
      </c>
    </row>
    <row r="751" spans="1:12">
      <c r="A751" s="4">
        <v>768</v>
      </c>
      <c r="B751" s="2" t="s">
        <v>139</v>
      </c>
      <c r="C751" s="2" t="s">
        <v>5</v>
      </c>
      <c r="D751" s="3">
        <v>0.64652777777777781</v>
      </c>
      <c r="E751" s="2" t="s">
        <v>381</v>
      </c>
      <c r="F751" s="1">
        <v>41491.624520104167</v>
      </c>
      <c r="G751" s="1">
        <v>41491.679728437499</v>
      </c>
      <c r="H751" s="5">
        <f t="shared" si="44"/>
        <v>79</v>
      </c>
      <c r="I751" s="15" t="str">
        <f t="shared" si="45"/>
        <v>Aug</v>
      </c>
      <c r="J751" s="15" t="str">
        <f t="shared" si="46"/>
        <v>Day</v>
      </c>
      <c r="K751" s="15" t="str">
        <f t="shared" si="47"/>
        <v>Weekday</v>
      </c>
      <c r="L751" s="19">
        <f>_xlfn.ISOWEEKNUM(Table4[[#This Row],[Delivery Date]])</f>
        <v>32</v>
      </c>
    </row>
    <row r="752" spans="1:12">
      <c r="A752" s="4">
        <v>769</v>
      </c>
      <c r="B752" s="2" t="s">
        <v>139</v>
      </c>
      <c r="C752" s="2" t="s">
        <v>5</v>
      </c>
      <c r="D752" s="3">
        <v>0.82500000000000007</v>
      </c>
      <c r="E752" s="2" t="s">
        <v>381</v>
      </c>
      <c r="F752" s="1">
        <v>41491.798363969901</v>
      </c>
      <c r="G752" s="1">
        <v>41491.858583877322</v>
      </c>
      <c r="H752" s="5">
        <f t="shared" si="44"/>
        <v>86</v>
      </c>
      <c r="I752" s="15" t="str">
        <f t="shared" si="45"/>
        <v>Aug</v>
      </c>
      <c r="J752" s="15" t="str">
        <f t="shared" si="46"/>
        <v>Day</v>
      </c>
      <c r="K752" s="15" t="str">
        <f t="shared" si="47"/>
        <v>Weekday</v>
      </c>
      <c r="L752" s="19">
        <f>_xlfn.ISOWEEKNUM(Table4[[#This Row],[Delivery Date]])</f>
        <v>32</v>
      </c>
    </row>
    <row r="753" spans="1:12">
      <c r="A753" s="4">
        <v>770</v>
      </c>
      <c r="B753" s="2" t="s">
        <v>139</v>
      </c>
      <c r="C753" s="2" t="s">
        <v>5</v>
      </c>
      <c r="D753" s="3">
        <v>0.97986111111111107</v>
      </c>
      <c r="E753" s="2" t="s">
        <v>381</v>
      </c>
      <c r="F753" s="1">
        <v>41491.949374537035</v>
      </c>
      <c r="G753" s="1">
        <v>41492.022765740738</v>
      </c>
      <c r="H753" s="5">
        <f t="shared" ref="H753:H813" si="48">HOUR(G753-F753)*60+MINUTE(G753-F753)</f>
        <v>105</v>
      </c>
      <c r="I753" s="15" t="str">
        <f t="shared" si="45"/>
        <v>Aug</v>
      </c>
      <c r="J753" s="15" t="str">
        <f t="shared" si="46"/>
        <v>Day</v>
      </c>
      <c r="K753" s="15" t="str">
        <f t="shared" si="47"/>
        <v>Weekday</v>
      </c>
      <c r="L753" s="19">
        <f>_xlfn.ISOWEEKNUM(Table4[[#This Row],[Delivery Date]])</f>
        <v>32</v>
      </c>
    </row>
    <row r="754" spans="1:12">
      <c r="A754" s="4">
        <v>771</v>
      </c>
      <c r="B754" s="2" t="s">
        <v>140</v>
      </c>
      <c r="C754" s="2" t="s">
        <v>8</v>
      </c>
      <c r="D754" s="3">
        <v>0.27777777777777779</v>
      </c>
      <c r="E754" s="2" t="s">
        <v>381</v>
      </c>
      <c r="F754" s="1">
        <v>41492.254636921294</v>
      </c>
      <c r="G754" s="1">
        <v>41492.318028124995</v>
      </c>
      <c r="H754" s="5">
        <f t="shared" si="48"/>
        <v>91</v>
      </c>
      <c r="I754" s="15" t="str">
        <f t="shared" si="45"/>
        <v>Aug</v>
      </c>
      <c r="J754" s="15" t="str">
        <f t="shared" si="46"/>
        <v>Day</v>
      </c>
      <c r="K754" s="15" t="str">
        <f t="shared" si="47"/>
        <v>Weekday</v>
      </c>
      <c r="L754" s="19">
        <f>_xlfn.ISOWEEKNUM(Table4[[#This Row],[Delivery Date]])</f>
        <v>32</v>
      </c>
    </row>
    <row r="755" spans="1:12">
      <c r="A755" s="4">
        <v>772</v>
      </c>
      <c r="B755" s="2" t="s">
        <v>140</v>
      </c>
      <c r="C755" s="2" t="s">
        <v>8</v>
      </c>
      <c r="D755" s="3">
        <v>0.34583333333333338</v>
      </c>
      <c r="E755" s="2" t="s">
        <v>9</v>
      </c>
      <c r="F755" s="1">
        <v>41492.315618750006</v>
      </c>
      <c r="G755" s="1">
        <v>41492.369820138891</v>
      </c>
      <c r="H755" s="5">
        <f t="shared" si="48"/>
        <v>78</v>
      </c>
      <c r="I755" s="15" t="str">
        <f t="shared" si="45"/>
        <v>Aug</v>
      </c>
      <c r="J755" s="15" t="str">
        <f t="shared" si="46"/>
        <v>Day</v>
      </c>
      <c r="K755" s="15" t="str">
        <f t="shared" si="47"/>
        <v>Weekday</v>
      </c>
      <c r="L755" s="19">
        <f>_xlfn.ISOWEEKNUM(Table4[[#This Row],[Delivery Date]])</f>
        <v>32</v>
      </c>
    </row>
    <row r="756" spans="1:12">
      <c r="A756" s="4">
        <v>774</v>
      </c>
      <c r="B756" s="2" t="s">
        <v>140</v>
      </c>
      <c r="C756" s="2" t="s">
        <v>8</v>
      </c>
      <c r="D756" s="3">
        <v>0.46666666666666662</v>
      </c>
      <c r="E756" s="2" t="s">
        <v>9</v>
      </c>
      <c r="F756" s="1">
        <v>41492.441337303244</v>
      </c>
      <c r="G756" s="1">
        <v>41492.508397488426</v>
      </c>
      <c r="H756" s="5">
        <f t="shared" si="48"/>
        <v>96</v>
      </c>
      <c r="I756" s="15" t="str">
        <f t="shared" si="45"/>
        <v>Aug</v>
      </c>
      <c r="J756" s="15" t="str">
        <f t="shared" si="46"/>
        <v>Day</v>
      </c>
      <c r="K756" s="15" t="str">
        <f t="shared" si="47"/>
        <v>Weekday</v>
      </c>
      <c r="L756" s="19">
        <f>_xlfn.ISOWEEKNUM(Table4[[#This Row],[Delivery Date]])</f>
        <v>32</v>
      </c>
    </row>
    <row r="757" spans="1:12">
      <c r="A757" s="4">
        <v>775</v>
      </c>
      <c r="B757" s="2" t="s">
        <v>140</v>
      </c>
      <c r="C757" s="2" t="s">
        <v>8</v>
      </c>
      <c r="D757" s="3">
        <v>0.47083333333333338</v>
      </c>
      <c r="E757" s="2" t="s">
        <v>9</v>
      </c>
      <c r="F757" s="1">
        <v>41492.452159108798</v>
      </c>
      <c r="G757" s="1">
        <v>41492.548108182869</v>
      </c>
      <c r="H757" s="5">
        <f t="shared" si="48"/>
        <v>138</v>
      </c>
      <c r="I757" s="15" t="str">
        <f t="shared" si="45"/>
        <v>Aug</v>
      </c>
      <c r="J757" s="15" t="str">
        <f t="shared" si="46"/>
        <v>Day</v>
      </c>
      <c r="K757" s="15" t="str">
        <f t="shared" si="47"/>
        <v>Weekday</v>
      </c>
      <c r="L757" s="19">
        <f>_xlfn.ISOWEEKNUM(Table4[[#This Row],[Delivery Date]])</f>
        <v>32</v>
      </c>
    </row>
    <row r="758" spans="1:12">
      <c r="A758" s="4">
        <v>776</v>
      </c>
      <c r="B758" s="2" t="s">
        <v>140</v>
      </c>
      <c r="C758" s="2" t="s">
        <v>8</v>
      </c>
      <c r="D758" s="3">
        <v>0.55486111111111114</v>
      </c>
      <c r="E758" s="2" t="s">
        <v>9</v>
      </c>
      <c r="F758" s="1">
        <v>41492.525901967594</v>
      </c>
      <c r="G758" s="1">
        <v>41492.569351041668</v>
      </c>
      <c r="H758" s="5">
        <f t="shared" si="48"/>
        <v>62</v>
      </c>
      <c r="I758" s="15" t="str">
        <f t="shared" si="45"/>
        <v>Aug</v>
      </c>
      <c r="J758" s="15" t="str">
        <f t="shared" si="46"/>
        <v>Day</v>
      </c>
      <c r="K758" s="15" t="str">
        <f t="shared" si="47"/>
        <v>Weekday</v>
      </c>
      <c r="L758" s="19">
        <f>_xlfn.ISOWEEKNUM(Table4[[#This Row],[Delivery Date]])</f>
        <v>32</v>
      </c>
    </row>
    <row r="759" spans="1:12">
      <c r="A759" s="4">
        <v>777</v>
      </c>
      <c r="B759" s="2" t="s">
        <v>140</v>
      </c>
      <c r="C759" s="2" t="s">
        <v>8</v>
      </c>
      <c r="D759" s="3">
        <v>0.56805555555555554</v>
      </c>
      <c r="E759" s="2" t="s">
        <v>9</v>
      </c>
      <c r="F759" s="1">
        <v>41492.533425312504</v>
      </c>
      <c r="G759" s="1">
        <v>41492.588147534727</v>
      </c>
      <c r="H759" s="5">
        <f t="shared" si="48"/>
        <v>78</v>
      </c>
      <c r="I759" s="15" t="str">
        <f t="shared" si="45"/>
        <v>Aug</v>
      </c>
      <c r="J759" s="15" t="str">
        <f t="shared" si="46"/>
        <v>Day</v>
      </c>
      <c r="K759" s="15" t="str">
        <f t="shared" si="47"/>
        <v>Weekday</v>
      </c>
      <c r="L759" s="19">
        <f>_xlfn.ISOWEEKNUM(Table4[[#This Row],[Delivery Date]])</f>
        <v>32</v>
      </c>
    </row>
    <row r="760" spans="1:12">
      <c r="A760" s="4">
        <v>778</v>
      </c>
      <c r="B760" s="2" t="s">
        <v>140</v>
      </c>
      <c r="C760" s="2" t="s">
        <v>8</v>
      </c>
      <c r="D760" s="3">
        <v>0.61805555555555558</v>
      </c>
      <c r="E760" s="2" t="s">
        <v>9</v>
      </c>
      <c r="F760" s="1">
        <v>41492.589234641207</v>
      </c>
      <c r="G760" s="1">
        <v>41492.665692974537</v>
      </c>
      <c r="H760" s="5">
        <f t="shared" si="48"/>
        <v>110</v>
      </c>
      <c r="I760" s="15" t="str">
        <f t="shared" si="45"/>
        <v>Aug</v>
      </c>
      <c r="J760" s="15" t="str">
        <f t="shared" si="46"/>
        <v>Day</v>
      </c>
      <c r="K760" s="15" t="str">
        <f t="shared" si="47"/>
        <v>Weekday</v>
      </c>
      <c r="L760" s="19">
        <f>_xlfn.ISOWEEKNUM(Table4[[#This Row],[Delivery Date]])</f>
        <v>32</v>
      </c>
    </row>
    <row r="761" spans="1:12">
      <c r="A761" s="4">
        <v>779</v>
      </c>
      <c r="B761" s="2" t="s">
        <v>140</v>
      </c>
      <c r="C761" s="2" t="s">
        <v>8</v>
      </c>
      <c r="D761" s="3">
        <v>0.69652777777777775</v>
      </c>
      <c r="E761" s="2" t="s">
        <v>9</v>
      </c>
      <c r="F761" s="1">
        <v>41492.658912384257</v>
      </c>
      <c r="G761" s="1">
        <v>41492.724190162036</v>
      </c>
      <c r="H761" s="5">
        <f t="shared" si="48"/>
        <v>94</v>
      </c>
      <c r="I761" s="15" t="str">
        <f t="shared" si="45"/>
        <v>Aug</v>
      </c>
      <c r="J761" s="15" t="str">
        <f t="shared" si="46"/>
        <v>Day</v>
      </c>
      <c r="K761" s="15" t="str">
        <f t="shared" si="47"/>
        <v>Weekday</v>
      </c>
      <c r="L761" s="19">
        <f>_xlfn.ISOWEEKNUM(Table4[[#This Row],[Delivery Date]])</f>
        <v>32</v>
      </c>
    </row>
    <row r="762" spans="1:12">
      <c r="A762" s="4">
        <v>780</v>
      </c>
      <c r="B762" s="2" t="s">
        <v>140</v>
      </c>
      <c r="C762" s="2" t="s">
        <v>8</v>
      </c>
      <c r="D762" s="3">
        <v>0.92291666666666661</v>
      </c>
      <c r="E762" s="2" t="s">
        <v>381</v>
      </c>
      <c r="F762" s="1">
        <v>41492.888552511577</v>
      </c>
      <c r="G762" s="1">
        <v>41492.957094178244</v>
      </c>
      <c r="H762" s="5">
        <f t="shared" si="48"/>
        <v>98</v>
      </c>
      <c r="I762" s="15" t="str">
        <f t="shared" si="45"/>
        <v>Aug</v>
      </c>
      <c r="J762" s="15" t="str">
        <f t="shared" si="46"/>
        <v>Day</v>
      </c>
      <c r="K762" s="15" t="str">
        <f t="shared" si="47"/>
        <v>Weekday</v>
      </c>
      <c r="L762" s="19">
        <f>_xlfn.ISOWEEKNUM(Table4[[#This Row],[Delivery Date]])</f>
        <v>32</v>
      </c>
    </row>
    <row r="763" spans="1:12" hidden="1">
      <c r="A763" s="4">
        <v>781</v>
      </c>
      <c r="B763" s="2" t="s">
        <v>141</v>
      </c>
      <c r="C763" s="2" t="s">
        <v>11</v>
      </c>
      <c r="D763" s="3">
        <v>0.12083333333333333</v>
      </c>
      <c r="E763" s="2" t="s">
        <v>6</v>
      </c>
      <c r="F763" s="1">
        <v>41493.080435266202</v>
      </c>
      <c r="G763" s="1">
        <v>41493.154810266205</v>
      </c>
      <c r="H763" s="5">
        <f t="shared" si="48"/>
        <v>107</v>
      </c>
      <c r="I763" s="15" t="str">
        <f t="shared" si="45"/>
        <v>Aug</v>
      </c>
      <c r="J763" s="15" t="str">
        <f t="shared" si="46"/>
        <v>Night</v>
      </c>
      <c r="K763" s="15" t="str">
        <f t="shared" si="47"/>
        <v>Weekday</v>
      </c>
      <c r="L763" s="19">
        <f>_xlfn.ISOWEEKNUM(Table4[[#This Row],[Delivery Date]])</f>
        <v>32</v>
      </c>
    </row>
    <row r="764" spans="1:12" hidden="1">
      <c r="A764" s="4">
        <v>782</v>
      </c>
      <c r="B764" s="2" t="s">
        <v>141</v>
      </c>
      <c r="C764" s="2" t="s">
        <v>11</v>
      </c>
      <c r="D764" s="3">
        <v>0.20833333333333334</v>
      </c>
      <c r="E764" s="2" t="s">
        <v>381</v>
      </c>
      <c r="F764" s="1">
        <v>41493.181397025459</v>
      </c>
      <c r="G764" s="1">
        <v>41493.257612303241</v>
      </c>
      <c r="H764" s="5">
        <f t="shared" si="48"/>
        <v>109</v>
      </c>
      <c r="I764" s="15" t="str">
        <f t="shared" si="45"/>
        <v>Aug</v>
      </c>
      <c r="J764" s="15" t="str">
        <f t="shared" si="46"/>
        <v>Night</v>
      </c>
      <c r="K764" s="15" t="str">
        <f t="shared" si="47"/>
        <v>Weekday</v>
      </c>
      <c r="L764" s="19">
        <f>_xlfn.ISOWEEKNUM(Table4[[#This Row],[Delivery Date]])</f>
        <v>32</v>
      </c>
    </row>
    <row r="765" spans="1:12">
      <c r="A765" s="4">
        <v>783</v>
      </c>
      <c r="B765" s="2" t="s">
        <v>141</v>
      </c>
      <c r="C765" s="2" t="s">
        <v>11</v>
      </c>
      <c r="D765" s="3">
        <v>0.29791666666666666</v>
      </c>
      <c r="E765" s="2" t="s">
        <v>381</v>
      </c>
      <c r="F765" s="1">
        <v>41493.265913622687</v>
      </c>
      <c r="G765" s="1">
        <v>41493.328459918979</v>
      </c>
      <c r="H765" s="5">
        <f t="shared" si="48"/>
        <v>90</v>
      </c>
      <c r="I765" s="15" t="str">
        <f t="shared" si="45"/>
        <v>Aug</v>
      </c>
      <c r="J765" s="15" t="str">
        <f t="shared" si="46"/>
        <v>Day</v>
      </c>
      <c r="K765" s="15" t="str">
        <f t="shared" si="47"/>
        <v>Weekday</v>
      </c>
      <c r="L765" s="19">
        <f>_xlfn.ISOWEEKNUM(Table4[[#This Row],[Delivery Date]])</f>
        <v>32</v>
      </c>
    </row>
    <row r="766" spans="1:12">
      <c r="A766" s="4">
        <v>784</v>
      </c>
      <c r="B766" s="2" t="s">
        <v>141</v>
      </c>
      <c r="C766" s="2" t="s">
        <v>11</v>
      </c>
      <c r="D766" s="3">
        <v>0.36180555555555555</v>
      </c>
      <c r="E766" s="2" t="s">
        <v>9</v>
      </c>
      <c r="F766" s="1">
        <v>41493.316407060185</v>
      </c>
      <c r="G766" s="1">
        <v>41493.38795798611</v>
      </c>
      <c r="H766" s="5">
        <f t="shared" si="48"/>
        <v>103</v>
      </c>
      <c r="I766" s="15" t="str">
        <f t="shared" si="45"/>
        <v>Aug</v>
      </c>
      <c r="J766" s="15" t="str">
        <f t="shared" si="46"/>
        <v>Day</v>
      </c>
      <c r="K766" s="15" t="str">
        <f t="shared" si="47"/>
        <v>Weekday</v>
      </c>
      <c r="L766" s="19">
        <f>_xlfn.ISOWEEKNUM(Table4[[#This Row],[Delivery Date]])</f>
        <v>32</v>
      </c>
    </row>
    <row r="767" spans="1:12">
      <c r="A767" s="4">
        <v>785</v>
      </c>
      <c r="B767" s="2" t="s">
        <v>141</v>
      </c>
      <c r="C767" s="2" t="s">
        <v>11</v>
      </c>
      <c r="D767" s="3">
        <v>0.4458333333333333</v>
      </c>
      <c r="E767" s="2" t="s">
        <v>9</v>
      </c>
      <c r="F767" s="1">
        <v>41493.409493171297</v>
      </c>
      <c r="G767" s="1">
        <v>41493.483590393516</v>
      </c>
      <c r="H767" s="5">
        <f t="shared" si="48"/>
        <v>106</v>
      </c>
      <c r="I767" s="15" t="str">
        <f t="shared" si="45"/>
        <v>Aug</v>
      </c>
      <c r="J767" s="15" t="str">
        <f t="shared" si="46"/>
        <v>Day</v>
      </c>
      <c r="K767" s="15" t="str">
        <f t="shared" si="47"/>
        <v>Weekday</v>
      </c>
      <c r="L767" s="19">
        <f>_xlfn.ISOWEEKNUM(Table4[[#This Row],[Delivery Date]])</f>
        <v>32</v>
      </c>
    </row>
    <row r="768" spans="1:12">
      <c r="A768" s="4">
        <v>786</v>
      </c>
      <c r="B768" s="2" t="s">
        <v>141</v>
      </c>
      <c r="C768" s="2" t="s">
        <v>11</v>
      </c>
      <c r="D768" s="3">
        <v>0.46597222222222223</v>
      </c>
      <c r="E768" s="2" t="s">
        <v>381</v>
      </c>
      <c r="F768" s="1">
        <v>41493.434804976852</v>
      </c>
      <c r="G768" s="1">
        <v>41493.550777199074</v>
      </c>
      <c r="H768" s="5">
        <f t="shared" si="48"/>
        <v>167</v>
      </c>
      <c r="I768" s="15" t="str">
        <f t="shared" si="45"/>
        <v>Aug</v>
      </c>
      <c r="J768" s="15" t="str">
        <f t="shared" si="46"/>
        <v>Day</v>
      </c>
      <c r="K768" s="15" t="str">
        <f t="shared" si="47"/>
        <v>Weekday</v>
      </c>
      <c r="L768" s="19">
        <f>_xlfn.ISOWEEKNUM(Table4[[#This Row],[Delivery Date]])</f>
        <v>32</v>
      </c>
    </row>
    <row r="769" spans="1:12">
      <c r="A769" s="4">
        <v>787</v>
      </c>
      <c r="B769" s="2" t="s">
        <v>141</v>
      </c>
      <c r="C769" s="2" t="s">
        <v>11</v>
      </c>
      <c r="D769" s="3">
        <v>0.52430555555555558</v>
      </c>
      <c r="E769" s="2" t="s">
        <v>9</v>
      </c>
      <c r="F769" s="1">
        <v>41493.486084606484</v>
      </c>
      <c r="G769" s="1">
        <v>41493.548688773146</v>
      </c>
      <c r="H769" s="5">
        <f t="shared" si="48"/>
        <v>90</v>
      </c>
      <c r="I769" s="15" t="str">
        <f t="shared" si="45"/>
        <v>Aug</v>
      </c>
      <c r="J769" s="15" t="str">
        <f t="shared" si="46"/>
        <v>Day</v>
      </c>
      <c r="K769" s="15" t="str">
        <f t="shared" si="47"/>
        <v>Weekday</v>
      </c>
      <c r="L769" s="19">
        <f>_xlfn.ISOWEEKNUM(Table4[[#This Row],[Delivery Date]])</f>
        <v>32</v>
      </c>
    </row>
    <row r="770" spans="1:12">
      <c r="A770" s="4">
        <v>789</v>
      </c>
      <c r="B770" s="2" t="s">
        <v>141</v>
      </c>
      <c r="C770" s="2" t="s">
        <v>11</v>
      </c>
      <c r="D770" s="3">
        <v>0.64097222222222217</v>
      </c>
      <c r="E770" s="2" t="s">
        <v>6</v>
      </c>
      <c r="F770" s="1" t="e">
        <v>#VALUE!</v>
      </c>
      <c r="G770" s="1" t="e">
        <v>#VALUE!</v>
      </c>
      <c r="H770" s="5" t="e">
        <f t="shared" si="48"/>
        <v>#VALUE!</v>
      </c>
      <c r="I770" s="15" t="str">
        <f t="shared" ref="I770:I833" si="49">TEXT(B770,"mmm")</f>
        <v>Aug</v>
      </c>
      <c r="J770" s="15" t="str">
        <f t="shared" ref="J770:J833" si="50">IF(OR(HOUR(D770)&lt;6, HOUR(D770&gt;18)),"Night","Day")</f>
        <v>Day</v>
      </c>
      <c r="K770" s="15" t="str">
        <f t="shared" ref="K770:K833" si="51">IF(OR(C770="Saturday", C770="Sunday"),"Weekend","Weekday")</f>
        <v>Weekday</v>
      </c>
      <c r="L770" s="19">
        <f>_xlfn.ISOWEEKNUM(Table4[[#This Row],[Delivery Date]])</f>
        <v>32</v>
      </c>
    </row>
    <row r="771" spans="1:12">
      <c r="A771" s="4">
        <v>790</v>
      </c>
      <c r="B771" s="2" t="s">
        <v>141</v>
      </c>
      <c r="C771" s="2" t="s">
        <v>11</v>
      </c>
      <c r="D771" s="3">
        <v>0.72499999999999998</v>
      </c>
      <c r="E771" s="2" t="s">
        <v>9</v>
      </c>
      <c r="F771" s="1">
        <v>41493.67513969908</v>
      </c>
      <c r="G771" s="1">
        <v>41493.811054050922</v>
      </c>
      <c r="H771" s="5">
        <f t="shared" si="48"/>
        <v>195</v>
      </c>
      <c r="I771" s="15" t="str">
        <f t="shared" si="49"/>
        <v>Aug</v>
      </c>
      <c r="J771" s="15" t="str">
        <f t="shared" si="50"/>
        <v>Day</v>
      </c>
      <c r="K771" s="15" t="str">
        <f t="shared" si="51"/>
        <v>Weekday</v>
      </c>
      <c r="L771" s="19">
        <f>_xlfn.ISOWEEKNUM(Table4[[#This Row],[Delivery Date]])</f>
        <v>32</v>
      </c>
    </row>
    <row r="772" spans="1:12">
      <c r="A772" s="4">
        <v>791</v>
      </c>
      <c r="B772" s="2" t="s">
        <v>141</v>
      </c>
      <c r="C772" s="2" t="s">
        <v>11</v>
      </c>
      <c r="D772" s="3">
        <v>0.85902777777777783</v>
      </c>
      <c r="E772" s="2" t="s">
        <v>6</v>
      </c>
      <c r="F772" s="1">
        <v>41493.834994872683</v>
      </c>
      <c r="G772" s="1">
        <v>41493.908154594908</v>
      </c>
      <c r="H772" s="5">
        <f t="shared" si="48"/>
        <v>105</v>
      </c>
      <c r="I772" s="15" t="str">
        <f t="shared" si="49"/>
        <v>Aug</v>
      </c>
      <c r="J772" s="15" t="str">
        <f t="shared" si="50"/>
        <v>Day</v>
      </c>
      <c r="K772" s="15" t="str">
        <f t="shared" si="51"/>
        <v>Weekday</v>
      </c>
      <c r="L772" s="19">
        <f>_xlfn.ISOWEEKNUM(Table4[[#This Row],[Delivery Date]])</f>
        <v>32</v>
      </c>
    </row>
    <row r="773" spans="1:12">
      <c r="A773" s="4">
        <v>792</v>
      </c>
      <c r="B773" s="2" t="s">
        <v>141</v>
      </c>
      <c r="C773" s="2" t="s">
        <v>11</v>
      </c>
      <c r="D773" s="3">
        <v>0.95138888888888884</v>
      </c>
      <c r="E773" s="2" t="s">
        <v>381</v>
      </c>
      <c r="F773" s="1">
        <v>41493.913385381944</v>
      </c>
      <c r="G773" s="1">
        <v>41493.994322881939</v>
      </c>
      <c r="H773" s="5">
        <f t="shared" si="48"/>
        <v>116</v>
      </c>
      <c r="I773" s="15" t="str">
        <f t="shared" si="49"/>
        <v>Aug</v>
      </c>
      <c r="J773" s="15" t="str">
        <f t="shared" si="50"/>
        <v>Day</v>
      </c>
      <c r="K773" s="15" t="str">
        <f t="shared" si="51"/>
        <v>Weekday</v>
      </c>
      <c r="L773" s="19">
        <f>_xlfn.ISOWEEKNUM(Table4[[#This Row],[Delivery Date]])</f>
        <v>32</v>
      </c>
    </row>
    <row r="774" spans="1:12" hidden="1">
      <c r="A774" s="4">
        <v>793</v>
      </c>
      <c r="B774" s="2" t="s">
        <v>142</v>
      </c>
      <c r="C774" s="2" t="s">
        <v>13</v>
      </c>
      <c r="D774" s="3">
        <v>0.12569444444444444</v>
      </c>
      <c r="E774" s="2" t="s">
        <v>381</v>
      </c>
      <c r="F774" s="1">
        <v>41494.095660729166</v>
      </c>
      <c r="G774" s="1">
        <v>41494.182489432875</v>
      </c>
      <c r="H774" s="5">
        <f t="shared" si="48"/>
        <v>125</v>
      </c>
      <c r="I774" s="15" t="str">
        <f t="shared" si="49"/>
        <v>Aug</v>
      </c>
      <c r="J774" s="15" t="str">
        <f t="shared" si="50"/>
        <v>Night</v>
      </c>
      <c r="K774" s="15" t="str">
        <f t="shared" si="51"/>
        <v>Weekday</v>
      </c>
      <c r="L774" s="19">
        <f>_xlfn.ISOWEEKNUM(Table4[[#This Row],[Delivery Date]])</f>
        <v>32</v>
      </c>
    </row>
    <row r="775" spans="1:12">
      <c r="A775" s="4">
        <v>794</v>
      </c>
      <c r="B775" s="2" t="s">
        <v>142</v>
      </c>
      <c r="C775" s="2" t="s">
        <v>13</v>
      </c>
      <c r="D775" s="3">
        <v>0.31944444444444448</v>
      </c>
      <c r="E775" s="2" t="s">
        <v>381</v>
      </c>
      <c r="F775" s="1">
        <v>41494.274068553241</v>
      </c>
      <c r="G775" s="1">
        <v>41494.367957442126</v>
      </c>
      <c r="H775" s="5">
        <f t="shared" si="48"/>
        <v>135</v>
      </c>
      <c r="I775" s="15" t="str">
        <f t="shared" si="49"/>
        <v>Aug</v>
      </c>
      <c r="J775" s="15" t="str">
        <f t="shared" si="50"/>
        <v>Day</v>
      </c>
      <c r="K775" s="15" t="str">
        <f t="shared" si="51"/>
        <v>Weekday</v>
      </c>
      <c r="L775" s="19">
        <f>_xlfn.ISOWEEKNUM(Table4[[#This Row],[Delivery Date]])</f>
        <v>32</v>
      </c>
    </row>
    <row r="776" spans="1:12">
      <c r="A776" s="4">
        <v>795</v>
      </c>
      <c r="B776" s="2" t="s">
        <v>142</v>
      </c>
      <c r="C776" s="2" t="s">
        <v>13</v>
      </c>
      <c r="D776" s="3">
        <v>0.4291666666666667</v>
      </c>
      <c r="E776" s="2" t="s">
        <v>6</v>
      </c>
      <c r="F776" s="1">
        <v>41494.395837418982</v>
      </c>
      <c r="G776" s="1">
        <v>41494.484934641201</v>
      </c>
      <c r="H776" s="5">
        <f t="shared" si="48"/>
        <v>128</v>
      </c>
      <c r="I776" s="15" t="str">
        <f t="shared" si="49"/>
        <v>Aug</v>
      </c>
      <c r="J776" s="15" t="str">
        <f t="shared" si="50"/>
        <v>Day</v>
      </c>
      <c r="K776" s="15" t="str">
        <f t="shared" si="51"/>
        <v>Weekday</v>
      </c>
      <c r="L776" s="19">
        <f>_xlfn.ISOWEEKNUM(Table4[[#This Row],[Delivery Date]])</f>
        <v>32</v>
      </c>
    </row>
    <row r="777" spans="1:12">
      <c r="A777" s="4">
        <v>796</v>
      </c>
      <c r="B777" s="2" t="s">
        <v>142</v>
      </c>
      <c r="C777" s="2" t="s">
        <v>13</v>
      </c>
      <c r="D777" s="3">
        <v>0.5756944444444444</v>
      </c>
      <c r="E777" s="2" t="s">
        <v>9</v>
      </c>
      <c r="F777" s="1">
        <v>41494.530211307865</v>
      </c>
      <c r="G777" s="1">
        <v>41494.620083993053</v>
      </c>
      <c r="H777" s="5">
        <f t="shared" si="48"/>
        <v>129</v>
      </c>
      <c r="I777" s="15" t="str">
        <f t="shared" si="49"/>
        <v>Aug</v>
      </c>
      <c r="J777" s="15" t="str">
        <f t="shared" si="50"/>
        <v>Day</v>
      </c>
      <c r="K777" s="15" t="str">
        <f t="shared" si="51"/>
        <v>Weekday</v>
      </c>
      <c r="L777" s="19">
        <f>_xlfn.ISOWEEKNUM(Table4[[#This Row],[Delivery Date]])</f>
        <v>32</v>
      </c>
    </row>
    <row r="778" spans="1:12">
      <c r="A778" s="4">
        <v>797</v>
      </c>
      <c r="B778" s="2" t="s">
        <v>142</v>
      </c>
      <c r="C778" s="2" t="s">
        <v>13</v>
      </c>
      <c r="D778" s="3">
        <v>0.59444444444444444</v>
      </c>
      <c r="E778" s="2" t="s">
        <v>381</v>
      </c>
      <c r="F778" s="1">
        <v>41494.567793136579</v>
      </c>
      <c r="G778" s="1" t="e">
        <v>#VALUE!</v>
      </c>
      <c r="H778" s="5" t="e">
        <f t="shared" si="48"/>
        <v>#VALUE!</v>
      </c>
      <c r="I778" s="15" t="str">
        <f t="shared" si="49"/>
        <v>Aug</v>
      </c>
      <c r="J778" s="15" t="str">
        <f t="shared" si="50"/>
        <v>Day</v>
      </c>
      <c r="K778" s="15" t="str">
        <f t="shared" si="51"/>
        <v>Weekday</v>
      </c>
      <c r="L778" s="19">
        <f>_xlfn.ISOWEEKNUM(Table4[[#This Row],[Delivery Date]])</f>
        <v>32</v>
      </c>
    </row>
    <row r="779" spans="1:12">
      <c r="A779" s="4">
        <v>798</v>
      </c>
      <c r="B779" s="2" t="s">
        <v>142</v>
      </c>
      <c r="C779" s="2" t="s">
        <v>13</v>
      </c>
      <c r="D779" s="3">
        <v>0.70972222222222225</v>
      </c>
      <c r="E779" s="2" t="s">
        <v>6</v>
      </c>
      <c r="F779" s="1">
        <v>41494.68007696759</v>
      </c>
      <c r="G779" s="1" t="e">
        <v>#VALUE!</v>
      </c>
      <c r="H779" s="5" t="e">
        <f t="shared" si="48"/>
        <v>#VALUE!</v>
      </c>
      <c r="I779" s="15" t="str">
        <f t="shared" si="49"/>
        <v>Aug</v>
      </c>
      <c r="J779" s="15" t="str">
        <f t="shared" si="50"/>
        <v>Day</v>
      </c>
      <c r="K779" s="15" t="str">
        <f t="shared" si="51"/>
        <v>Weekday</v>
      </c>
      <c r="L779" s="19">
        <f>_xlfn.ISOWEEKNUM(Table4[[#This Row],[Delivery Date]])</f>
        <v>32</v>
      </c>
    </row>
    <row r="780" spans="1:12">
      <c r="A780" s="4">
        <v>799</v>
      </c>
      <c r="B780" s="2" t="s">
        <v>142</v>
      </c>
      <c r="C780" s="2" t="s">
        <v>13</v>
      </c>
      <c r="D780" s="3">
        <v>0.9784722222222223</v>
      </c>
      <c r="E780" s="2" t="s">
        <v>381</v>
      </c>
      <c r="F780" s="1">
        <v>41494.955838657406</v>
      </c>
      <c r="G780" s="1" t="e">
        <v>#VALUE!</v>
      </c>
      <c r="H780" s="5" t="e">
        <f t="shared" si="48"/>
        <v>#VALUE!</v>
      </c>
      <c r="I780" s="15" t="str">
        <f t="shared" si="49"/>
        <v>Aug</v>
      </c>
      <c r="J780" s="15" t="str">
        <f t="shared" si="50"/>
        <v>Day</v>
      </c>
      <c r="K780" s="15" t="str">
        <f t="shared" si="51"/>
        <v>Weekday</v>
      </c>
      <c r="L780" s="19">
        <f>_xlfn.ISOWEEKNUM(Table4[[#This Row],[Delivery Date]])</f>
        <v>32</v>
      </c>
    </row>
    <row r="781" spans="1:12" hidden="1">
      <c r="A781" s="4">
        <v>800</v>
      </c>
      <c r="B781" s="2" t="s">
        <v>143</v>
      </c>
      <c r="C781" s="2" t="s">
        <v>15</v>
      </c>
      <c r="D781" s="3">
        <v>0.22916666666666666</v>
      </c>
      <c r="E781" s="2" t="s">
        <v>381</v>
      </c>
      <c r="F781" s="1">
        <v>41495.208960960648</v>
      </c>
      <c r="G781" s="1">
        <v>41495.273092905096</v>
      </c>
      <c r="H781" s="5">
        <f t="shared" si="48"/>
        <v>92</v>
      </c>
      <c r="I781" s="15" t="str">
        <f t="shared" si="49"/>
        <v>Aug</v>
      </c>
      <c r="J781" s="15" t="str">
        <f t="shared" si="50"/>
        <v>Night</v>
      </c>
      <c r="K781" s="15" t="str">
        <f t="shared" si="51"/>
        <v>Weekday</v>
      </c>
      <c r="L781" s="19">
        <f>_xlfn.ISOWEEKNUM(Table4[[#This Row],[Delivery Date]])</f>
        <v>32</v>
      </c>
    </row>
    <row r="782" spans="1:12">
      <c r="A782" s="4">
        <v>801</v>
      </c>
      <c r="B782" s="2" t="s">
        <v>143</v>
      </c>
      <c r="C782" s="2" t="s">
        <v>15</v>
      </c>
      <c r="D782" s="3">
        <v>0.39999999999999997</v>
      </c>
      <c r="E782" s="2" t="s">
        <v>9</v>
      </c>
      <c r="F782" s="1">
        <v>41495.366443634259</v>
      </c>
      <c r="G782" s="1">
        <v>41495.453689004629</v>
      </c>
      <c r="H782" s="5">
        <f t="shared" si="48"/>
        <v>125</v>
      </c>
      <c r="I782" s="15" t="str">
        <f t="shared" si="49"/>
        <v>Aug</v>
      </c>
      <c r="J782" s="15" t="str">
        <f t="shared" si="50"/>
        <v>Day</v>
      </c>
      <c r="K782" s="15" t="str">
        <f t="shared" si="51"/>
        <v>Weekday</v>
      </c>
      <c r="L782" s="19">
        <f>_xlfn.ISOWEEKNUM(Table4[[#This Row],[Delivery Date]])</f>
        <v>32</v>
      </c>
    </row>
    <row r="783" spans="1:12">
      <c r="A783" s="4">
        <v>802</v>
      </c>
      <c r="B783" s="2" t="s">
        <v>143</v>
      </c>
      <c r="C783" s="2" t="s">
        <v>15</v>
      </c>
      <c r="D783" s="3">
        <v>0.50138888888888888</v>
      </c>
      <c r="E783" s="2" t="s">
        <v>9</v>
      </c>
      <c r="F783" s="1">
        <v>41495.457854976848</v>
      </c>
      <c r="G783" s="1">
        <v>41495.532785532414</v>
      </c>
      <c r="H783" s="5">
        <f t="shared" si="48"/>
        <v>107</v>
      </c>
      <c r="I783" s="15" t="str">
        <f t="shared" si="49"/>
        <v>Aug</v>
      </c>
      <c r="J783" s="15" t="str">
        <f t="shared" si="50"/>
        <v>Day</v>
      </c>
      <c r="K783" s="15" t="str">
        <f t="shared" si="51"/>
        <v>Weekday</v>
      </c>
      <c r="L783" s="19">
        <f>_xlfn.ISOWEEKNUM(Table4[[#This Row],[Delivery Date]])</f>
        <v>32</v>
      </c>
    </row>
    <row r="784" spans="1:12">
      <c r="A784" s="4">
        <v>803</v>
      </c>
      <c r="B784" s="2" t="s">
        <v>143</v>
      </c>
      <c r="C784" s="2" t="s">
        <v>15</v>
      </c>
      <c r="D784" s="3">
        <v>0.56736111111111109</v>
      </c>
      <c r="E784" s="2" t="s">
        <v>9</v>
      </c>
      <c r="F784" s="1">
        <v>41495.549284375003</v>
      </c>
      <c r="G784" s="1">
        <v>41495.588416319442</v>
      </c>
      <c r="H784" s="5">
        <f t="shared" si="48"/>
        <v>56</v>
      </c>
      <c r="I784" s="15" t="str">
        <f t="shared" si="49"/>
        <v>Aug</v>
      </c>
      <c r="J784" s="15" t="str">
        <f t="shared" si="50"/>
        <v>Day</v>
      </c>
      <c r="K784" s="15" t="str">
        <f t="shared" si="51"/>
        <v>Weekday</v>
      </c>
      <c r="L784" s="19">
        <f>_xlfn.ISOWEEKNUM(Table4[[#This Row],[Delivery Date]])</f>
        <v>32</v>
      </c>
    </row>
    <row r="785" spans="1:12">
      <c r="A785" s="4">
        <v>804</v>
      </c>
      <c r="B785" s="2" t="s">
        <v>143</v>
      </c>
      <c r="C785" s="2" t="s">
        <v>15</v>
      </c>
      <c r="D785" s="3">
        <v>0.65416666666666667</v>
      </c>
      <c r="E785" s="2" t="s">
        <v>9</v>
      </c>
      <c r="F785" s="1">
        <v>41495.619574965276</v>
      </c>
      <c r="G785" s="1">
        <v>41495.678822650465</v>
      </c>
      <c r="H785" s="5">
        <f t="shared" si="48"/>
        <v>85</v>
      </c>
      <c r="I785" s="15" t="str">
        <f t="shared" si="49"/>
        <v>Aug</v>
      </c>
      <c r="J785" s="15" t="str">
        <f t="shared" si="50"/>
        <v>Day</v>
      </c>
      <c r="K785" s="15" t="str">
        <f t="shared" si="51"/>
        <v>Weekday</v>
      </c>
      <c r="L785" s="19">
        <f>_xlfn.ISOWEEKNUM(Table4[[#This Row],[Delivery Date]])</f>
        <v>32</v>
      </c>
    </row>
    <row r="786" spans="1:12">
      <c r="A786" s="4">
        <v>806</v>
      </c>
      <c r="B786" s="2" t="s">
        <v>143</v>
      </c>
      <c r="C786" s="2" t="s">
        <v>15</v>
      </c>
      <c r="D786" s="3">
        <v>0.79305555555555562</v>
      </c>
      <c r="E786" s="2" t="s">
        <v>6</v>
      </c>
      <c r="F786" s="1">
        <v>41495.744840196763</v>
      </c>
      <c r="G786" s="1">
        <v>41495.805349456023</v>
      </c>
      <c r="H786" s="5">
        <f t="shared" si="48"/>
        <v>87</v>
      </c>
      <c r="I786" s="15" t="str">
        <f t="shared" si="49"/>
        <v>Aug</v>
      </c>
      <c r="J786" s="15" t="str">
        <f t="shared" si="50"/>
        <v>Day</v>
      </c>
      <c r="K786" s="15" t="str">
        <f t="shared" si="51"/>
        <v>Weekday</v>
      </c>
      <c r="L786" s="19">
        <f>_xlfn.ISOWEEKNUM(Table4[[#This Row],[Delivery Date]])</f>
        <v>32</v>
      </c>
    </row>
    <row r="787" spans="1:12">
      <c r="A787" s="4">
        <v>807</v>
      </c>
      <c r="B787" s="2" t="s">
        <v>143</v>
      </c>
      <c r="C787" s="2" t="s">
        <v>15</v>
      </c>
      <c r="D787" s="3">
        <v>0.85902777777777783</v>
      </c>
      <c r="E787" s="2" t="s">
        <v>381</v>
      </c>
      <c r="F787" s="1">
        <v>41495.823113506944</v>
      </c>
      <c r="G787" s="1">
        <v>41495.894282488429</v>
      </c>
      <c r="H787" s="5">
        <f t="shared" si="48"/>
        <v>102</v>
      </c>
      <c r="I787" s="15" t="str">
        <f t="shared" si="49"/>
        <v>Aug</v>
      </c>
      <c r="J787" s="15" t="str">
        <f t="shared" si="50"/>
        <v>Day</v>
      </c>
      <c r="K787" s="15" t="str">
        <f t="shared" si="51"/>
        <v>Weekday</v>
      </c>
      <c r="L787" s="19">
        <f>_xlfn.ISOWEEKNUM(Table4[[#This Row],[Delivery Date]])</f>
        <v>32</v>
      </c>
    </row>
    <row r="788" spans="1:12" hidden="1">
      <c r="A788" s="4">
        <v>808</v>
      </c>
      <c r="B788" s="2" t="s">
        <v>144</v>
      </c>
      <c r="C788" s="2" t="s">
        <v>17</v>
      </c>
      <c r="D788" s="3">
        <v>6.3888888888888884E-2</v>
      </c>
      <c r="E788" s="2" t="s">
        <v>381</v>
      </c>
      <c r="F788" s="1">
        <v>41496.044179594908</v>
      </c>
      <c r="G788" s="1" t="e">
        <v>#VALUE!</v>
      </c>
      <c r="H788" s="5" t="e">
        <f t="shared" si="48"/>
        <v>#VALUE!</v>
      </c>
      <c r="I788" s="15" t="str">
        <f t="shared" si="49"/>
        <v>Aug</v>
      </c>
      <c r="J788" s="15" t="str">
        <f t="shared" si="50"/>
        <v>Night</v>
      </c>
      <c r="K788" s="15" t="str">
        <f t="shared" si="51"/>
        <v>Weekend</v>
      </c>
      <c r="L788" s="19">
        <f>_xlfn.ISOWEEKNUM(Table4[[#This Row],[Delivery Date]])</f>
        <v>32</v>
      </c>
    </row>
    <row r="789" spans="1:12" hidden="1">
      <c r="A789" s="4">
        <v>809</v>
      </c>
      <c r="B789" s="2" t="s">
        <v>144</v>
      </c>
      <c r="C789" s="2" t="s">
        <v>17</v>
      </c>
      <c r="D789" s="3">
        <v>0.23750000000000002</v>
      </c>
      <c r="E789" s="2" t="s">
        <v>381</v>
      </c>
      <c r="F789" s="1">
        <v>41496.211162349544</v>
      </c>
      <c r="G789" s="1">
        <v>41496.271416979165</v>
      </c>
      <c r="H789" s="5">
        <f t="shared" si="48"/>
        <v>86</v>
      </c>
      <c r="I789" s="15" t="str">
        <f t="shared" si="49"/>
        <v>Aug</v>
      </c>
      <c r="J789" s="15" t="str">
        <f t="shared" si="50"/>
        <v>Night</v>
      </c>
      <c r="K789" s="15" t="str">
        <f t="shared" si="51"/>
        <v>Weekend</v>
      </c>
      <c r="L789" s="19">
        <f>_xlfn.ISOWEEKNUM(Table4[[#This Row],[Delivery Date]])</f>
        <v>32</v>
      </c>
    </row>
    <row r="790" spans="1:12">
      <c r="A790" s="4">
        <v>810</v>
      </c>
      <c r="B790" s="2" t="s">
        <v>144</v>
      </c>
      <c r="C790" s="2" t="s">
        <v>17</v>
      </c>
      <c r="D790" s="3">
        <v>0.38055555555555554</v>
      </c>
      <c r="E790" s="2" t="s">
        <v>6</v>
      </c>
      <c r="F790" s="1">
        <v>41496.344327511571</v>
      </c>
      <c r="G790" s="1">
        <v>41496.407533530088</v>
      </c>
      <c r="H790" s="5">
        <f t="shared" si="48"/>
        <v>91</v>
      </c>
      <c r="I790" s="15" t="str">
        <f t="shared" si="49"/>
        <v>Aug</v>
      </c>
      <c r="J790" s="15" t="str">
        <f t="shared" si="50"/>
        <v>Day</v>
      </c>
      <c r="K790" s="15" t="str">
        <f t="shared" si="51"/>
        <v>Weekend</v>
      </c>
      <c r="L790" s="19">
        <f>_xlfn.ISOWEEKNUM(Table4[[#This Row],[Delivery Date]])</f>
        <v>32</v>
      </c>
    </row>
    <row r="791" spans="1:12">
      <c r="A791" s="4">
        <v>811</v>
      </c>
      <c r="B791" s="2" t="s">
        <v>144</v>
      </c>
      <c r="C791" s="2" t="s">
        <v>17</v>
      </c>
      <c r="D791" s="3">
        <v>0.68541666666666667</v>
      </c>
      <c r="E791" s="2" t="s">
        <v>6</v>
      </c>
      <c r="F791" s="1">
        <v>41496.641978935186</v>
      </c>
      <c r="G791" s="1">
        <v>41496.756006712967</v>
      </c>
      <c r="H791" s="5">
        <f t="shared" si="48"/>
        <v>164</v>
      </c>
      <c r="I791" s="15" t="str">
        <f t="shared" si="49"/>
        <v>Aug</v>
      </c>
      <c r="J791" s="15" t="str">
        <f t="shared" si="50"/>
        <v>Day</v>
      </c>
      <c r="K791" s="15" t="str">
        <f t="shared" si="51"/>
        <v>Weekend</v>
      </c>
      <c r="L791" s="19">
        <f>_xlfn.ISOWEEKNUM(Table4[[#This Row],[Delivery Date]])</f>
        <v>32</v>
      </c>
    </row>
    <row r="792" spans="1:12">
      <c r="A792" s="4">
        <v>812</v>
      </c>
      <c r="B792" s="2" t="s">
        <v>144</v>
      </c>
      <c r="C792" s="2" t="s">
        <v>17</v>
      </c>
      <c r="D792" s="3">
        <v>0.81041666666666667</v>
      </c>
      <c r="E792" s="2" t="s">
        <v>381</v>
      </c>
      <c r="F792" s="1">
        <v>41496.770267361113</v>
      </c>
      <c r="G792" s="1">
        <v>41496.859619212963</v>
      </c>
      <c r="H792" s="5">
        <f t="shared" si="48"/>
        <v>128</v>
      </c>
      <c r="I792" s="15" t="str">
        <f t="shared" si="49"/>
        <v>Aug</v>
      </c>
      <c r="J792" s="15" t="str">
        <f t="shared" si="50"/>
        <v>Day</v>
      </c>
      <c r="K792" s="15" t="str">
        <f t="shared" si="51"/>
        <v>Weekend</v>
      </c>
      <c r="L792" s="19">
        <f>_xlfn.ISOWEEKNUM(Table4[[#This Row],[Delivery Date]])</f>
        <v>32</v>
      </c>
    </row>
    <row r="793" spans="1:12">
      <c r="A793" s="4">
        <v>813</v>
      </c>
      <c r="B793" s="2" t="s">
        <v>144</v>
      </c>
      <c r="C793" s="2" t="s">
        <v>17</v>
      </c>
      <c r="D793" s="3">
        <v>0.8979166666666667</v>
      </c>
      <c r="E793" s="2" t="s">
        <v>381</v>
      </c>
      <c r="F793" s="1">
        <v>41496.864091863426</v>
      </c>
      <c r="G793" s="1">
        <v>41496.935226122689</v>
      </c>
      <c r="H793" s="5">
        <f t="shared" si="48"/>
        <v>102</v>
      </c>
      <c r="I793" s="15" t="str">
        <f t="shared" si="49"/>
        <v>Aug</v>
      </c>
      <c r="J793" s="15" t="str">
        <f t="shared" si="50"/>
        <v>Day</v>
      </c>
      <c r="K793" s="15" t="str">
        <f t="shared" si="51"/>
        <v>Weekend</v>
      </c>
      <c r="L793" s="19">
        <f>_xlfn.ISOWEEKNUM(Table4[[#This Row],[Delivery Date]])</f>
        <v>32</v>
      </c>
    </row>
    <row r="794" spans="1:12">
      <c r="A794" s="4">
        <v>814</v>
      </c>
      <c r="B794" s="2" t="s">
        <v>144</v>
      </c>
      <c r="C794" s="2" t="s">
        <v>17</v>
      </c>
      <c r="D794" s="3">
        <v>0.99375000000000002</v>
      </c>
      <c r="E794" s="2" t="s">
        <v>381</v>
      </c>
      <c r="F794" s="1">
        <v>41496.962080520832</v>
      </c>
      <c r="G794" s="1">
        <v>41497.029661539353</v>
      </c>
      <c r="H794" s="5">
        <f t="shared" si="48"/>
        <v>97</v>
      </c>
      <c r="I794" s="15" t="str">
        <f t="shared" si="49"/>
        <v>Aug</v>
      </c>
      <c r="J794" s="15" t="str">
        <f t="shared" si="50"/>
        <v>Day</v>
      </c>
      <c r="K794" s="15" t="str">
        <f t="shared" si="51"/>
        <v>Weekend</v>
      </c>
      <c r="L794" s="19">
        <f>_xlfn.ISOWEEKNUM(Table4[[#This Row],[Delivery Date]])</f>
        <v>32</v>
      </c>
    </row>
    <row r="795" spans="1:12" hidden="1">
      <c r="A795" s="4">
        <v>815</v>
      </c>
      <c r="B795" s="2" t="s">
        <v>145</v>
      </c>
      <c r="C795" s="2" t="s">
        <v>19</v>
      </c>
      <c r="D795" s="3">
        <v>0.12708333333333333</v>
      </c>
      <c r="E795" s="2" t="s">
        <v>381</v>
      </c>
      <c r="F795" s="1">
        <v>41497.100897453704</v>
      </c>
      <c r="G795" s="1">
        <v>41497.161939120371</v>
      </c>
      <c r="H795" s="5">
        <f t="shared" si="48"/>
        <v>87</v>
      </c>
      <c r="I795" s="15" t="str">
        <f t="shared" si="49"/>
        <v>Aug</v>
      </c>
      <c r="J795" s="15" t="str">
        <f t="shared" si="50"/>
        <v>Night</v>
      </c>
      <c r="K795" s="15" t="str">
        <f t="shared" si="51"/>
        <v>Weekend</v>
      </c>
      <c r="L795" s="19">
        <f>_xlfn.ISOWEEKNUM(Table4[[#This Row],[Delivery Date]])</f>
        <v>32</v>
      </c>
    </row>
    <row r="796" spans="1:12" hidden="1">
      <c r="A796" s="4">
        <v>816</v>
      </c>
      <c r="B796" s="2" t="s">
        <v>145</v>
      </c>
      <c r="C796" s="2" t="s">
        <v>19</v>
      </c>
      <c r="D796" s="3">
        <v>0.19583333333333333</v>
      </c>
      <c r="E796" s="2" t="s">
        <v>6</v>
      </c>
      <c r="F796" s="1">
        <v>41497.16892280092</v>
      </c>
      <c r="G796" s="1">
        <v>41497.236388078702</v>
      </c>
      <c r="H796" s="5">
        <f t="shared" si="48"/>
        <v>97</v>
      </c>
      <c r="I796" s="15" t="str">
        <f t="shared" si="49"/>
        <v>Aug</v>
      </c>
      <c r="J796" s="15" t="str">
        <f t="shared" si="50"/>
        <v>Night</v>
      </c>
      <c r="K796" s="15" t="str">
        <f t="shared" si="51"/>
        <v>Weekend</v>
      </c>
      <c r="L796" s="19">
        <f>_xlfn.ISOWEEKNUM(Table4[[#This Row],[Delivery Date]])</f>
        <v>32</v>
      </c>
    </row>
    <row r="797" spans="1:12">
      <c r="A797" s="4">
        <v>817</v>
      </c>
      <c r="B797" s="2" t="s">
        <v>145</v>
      </c>
      <c r="C797" s="2" t="s">
        <v>19</v>
      </c>
      <c r="D797" s="3">
        <v>0.69236111111111109</v>
      </c>
      <c r="E797" s="2" t="s">
        <v>381</v>
      </c>
      <c r="F797" s="1">
        <v>41497.665368831018</v>
      </c>
      <c r="G797" s="1">
        <v>41497.751283182864</v>
      </c>
      <c r="H797" s="5">
        <f t="shared" si="48"/>
        <v>123</v>
      </c>
      <c r="I797" s="15" t="str">
        <f t="shared" si="49"/>
        <v>Aug</v>
      </c>
      <c r="J797" s="15" t="str">
        <f t="shared" si="50"/>
        <v>Day</v>
      </c>
      <c r="K797" s="15" t="str">
        <f t="shared" si="51"/>
        <v>Weekend</v>
      </c>
      <c r="L797" s="19">
        <f>_xlfn.ISOWEEKNUM(Table4[[#This Row],[Delivery Date]])</f>
        <v>32</v>
      </c>
    </row>
    <row r="798" spans="1:12" hidden="1">
      <c r="A798" s="4">
        <v>818</v>
      </c>
      <c r="B798" s="2" t="s">
        <v>146</v>
      </c>
      <c r="C798" s="2" t="s">
        <v>5</v>
      </c>
      <c r="D798" s="3">
        <v>0.13055555555555556</v>
      </c>
      <c r="E798" s="2" t="s">
        <v>381</v>
      </c>
      <c r="F798" s="1">
        <v>41498.108293483798</v>
      </c>
      <c r="G798" s="1">
        <v>41498.156476354168</v>
      </c>
      <c r="H798" s="5">
        <f t="shared" si="48"/>
        <v>69</v>
      </c>
      <c r="I798" s="15" t="str">
        <f t="shared" si="49"/>
        <v>Aug</v>
      </c>
      <c r="J798" s="15" t="str">
        <f t="shared" si="50"/>
        <v>Night</v>
      </c>
      <c r="K798" s="15" t="str">
        <f t="shared" si="51"/>
        <v>Weekday</v>
      </c>
      <c r="L798" s="19">
        <f>_xlfn.ISOWEEKNUM(Table4[[#This Row],[Delivery Date]])</f>
        <v>33</v>
      </c>
    </row>
    <row r="799" spans="1:12">
      <c r="A799" s="4">
        <v>819</v>
      </c>
      <c r="B799" s="2" t="s">
        <v>146</v>
      </c>
      <c r="C799" s="2" t="s">
        <v>5</v>
      </c>
      <c r="D799" s="3">
        <v>0.39999999999999997</v>
      </c>
      <c r="E799" s="2" t="s">
        <v>9</v>
      </c>
      <c r="F799" s="1">
        <v>41498.361824421299</v>
      </c>
      <c r="G799" s="1">
        <v>41498.439104513891</v>
      </c>
      <c r="H799" s="5">
        <f t="shared" si="48"/>
        <v>111</v>
      </c>
      <c r="I799" s="15" t="str">
        <f t="shared" si="49"/>
        <v>Aug</v>
      </c>
      <c r="J799" s="15" t="str">
        <f t="shared" si="50"/>
        <v>Day</v>
      </c>
      <c r="K799" s="15" t="str">
        <f t="shared" si="51"/>
        <v>Weekday</v>
      </c>
      <c r="L799" s="19">
        <f>_xlfn.ISOWEEKNUM(Table4[[#This Row],[Delivery Date]])</f>
        <v>33</v>
      </c>
    </row>
    <row r="800" spans="1:12">
      <c r="A800" s="4">
        <v>820</v>
      </c>
      <c r="B800" s="2" t="s">
        <v>146</v>
      </c>
      <c r="C800" s="2" t="s">
        <v>5</v>
      </c>
      <c r="D800" s="3">
        <v>0.40902777777777777</v>
      </c>
      <c r="E800" s="2" t="s">
        <v>9</v>
      </c>
      <c r="F800" s="1">
        <v>41498.378754282407</v>
      </c>
      <c r="G800" s="1">
        <v>41498.444784375002</v>
      </c>
      <c r="H800" s="5">
        <f t="shared" si="48"/>
        <v>95</v>
      </c>
      <c r="I800" s="15" t="str">
        <f t="shared" si="49"/>
        <v>Aug</v>
      </c>
      <c r="J800" s="15" t="str">
        <f t="shared" si="50"/>
        <v>Day</v>
      </c>
      <c r="K800" s="15" t="str">
        <f t="shared" si="51"/>
        <v>Weekday</v>
      </c>
      <c r="L800" s="19">
        <f>_xlfn.ISOWEEKNUM(Table4[[#This Row],[Delivery Date]])</f>
        <v>33</v>
      </c>
    </row>
    <row r="801" spans="1:12">
      <c r="A801" s="4">
        <v>821</v>
      </c>
      <c r="B801" s="2" t="s">
        <v>146</v>
      </c>
      <c r="C801" s="2" t="s">
        <v>5</v>
      </c>
      <c r="D801" s="3">
        <v>0.50763888888888886</v>
      </c>
      <c r="E801" s="2" t="s">
        <v>9</v>
      </c>
      <c r="F801" s="1">
        <v>41498.467000613426</v>
      </c>
      <c r="G801" s="1">
        <v>41498.522868668981</v>
      </c>
      <c r="H801" s="5">
        <f t="shared" si="48"/>
        <v>80</v>
      </c>
      <c r="I801" s="15" t="str">
        <f t="shared" si="49"/>
        <v>Aug</v>
      </c>
      <c r="J801" s="15" t="str">
        <f t="shared" si="50"/>
        <v>Day</v>
      </c>
      <c r="K801" s="15" t="str">
        <f t="shared" si="51"/>
        <v>Weekday</v>
      </c>
      <c r="L801" s="19">
        <f>_xlfn.ISOWEEKNUM(Table4[[#This Row],[Delivery Date]])</f>
        <v>33</v>
      </c>
    </row>
    <row r="802" spans="1:12">
      <c r="A802" s="4">
        <v>822</v>
      </c>
      <c r="B802" s="2" t="s">
        <v>146</v>
      </c>
      <c r="C802" s="2" t="s">
        <v>5</v>
      </c>
      <c r="D802" s="3">
        <v>0.5180555555555556</v>
      </c>
      <c r="E802" s="2" t="s">
        <v>9</v>
      </c>
      <c r="F802" s="1">
        <v>41498.481399999997</v>
      </c>
      <c r="G802" s="1">
        <v>41498.5544787037</v>
      </c>
      <c r="H802" s="5">
        <f t="shared" si="48"/>
        <v>105</v>
      </c>
      <c r="I802" s="15" t="str">
        <f t="shared" si="49"/>
        <v>Aug</v>
      </c>
      <c r="J802" s="15" t="str">
        <f t="shared" si="50"/>
        <v>Day</v>
      </c>
      <c r="K802" s="15" t="str">
        <f t="shared" si="51"/>
        <v>Weekday</v>
      </c>
      <c r="L802" s="19">
        <f>_xlfn.ISOWEEKNUM(Table4[[#This Row],[Delivery Date]])</f>
        <v>33</v>
      </c>
    </row>
    <row r="803" spans="1:12">
      <c r="A803" s="4">
        <v>823</v>
      </c>
      <c r="B803" s="2" t="s">
        <v>146</v>
      </c>
      <c r="C803" s="2" t="s">
        <v>5</v>
      </c>
      <c r="D803" s="3">
        <v>0.59097222222222223</v>
      </c>
      <c r="E803" s="2" t="s">
        <v>6</v>
      </c>
      <c r="F803" s="1">
        <v>41498.550231631947</v>
      </c>
      <c r="G803" s="1">
        <v>41498.635254780093</v>
      </c>
      <c r="H803" s="5">
        <f t="shared" si="48"/>
        <v>122</v>
      </c>
      <c r="I803" s="15" t="str">
        <f t="shared" si="49"/>
        <v>Aug</v>
      </c>
      <c r="J803" s="15" t="str">
        <f t="shared" si="50"/>
        <v>Day</v>
      </c>
      <c r="K803" s="15" t="str">
        <f t="shared" si="51"/>
        <v>Weekday</v>
      </c>
      <c r="L803" s="19">
        <f>_xlfn.ISOWEEKNUM(Table4[[#This Row],[Delivery Date]])</f>
        <v>33</v>
      </c>
    </row>
    <row r="804" spans="1:12">
      <c r="A804" s="4">
        <v>824</v>
      </c>
      <c r="B804" s="2" t="s">
        <v>146</v>
      </c>
      <c r="C804" s="2" t="s">
        <v>5</v>
      </c>
      <c r="D804" s="3">
        <v>0.70138888888888884</v>
      </c>
      <c r="E804" s="2" t="s">
        <v>381</v>
      </c>
      <c r="F804" s="1">
        <v>41498.678354201387</v>
      </c>
      <c r="G804" s="1">
        <v>41498.742520868051</v>
      </c>
      <c r="H804" s="5">
        <f t="shared" si="48"/>
        <v>92</v>
      </c>
      <c r="I804" s="15" t="str">
        <f t="shared" si="49"/>
        <v>Aug</v>
      </c>
      <c r="J804" s="15" t="str">
        <f t="shared" si="50"/>
        <v>Day</v>
      </c>
      <c r="K804" s="15" t="str">
        <f t="shared" si="51"/>
        <v>Weekday</v>
      </c>
      <c r="L804" s="19">
        <f>_xlfn.ISOWEEKNUM(Table4[[#This Row],[Delivery Date]])</f>
        <v>33</v>
      </c>
    </row>
    <row r="805" spans="1:12">
      <c r="A805" s="4">
        <v>825</v>
      </c>
      <c r="B805" s="2" t="s">
        <v>146</v>
      </c>
      <c r="C805" s="2" t="s">
        <v>5</v>
      </c>
      <c r="D805" s="3">
        <v>0.88055555555555554</v>
      </c>
      <c r="E805" s="2" t="s">
        <v>381</v>
      </c>
      <c r="F805" s="1">
        <v>41498.830970717594</v>
      </c>
      <c r="G805" s="1">
        <v>41498.910334143518</v>
      </c>
      <c r="H805" s="5">
        <f t="shared" si="48"/>
        <v>114</v>
      </c>
      <c r="I805" s="15" t="str">
        <f t="shared" si="49"/>
        <v>Aug</v>
      </c>
      <c r="J805" s="15" t="str">
        <f t="shared" si="50"/>
        <v>Day</v>
      </c>
      <c r="K805" s="15" t="str">
        <f t="shared" si="51"/>
        <v>Weekday</v>
      </c>
      <c r="L805" s="19">
        <f>_xlfn.ISOWEEKNUM(Table4[[#This Row],[Delivery Date]])</f>
        <v>33</v>
      </c>
    </row>
    <row r="806" spans="1:12" hidden="1">
      <c r="A806" s="4">
        <v>826</v>
      </c>
      <c r="B806" s="2" t="s">
        <v>147</v>
      </c>
      <c r="C806" s="2" t="s">
        <v>8</v>
      </c>
      <c r="D806" s="3">
        <v>0.12430555555555556</v>
      </c>
      <c r="E806" s="2" t="s">
        <v>381</v>
      </c>
      <c r="F806" s="1">
        <v>41499.107152164353</v>
      </c>
      <c r="G806" s="1" t="e">
        <v>#VALUE!</v>
      </c>
      <c r="H806" s="5" t="e">
        <f t="shared" si="48"/>
        <v>#VALUE!</v>
      </c>
      <c r="I806" s="15" t="str">
        <f t="shared" si="49"/>
        <v>Aug</v>
      </c>
      <c r="J806" s="15" t="str">
        <f t="shared" si="50"/>
        <v>Night</v>
      </c>
      <c r="K806" s="15" t="str">
        <f t="shared" si="51"/>
        <v>Weekday</v>
      </c>
      <c r="L806" s="19">
        <f>_xlfn.ISOWEEKNUM(Table4[[#This Row],[Delivery Date]])</f>
        <v>33</v>
      </c>
    </row>
    <row r="807" spans="1:12">
      <c r="A807" s="4">
        <v>827</v>
      </c>
      <c r="B807" s="2" t="s">
        <v>147</v>
      </c>
      <c r="C807" s="2" t="s">
        <v>8</v>
      </c>
      <c r="D807" s="3">
        <v>0.25138888888888888</v>
      </c>
      <c r="E807" s="2" t="s">
        <v>381</v>
      </c>
      <c r="F807" s="1">
        <v>41499.236123182869</v>
      </c>
      <c r="G807" s="1">
        <v>41499.293576886579</v>
      </c>
      <c r="H807" s="5">
        <f t="shared" si="48"/>
        <v>82</v>
      </c>
      <c r="I807" s="15" t="str">
        <f t="shared" si="49"/>
        <v>Aug</v>
      </c>
      <c r="J807" s="15" t="str">
        <f t="shared" si="50"/>
        <v>Day</v>
      </c>
      <c r="K807" s="15" t="str">
        <f t="shared" si="51"/>
        <v>Weekday</v>
      </c>
      <c r="L807" s="19">
        <f>_xlfn.ISOWEEKNUM(Table4[[#This Row],[Delivery Date]])</f>
        <v>33</v>
      </c>
    </row>
    <row r="808" spans="1:12">
      <c r="A808" s="4">
        <v>828</v>
      </c>
      <c r="B808" s="2" t="s">
        <v>147</v>
      </c>
      <c r="C808" s="2" t="s">
        <v>8</v>
      </c>
      <c r="D808" s="3">
        <v>0.38819444444444445</v>
      </c>
      <c r="E808" s="2" t="s">
        <v>9</v>
      </c>
      <c r="F808" s="1">
        <v>41499.313730405091</v>
      </c>
      <c r="G808" s="1">
        <v>41499.408174849537</v>
      </c>
      <c r="H808" s="5">
        <f t="shared" si="48"/>
        <v>136</v>
      </c>
      <c r="I808" s="15" t="str">
        <f t="shared" si="49"/>
        <v>Aug</v>
      </c>
      <c r="J808" s="15" t="str">
        <f t="shared" si="50"/>
        <v>Day</v>
      </c>
      <c r="K808" s="15" t="str">
        <f t="shared" si="51"/>
        <v>Weekday</v>
      </c>
      <c r="L808" s="19">
        <f>_xlfn.ISOWEEKNUM(Table4[[#This Row],[Delivery Date]])</f>
        <v>33</v>
      </c>
    </row>
    <row r="809" spans="1:12">
      <c r="A809" s="4">
        <v>829</v>
      </c>
      <c r="B809" s="2" t="s">
        <v>147</v>
      </c>
      <c r="C809" s="2" t="s">
        <v>8</v>
      </c>
      <c r="D809" s="3">
        <v>0.44861111111111113</v>
      </c>
      <c r="E809" s="2" t="s">
        <v>9</v>
      </c>
      <c r="F809" s="1">
        <v>41499.403590474532</v>
      </c>
      <c r="G809" s="1">
        <v>41499.47207427083</v>
      </c>
      <c r="H809" s="5">
        <f t="shared" si="48"/>
        <v>98</v>
      </c>
      <c r="I809" s="15" t="str">
        <f t="shared" si="49"/>
        <v>Aug</v>
      </c>
      <c r="J809" s="15" t="str">
        <f t="shared" si="50"/>
        <v>Day</v>
      </c>
      <c r="K809" s="15" t="str">
        <f t="shared" si="51"/>
        <v>Weekday</v>
      </c>
      <c r="L809" s="19">
        <f>_xlfn.ISOWEEKNUM(Table4[[#This Row],[Delivery Date]])</f>
        <v>33</v>
      </c>
    </row>
    <row r="810" spans="1:12">
      <c r="A810" s="4">
        <v>830</v>
      </c>
      <c r="B810" s="2" t="s">
        <v>147</v>
      </c>
      <c r="C810" s="2" t="s">
        <v>8</v>
      </c>
      <c r="D810" s="3">
        <v>0.46249999999999997</v>
      </c>
      <c r="E810" s="2" t="s">
        <v>9</v>
      </c>
      <c r="F810" s="1">
        <v>41499.432422951388</v>
      </c>
      <c r="G810" s="1">
        <v>41499.512978506944</v>
      </c>
      <c r="H810" s="5">
        <f t="shared" si="48"/>
        <v>116</v>
      </c>
      <c r="I810" s="15" t="str">
        <f t="shared" si="49"/>
        <v>Aug</v>
      </c>
      <c r="J810" s="15" t="str">
        <f t="shared" si="50"/>
        <v>Day</v>
      </c>
      <c r="K810" s="15" t="str">
        <f t="shared" si="51"/>
        <v>Weekday</v>
      </c>
      <c r="L810" s="19">
        <f>_xlfn.ISOWEEKNUM(Table4[[#This Row],[Delivery Date]])</f>
        <v>33</v>
      </c>
    </row>
    <row r="811" spans="1:12">
      <c r="A811" s="4">
        <v>831</v>
      </c>
      <c r="B811" s="2" t="s">
        <v>147</v>
      </c>
      <c r="C811" s="2" t="s">
        <v>8</v>
      </c>
      <c r="D811" s="3">
        <v>0.51666666666666672</v>
      </c>
      <c r="E811" s="2" t="s">
        <v>381</v>
      </c>
      <c r="F811" s="1">
        <v>41499.494772569444</v>
      </c>
      <c r="G811" s="1">
        <v>41499.529865162032</v>
      </c>
      <c r="H811" s="5">
        <f t="shared" si="48"/>
        <v>50</v>
      </c>
      <c r="I811" s="15" t="str">
        <f t="shared" si="49"/>
        <v>Aug</v>
      </c>
      <c r="J811" s="15" t="str">
        <f t="shared" si="50"/>
        <v>Day</v>
      </c>
      <c r="K811" s="15" t="str">
        <f t="shared" si="51"/>
        <v>Weekday</v>
      </c>
      <c r="L811" s="19">
        <f>_xlfn.ISOWEEKNUM(Table4[[#This Row],[Delivery Date]])</f>
        <v>33</v>
      </c>
    </row>
    <row r="812" spans="1:12">
      <c r="A812" s="4">
        <v>832</v>
      </c>
      <c r="B812" s="2" t="s">
        <v>147</v>
      </c>
      <c r="C812" s="2" t="s">
        <v>8</v>
      </c>
      <c r="D812" s="3">
        <v>0.55486111111111114</v>
      </c>
      <c r="E812" s="2" t="s">
        <v>9</v>
      </c>
      <c r="F812" s="1">
        <v>41499.506716747688</v>
      </c>
      <c r="G812" s="1">
        <v>41499.571369525467</v>
      </c>
      <c r="H812" s="5">
        <f t="shared" si="48"/>
        <v>93</v>
      </c>
      <c r="I812" s="15" t="str">
        <f t="shared" si="49"/>
        <v>Aug</v>
      </c>
      <c r="J812" s="15" t="str">
        <f t="shared" si="50"/>
        <v>Day</v>
      </c>
      <c r="K812" s="15" t="str">
        <f t="shared" si="51"/>
        <v>Weekday</v>
      </c>
      <c r="L812" s="19">
        <f>_xlfn.ISOWEEKNUM(Table4[[#This Row],[Delivery Date]])</f>
        <v>33</v>
      </c>
    </row>
    <row r="813" spans="1:12">
      <c r="A813" s="4">
        <v>833</v>
      </c>
      <c r="B813" s="2" t="s">
        <v>147</v>
      </c>
      <c r="C813" s="2" t="s">
        <v>8</v>
      </c>
      <c r="D813" s="3">
        <v>0.61736111111111114</v>
      </c>
      <c r="E813" s="2" t="s">
        <v>9</v>
      </c>
      <c r="F813" s="1">
        <v>41499.585609108792</v>
      </c>
      <c r="G813" s="1">
        <v>41499.652842905096</v>
      </c>
      <c r="H813" s="5">
        <f t="shared" si="48"/>
        <v>96</v>
      </c>
      <c r="I813" s="15" t="str">
        <f t="shared" si="49"/>
        <v>Aug</v>
      </c>
      <c r="J813" s="15" t="str">
        <f t="shared" si="50"/>
        <v>Day</v>
      </c>
      <c r="K813" s="15" t="str">
        <f t="shared" si="51"/>
        <v>Weekday</v>
      </c>
      <c r="L813" s="19">
        <f>_xlfn.ISOWEEKNUM(Table4[[#This Row],[Delivery Date]])</f>
        <v>33</v>
      </c>
    </row>
    <row r="814" spans="1:12">
      <c r="A814" s="4">
        <v>834</v>
      </c>
      <c r="B814" s="2" t="s">
        <v>147</v>
      </c>
      <c r="C814" s="2" t="s">
        <v>8</v>
      </c>
      <c r="D814" s="3">
        <v>0.66319444444444442</v>
      </c>
      <c r="E814" s="2" t="s">
        <v>9</v>
      </c>
      <c r="F814" s="1">
        <v>41499.632081944445</v>
      </c>
      <c r="G814" s="1">
        <v>41499.699593518511</v>
      </c>
      <c r="H814" s="5">
        <f t="shared" ref="H814:H876" si="52">HOUR(G814-F814)*60+MINUTE(G814-F814)</f>
        <v>97</v>
      </c>
      <c r="I814" s="15" t="str">
        <f t="shared" si="49"/>
        <v>Aug</v>
      </c>
      <c r="J814" s="15" t="str">
        <f t="shared" si="50"/>
        <v>Day</v>
      </c>
      <c r="K814" s="15" t="str">
        <f t="shared" si="51"/>
        <v>Weekday</v>
      </c>
      <c r="L814" s="19">
        <f>_xlfn.ISOWEEKNUM(Table4[[#This Row],[Delivery Date]])</f>
        <v>33</v>
      </c>
    </row>
    <row r="815" spans="1:12">
      <c r="A815" s="4">
        <v>835</v>
      </c>
      <c r="B815" s="2" t="s">
        <v>147</v>
      </c>
      <c r="C815" s="2" t="s">
        <v>8</v>
      </c>
      <c r="D815" s="3">
        <v>0.68611111111111101</v>
      </c>
      <c r="E815" s="2" t="s">
        <v>9</v>
      </c>
      <c r="F815" s="1">
        <v>41499.670793020836</v>
      </c>
      <c r="G815" s="1">
        <v>41499.708119409719</v>
      </c>
      <c r="H815" s="5">
        <f t="shared" si="52"/>
        <v>53</v>
      </c>
      <c r="I815" s="15" t="str">
        <f t="shared" si="49"/>
        <v>Aug</v>
      </c>
      <c r="J815" s="15" t="str">
        <f t="shared" si="50"/>
        <v>Day</v>
      </c>
      <c r="K815" s="15" t="str">
        <f t="shared" si="51"/>
        <v>Weekday</v>
      </c>
      <c r="L815" s="19">
        <f>_xlfn.ISOWEEKNUM(Table4[[#This Row],[Delivery Date]])</f>
        <v>33</v>
      </c>
    </row>
    <row r="816" spans="1:12">
      <c r="A816" s="4">
        <v>836</v>
      </c>
      <c r="B816" s="2" t="s">
        <v>147</v>
      </c>
      <c r="C816" s="2" t="s">
        <v>8</v>
      </c>
      <c r="D816" s="3">
        <v>0.96736111111111101</v>
      </c>
      <c r="E816" s="2" t="s">
        <v>381</v>
      </c>
      <c r="F816" s="1">
        <v>41499.960102118057</v>
      </c>
      <c r="G816" s="1">
        <v>41499.998713229164</v>
      </c>
      <c r="H816" s="5">
        <f t="shared" si="52"/>
        <v>55</v>
      </c>
      <c r="I816" s="15" t="str">
        <f t="shared" si="49"/>
        <v>Aug</v>
      </c>
      <c r="J816" s="15" t="str">
        <f t="shared" si="50"/>
        <v>Day</v>
      </c>
      <c r="K816" s="15" t="str">
        <f t="shared" si="51"/>
        <v>Weekday</v>
      </c>
      <c r="L816" s="19">
        <f>_xlfn.ISOWEEKNUM(Table4[[#This Row],[Delivery Date]])</f>
        <v>33</v>
      </c>
    </row>
    <row r="817" spans="1:12" hidden="1">
      <c r="A817" s="4">
        <v>837</v>
      </c>
      <c r="B817" s="2" t="s">
        <v>148</v>
      </c>
      <c r="C817" s="2" t="s">
        <v>11</v>
      </c>
      <c r="D817" s="3">
        <v>2.5694444444444447E-2</v>
      </c>
      <c r="E817" s="2" t="s">
        <v>381</v>
      </c>
      <c r="F817" s="1">
        <v>41499.998904050924</v>
      </c>
      <c r="G817" s="1">
        <v>41500.048869328697</v>
      </c>
      <c r="H817" s="5">
        <f t="shared" si="52"/>
        <v>71</v>
      </c>
      <c r="I817" s="15" t="str">
        <f t="shared" si="49"/>
        <v>Aug</v>
      </c>
      <c r="J817" s="15" t="str">
        <f t="shared" si="50"/>
        <v>Night</v>
      </c>
      <c r="K817" s="15" t="str">
        <f t="shared" si="51"/>
        <v>Weekday</v>
      </c>
      <c r="L817" s="19">
        <f>_xlfn.ISOWEEKNUM(Table4[[#This Row],[Delivery Date]])</f>
        <v>33</v>
      </c>
    </row>
    <row r="818" spans="1:12">
      <c r="A818" s="4">
        <v>838</v>
      </c>
      <c r="B818" s="2" t="s">
        <v>148</v>
      </c>
      <c r="C818" s="2" t="s">
        <v>11</v>
      </c>
      <c r="D818" s="3">
        <v>0.34236111111111112</v>
      </c>
      <c r="E818" s="2" t="s">
        <v>381</v>
      </c>
      <c r="F818" s="1">
        <v>41500.322426354171</v>
      </c>
      <c r="G818" s="1" t="e">
        <v>#VALUE!</v>
      </c>
      <c r="H818" s="5" t="e">
        <f t="shared" si="52"/>
        <v>#VALUE!</v>
      </c>
      <c r="I818" s="15" t="str">
        <f t="shared" si="49"/>
        <v>Aug</v>
      </c>
      <c r="J818" s="15" t="str">
        <f t="shared" si="50"/>
        <v>Day</v>
      </c>
      <c r="K818" s="15" t="str">
        <f t="shared" si="51"/>
        <v>Weekday</v>
      </c>
      <c r="L818" s="19">
        <f>_xlfn.ISOWEEKNUM(Table4[[#This Row],[Delivery Date]])</f>
        <v>33</v>
      </c>
    </row>
    <row r="819" spans="1:12">
      <c r="A819" s="4">
        <v>839</v>
      </c>
      <c r="B819" s="2" t="s">
        <v>148</v>
      </c>
      <c r="C819" s="2" t="s">
        <v>11</v>
      </c>
      <c r="D819" s="3">
        <v>0.35416666666666669</v>
      </c>
      <c r="E819" s="2" t="s">
        <v>9</v>
      </c>
      <c r="F819" s="1">
        <v>41500.324790509258</v>
      </c>
      <c r="G819" s="1">
        <v>41500.389987268514</v>
      </c>
      <c r="H819" s="5">
        <f t="shared" si="52"/>
        <v>93</v>
      </c>
      <c r="I819" s="15" t="str">
        <f t="shared" si="49"/>
        <v>Aug</v>
      </c>
      <c r="J819" s="15" t="str">
        <f t="shared" si="50"/>
        <v>Day</v>
      </c>
      <c r="K819" s="15" t="str">
        <f t="shared" si="51"/>
        <v>Weekday</v>
      </c>
      <c r="L819" s="19">
        <f>_xlfn.ISOWEEKNUM(Table4[[#This Row],[Delivery Date]])</f>
        <v>33</v>
      </c>
    </row>
    <row r="820" spans="1:12">
      <c r="A820" s="4">
        <v>840</v>
      </c>
      <c r="B820" s="2" t="s">
        <v>148</v>
      </c>
      <c r="C820" s="2" t="s">
        <v>11</v>
      </c>
      <c r="D820" s="3">
        <v>0.50069444444444444</v>
      </c>
      <c r="E820" s="2" t="s">
        <v>9</v>
      </c>
      <c r="F820" s="1">
        <v>41500.483590243057</v>
      </c>
      <c r="G820" s="1">
        <v>41500.527641168985</v>
      </c>
      <c r="H820" s="5">
        <f t="shared" si="52"/>
        <v>63</v>
      </c>
      <c r="I820" s="15" t="str">
        <f t="shared" si="49"/>
        <v>Aug</v>
      </c>
      <c r="J820" s="15" t="str">
        <f t="shared" si="50"/>
        <v>Day</v>
      </c>
      <c r="K820" s="15" t="str">
        <f t="shared" si="51"/>
        <v>Weekday</v>
      </c>
      <c r="L820" s="19">
        <f>_xlfn.ISOWEEKNUM(Table4[[#This Row],[Delivery Date]])</f>
        <v>33</v>
      </c>
    </row>
    <row r="821" spans="1:12">
      <c r="A821" s="4">
        <v>841</v>
      </c>
      <c r="B821" s="2" t="s">
        <v>148</v>
      </c>
      <c r="C821" s="2" t="s">
        <v>11</v>
      </c>
      <c r="D821" s="3">
        <v>0.5840277777777777</v>
      </c>
      <c r="E821" s="2" t="s">
        <v>9</v>
      </c>
      <c r="F821" s="1">
        <v>41500.548451886578</v>
      </c>
      <c r="G821" s="1">
        <v>41500.604771331018</v>
      </c>
      <c r="H821" s="5">
        <f t="shared" si="52"/>
        <v>81</v>
      </c>
      <c r="I821" s="15" t="str">
        <f t="shared" si="49"/>
        <v>Aug</v>
      </c>
      <c r="J821" s="15" t="str">
        <f t="shared" si="50"/>
        <v>Day</v>
      </c>
      <c r="K821" s="15" t="str">
        <f t="shared" si="51"/>
        <v>Weekday</v>
      </c>
      <c r="L821" s="19">
        <f>_xlfn.ISOWEEKNUM(Table4[[#This Row],[Delivery Date]])</f>
        <v>33</v>
      </c>
    </row>
    <row r="822" spans="1:12">
      <c r="A822" s="4">
        <v>842</v>
      </c>
      <c r="B822" s="2" t="s">
        <v>148</v>
      </c>
      <c r="C822" s="2" t="s">
        <v>11</v>
      </c>
      <c r="D822" s="3">
        <v>0.64652777777777781</v>
      </c>
      <c r="E822" s="2" t="s">
        <v>381</v>
      </c>
      <c r="F822" s="1">
        <v>41500.629216203706</v>
      </c>
      <c r="G822" s="1">
        <v>41500.671172222224</v>
      </c>
      <c r="H822" s="5">
        <f t="shared" si="52"/>
        <v>60</v>
      </c>
      <c r="I822" s="15" t="str">
        <f t="shared" si="49"/>
        <v>Aug</v>
      </c>
      <c r="J822" s="15" t="str">
        <f t="shared" si="50"/>
        <v>Day</v>
      </c>
      <c r="K822" s="15" t="str">
        <f t="shared" si="51"/>
        <v>Weekday</v>
      </c>
      <c r="L822" s="19">
        <f>_xlfn.ISOWEEKNUM(Table4[[#This Row],[Delivery Date]])</f>
        <v>33</v>
      </c>
    </row>
    <row r="823" spans="1:12">
      <c r="A823" s="4">
        <v>843</v>
      </c>
      <c r="B823" s="2" t="s">
        <v>148</v>
      </c>
      <c r="C823" s="2" t="s">
        <v>11</v>
      </c>
      <c r="D823" s="3">
        <v>0.73819444444444438</v>
      </c>
      <c r="E823" s="2" t="s">
        <v>381</v>
      </c>
      <c r="F823" s="1">
        <v>41500.708262037035</v>
      </c>
      <c r="G823" s="1">
        <v>41500.760113888893</v>
      </c>
      <c r="H823" s="5">
        <f t="shared" si="52"/>
        <v>74</v>
      </c>
      <c r="I823" s="15" t="str">
        <f t="shared" si="49"/>
        <v>Aug</v>
      </c>
      <c r="J823" s="15" t="str">
        <f t="shared" si="50"/>
        <v>Day</v>
      </c>
      <c r="K823" s="15" t="str">
        <f t="shared" si="51"/>
        <v>Weekday</v>
      </c>
      <c r="L823" s="19">
        <f>_xlfn.ISOWEEKNUM(Table4[[#This Row],[Delivery Date]])</f>
        <v>33</v>
      </c>
    </row>
    <row r="824" spans="1:12">
      <c r="A824" s="4">
        <v>844</v>
      </c>
      <c r="B824" s="2" t="s">
        <v>148</v>
      </c>
      <c r="C824" s="2" t="s">
        <v>11</v>
      </c>
      <c r="D824" s="3">
        <v>0.96666666666666667</v>
      </c>
      <c r="E824" s="2" t="s">
        <v>9</v>
      </c>
      <c r="F824" s="1">
        <v>41500.933575613431</v>
      </c>
      <c r="G824" s="1" t="e">
        <v>#VALUE!</v>
      </c>
      <c r="H824" s="5" t="e">
        <f t="shared" si="52"/>
        <v>#VALUE!</v>
      </c>
      <c r="I824" s="15" t="str">
        <f t="shared" si="49"/>
        <v>Aug</v>
      </c>
      <c r="J824" s="15" t="str">
        <f t="shared" si="50"/>
        <v>Day</v>
      </c>
      <c r="K824" s="15" t="str">
        <f t="shared" si="51"/>
        <v>Weekday</v>
      </c>
      <c r="L824" s="19">
        <f>_xlfn.ISOWEEKNUM(Table4[[#This Row],[Delivery Date]])</f>
        <v>33</v>
      </c>
    </row>
    <row r="825" spans="1:12" hidden="1">
      <c r="A825" s="4">
        <v>845</v>
      </c>
      <c r="B825" s="2" t="s">
        <v>149</v>
      </c>
      <c r="C825" s="2" t="s">
        <v>13</v>
      </c>
      <c r="D825" s="3">
        <v>4.6527777777777779E-2</v>
      </c>
      <c r="E825" s="2" t="s">
        <v>381</v>
      </c>
      <c r="F825" s="1">
        <v>41501.034551423611</v>
      </c>
      <c r="G825" s="1">
        <v>41501.088405590272</v>
      </c>
      <c r="H825" s="5">
        <f t="shared" si="52"/>
        <v>77</v>
      </c>
      <c r="I825" s="15" t="str">
        <f t="shared" si="49"/>
        <v>Aug</v>
      </c>
      <c r="J825" s="15" t="str">
        <f t="shared" si="50"/>
        <v>Night</v>
      </c>
      <c r="K825" s="15" t="str">
        <f t="shared" si="51"/>
        <v>Weekday</v>
      </c>
      <c r="L825" s="19">
        <f>_xlfn.ISOWEEKNUM(Table4[[#This Row],[Delivery Date]])</f>
        <v>33</v>
      </c>
    </row>
    <row r="826" spans="1:12" hidden="1">
      <c r="A826" s="4">
        <v>846</v>
      </c>
      <c r="B826" s="2" t="s">
        <v>149</v>
      </c>
      <c r="C826" s="2" t="s">
        <v>13</v>
      </c>
      <c r="D826" s="3">
        <v>0.16805555555555554</v>
      </c>
      <c r="E826" s="2" t="s">
        <v>381</v>
      </c>
      <c r="F826" s="1">
        <v>41501.139530289351</v>
      </c>
      <c r="G826" s="1">
        <v>41501.235305752314</v>
      </c>
      <c r="H826" s="5">
        <f t="shared" si="52"/>
        <v>137</v>
      </c>
      <c r="I826" s="15" t="str">
        <f t="shared" si="49"/>
        <v>Aug</v>
      </c>
      <c r="J826" s="15" t="str">
        <f t="shared" si="50"/>
        <v>Night</v>
      </c>
      <c r="K826" s="15" t="str">
        <f t="shared" si="51"/>
        <v>Weekday</v>
      </c>
      <c r="L826" s="19">
        <f>_xlfn.ISOWEEKNUM(Table4[[#This Row],[Delivery Date]])</f>
        <v>33</v>
      </c>
    </row>
    <row r="827" spans="1:12">
      <c r="A827" s="4">
        <v>847</v>
      </c>
      <c r="B827" s="2" t="s">
        <v>149</v>
      </c>
      <c r="C827" s="2" t="s">
        <v>13</v>
      </c>
      <c r="D827" s="3">
        <v>0.28888888888888892</v>
      </c>
      <c r="E827" s="2" t="s">
        <v>381</v>
      </c>
      <c r="F827" s="1">
        <v>41501.256278668981</v>
      </c>
      <c r="G827" s="1">
        <v>41501.307378206016</v>
      </c>
      <c r="H827" s="5">
        <f t="shared" si="52"/>
        <v>73</v>
      </c>
      <c r="I827" s="15" t="str">
        <f t="shared" si="49"/>
        <v>Aug</v>
      </c>
      <c r="J827" s="15" t="str">
        <f t="shared" si="50"/>
        <v>Day</v>
      </c>
      <c r="K827" s="15" t="str">
        <f t="shared" si="51"/>
        <v>Weekday</v>
      </c>
      <c r="L827" s="19">
        <f>_xlfn.ISOWEEKNUM(Table4[[#This Row],[Delivery Date]])</f>
        <v>33</v>
      </c>
    </row>
    <row r="828" spans="1:12">
      <c r="A828" s="4">
        <v>848</v>
      </c>
      <c r="B828" s="2" t="s">
        <v>149</v>
      </c>
      <c r="C828" s="2" t="s">
        <v>13</v>
      </c>
      <c r="D828" s="3">
        <v>0.33402777777777776</v>
      </c>
      <c r="E828" s="2" t="s">
        <v>381</v>
      </c>
      <c r="F828" s="1">
        <v>41501.331189386576</v>
      </c>
      <c r="G828" s="1" t="e">
        <v>#VALUE!</v>
      </c>
      <c r="H828" s="5" t="e">
        <f t="shared" si="52"/>
        <v>#VALUE!</v>
      </c>
      <c r="I828" s="15" t="str">
        <f t="shared" si="49"/>
        <v>Aug</v>
      </c>
      <c r="J828" s="15" t="str">
        <f t="shared" si="50"/>
        <v>Day</v>
      </c>
      <c r="K828" s="15" t="str">
        <f t="shared" si="51"/>
        <v>Weekday</v>
      </c>
      <c r="L828" s="19">
        <f>_xlfn.ISOWEEKNUM(Table4[[#This Row],[Delivery Date]])</f>
        <v>33</v>
      </c>
    </row>
    <row r="829" spans="1:12">
      <c r="A829" s="4">
        <v>849</v>
      </c>
      <c r="B829" s="2" t="s">
        <v>149</v>
      </c>
      <c r="C829" s="2" t="s">
        <v>13</v>
      </c>
      <c r="D829" s="3">
        <v>0.4291666666666667</v>
      </c>
      <c r="E829" s="2" t="s">
        <v>9</v>
      </c>
      <c r="F829" s="1">
        <v>41501.394168831022</v>
      </c>
      <c r="G829" s="1">
        <v>41501.457768368055</v>
      </c>
      <c r="H829" s="5">
        <f t="shared" si="52"/>
        <v>91</v>
      </c>
      <c r="I829" s="15" t="str">
        <f t="shared" si="49"/>
        <v>Aug</v>
      </c>
      <c r="J829" s="15" t="str">
        <f t="shared" si="50"/>
        <v>Day</v>
      </c>
      <c r="K829" s="15" t="str">
        <f t="shared" si="51"/>
        <v>Weekday</v>
      </c>
      <c r="L829" s="19">
        <f>_xlfn.ISOWEEKNUM(Table4[[#This Row],[Delivery Date]])</f>
        <v>33</v>
      </c>
    </row>
    <row r="830" spans="1:12">
      <c r="A830" s="4">
        <v>850</v>
      </c>
      <c r="B830" s="2" t="s">
        <v>149</v>
      </c>
      <c r="C830" s="2" t="s">
        <v>13</v>
      </c>
      <c r="D830" s="3">
        <v>0.55625000000000002</v>
      </c>
      <c r="E830" s="2" t="s">
        <v>381</v>
      </c>
      <c r="F830" s="1">
        <v>41501.519414039351</v>
      </c>
      <c r="G830" s="1">
        <v>41501.58642792824</v>
      </c>
      <c r="H830" s="5">
        <f t="shared" si="52"/>
        <v>96</v>
      </c>
      <c r="I830" s="15" t="str">
        <f t="shared" si="49"/>
        <v>Aug</v>
      </c>
      <c r="J830" s="15" t="str">
        <f t="shared" si="50"/>
        <v>Day</v>
      </c>
      <c r="K830" s="15" t="str">
        <f t="shared" si="51"/>
        <v>Weekday</v>
      </c>
      <c r="L830" s="19">
        <f>_xlfn.ISOWEEKNUM(Table4[[#This Row],[Delivery Date]])</f>
        <v>33</v>
      </c>
    </row>
    <row r="831" spans="1:12">
      <c r="A831" s="4">
        <v>851</v>
      </c>
      <c r="B831" s="2" t="s">
        <v>149</v>
      </c>
      <c r="C831" s="2" t="s">
        <v>13</v>
      </c>
      <c r="D831" s="3">
        <v>0.63541666666666663</v>
      </c>
      <c r="E831" s="2" t="s">
        <v>6</v>
      </c>
      <c r="F831" s="1">
        <v>41501.588697071762</v>
      </c>
      <c r="G831" s="1" t="e">
        <v>#VALUE!</v>
      </c>
      <c r="H831" s="5" t="e">
        <f t="shared" si="52"/>
        <v>#VALUE!</v>
      </c>
      <c r="I831" s="15" t="str">
        <f t="shared" si="49"/>
        <v>Aug</v>
      </c>
      <c r="J831" s="15" t="str">
        <f t="shared" si="50"/>
        <v>Day</v>
      </c>
      <c r="K831" s="15" t="str">
        <f t="shared" si="51"/>
        <v>Weekday</v>
      </c>
      <c r="L831" s="19">
        <f>_xlfn.ISOWEEKNUM(Table4[[#This Row],[Delivery Date]])</f>
        <v>33</v>
      </c>
    </row>
    <row r="832" spans="1:12">
      <c r="A832" s="4">
        <v>852</v>
      </c>
      <c r="B832" s="2" t="s">
        <v>149</v>
      </c>
      <c r="C832" s="2" t="s">
        <v>13</v>
      </c>
      <c r="D832" s="3">
        <v>0.71875</v>
      </c>
      <c r="E832" s="2" t="s">
        <v>9</v>
      </c>
      <c r="F832" s="1">
        <v>41501.672838506944</v>
      </c>
      <c r="G832" s="1">
        <v>41501.755963506941</v>
      </c>
      <c r="H832" s="5">
        <f t="shared" si="52"/>
        <v>119</v>
      </c>
      <c r="I832" s="15" t="str">
        <f t="shared" si="49"/>
        <v>Aug</v>
      </c>
      <c r="J832" s="15" t="str">
        <f t="shared" si="50"/>
        <v>Day</v>
      </c>
      <c r="K832" s="15" t="str">
        <f t="shared" si="51"/>
        <v>Weekday</v>
      </c>
      <c r="L832" s="19">
        <f>_xlfn.ISOWEEKNUM(Table4[[#This Row],[Delivery Date]])</f>
        <v>33</v>
      </c>
    </row>
    <row r="833" spans="1:12">
      <c r="A833" s="4">
        <v>853</v>
      </c>
      <c r="B833" s="2" t="s">
        <v>150</v>
      </c>
      <c r="C833" s="2" t="s">
        <v>15</v>
      </c>
      <c r="D833" s="3">
        <v>0.38263888888888892</v>
      </c>
      <c r="E833" s="2" t="s">
        <v>9</v>
      </c>
      <c r="F833" s="1">
        <v>41502.367047071762</v>
      </c>
      <c r="G833" s="1">
        <v>41502.415565590272</v>
      </c>
      <c r="H833" s="5">
        <f t="shared" si="52"/>
        <v>69</v>
      </c>
      <c r="I833" s="15" t="str">
        <f t="shared" si="49"/>
        <v>Aug</v>
      </c>
      <c r="J833" s="15" t="str">
        <f t="shared" si="50"/>
        <v>Day</v>
      </c>
      <c r="K833" s="15" t="str">
        <f t="shared" si="51"/>
        <v>Weekday</v>
      </c>
      <c r="L833" s="19">
        <f>_xlfn.ISOWEEKNUM(Table4[[#This Row],[Delivery Date]])</f>
        <v>33</v>
      </c>
    </row>
    <row r="834" spans="1:12">
      <c r="A834" s="4">
        <v>854</v>
      </c>
      <c r="B834" s="2" t="s">
        <v>150</v>
      </c>
      <c r="C834" s="2" t="s">
        <v>15</v>
      </c>
      <c r="D834" s="3">
        <v>0.45694444444444443</v>
      </c>
      <c r="E834" s="2" t="s">
        <v>9</v>
      </c>
      <c r="F834" s="1">
        <v>41502.431948148151</v>
      </c>
      <c r="G834" s="1">
        <v>41502.512746759254</v>
      </c>
      <c r="H834" s="5">
        <f t="shared" si="52"/>
        <v>116</v>
      </c>
      <c r="I834" s="15" t="str">
        <f t="shared" ref="I834:I897" si="53">TEXT(B834,"mmm")</f>
        <v>Aug</v>
      </c>
      <c r="J834" s="15" t="str">
        <f t="shared" ref="J834:J897" si="54">IF(OR(HOUR(D834)&lt;6, HOUR(D834&gt;18)),"Night","Day")</f>
        <v>Day</v>
      </c>
      <c r="K834" s="15" t="str">
        <f t="shared" ref="K834:K897" si="55">IF(OR(C834="Saturday", C834="Sunday"),"Weekend","Weekday")</f>
        <v>Weekday</v>
      </c>
      <c r="L834" s="19">
        <f>_xlfn.ISOWEEKNUM(Table4[[#This Row],[Delivery Date]])</f>
        <v>33</v>
      </c>
    </row>
    <row r="835" spans="1:12">
      <c r="A835" s="4">
        <v>855</v>
      </c>
      <c r="B835" s="2" t="s">
        <v>150</v>
      </c>
      <c r="C835" s="2" t="s">
        <v>15</v>
      </c>
      <c r="D835" s="3">
        <v>0.4909722222222222</v>
      </c>
      <c r="E835" s="2" t="s">
        <v>9</v>
      </c>
      <c r="F835" s="1">
        <v>41502.446097106484</v>
      </c>
      <c r="G835" s="1">
        <v>41502.51375914352</v>
      </c>
      <c r="H835" s="5">
        <f t="shared" si="52"/>
        <v>97</v>
      </c>
      <c r="I835" s="15" t="str">
        <f t="shared" si="53"/>
        <v>Aug</v>
      </c>
      <c r="J835" s="15" t="str">
        <f t="shared" si="54"/>
        <v>Day</v>
      </c>
      <c r="K835" s="15" t="str">
        <f t="shared" si="55"/>
        <v>Weekday</v>
      </c>
      <c r="L835" s="19">
        <f>_xlfn.ISOWEEKNUM(Table4[[#This Row],[Delivery Date]])</f>
        <v>33</v>
      </c>
    </row>
    <row r="836" spans="1:12">
      <c r="A836" s="4">
        <v>856</v>
      </c>
      <c r="B836" s="2" t="s">
        <v>150</v>
      </c>
      <c r="C836" s="2" t="s">
        <v>15</v>
      </c>
      <c r="D836" s="3">
        <v>0.56041666666666667</v>
      </c>
      <c r="E836" s="2" t="s">
        <v>381</v>
      </c>
      <c r="F836" s="1">
        <v>41502.520431631943</v>
      </c>
      <c r="G836" s="1">
        <v>41502.598672372689</v>
      </c>
      <c r="H836" s="5">
        <f t="shared" si="52"/>
        <v>112</v>
      </c>
      <c r="I836" s="15" t="str">
        <f t="shared" si="53"/>
        <v>Aug</v>
      </c>
      <c r="J836" s="15" t="str">
        <f t="shared" si="54"/>
        <v>Day</v>
      </c>
      <c r="K836" s="15" t="str">
        <f t="shared" si="55"/>
        <v>Weekday</v>
      </c>
      <c r="L836" s="19">
        <f>_xlfn.ISOWEEKNUM(Table4[[#This Row],[Delivery Date]])</f>
        <v>33</v>
      </c>
    </row>
    <row r="837" spans="1:12">
      <c r="A837" s="4">
        <v>857</v>
      </c>
      <c r="B837" s="2" t="s">
        <v>150</v>
      </c>
      <c r="C837" s="2" t="s">
        <v>15</v>
      </c>
      <c r="D837" s="3">
        <v>0.57222222222222219</v>
      </c>
      <c r="E837" s="2" t="s">
        <v>9</v>
      </c>
      <c r="F837" s="1">
        <v>41502.524296990741</v>
      </c>
      <c r="G837" s="1">
        <v>41502.599308564815</v>
      </c>
      <c r="H837" s="5">
        <f t="shared" si="52"/>
        <v>108</v>
      </c>
      <c r="I837" s="15" t="str">
        <f t="shared" si="53"/>
        <v>Aug</v>
      </c>
      <c r="J837" s="15" t="str">
        <f t="shared" si="54"/>
        <v>Day</v>
      </c>
      <c r="K837" s="15" t="str">
        <f t="shared" si="55"/>
        <v>Weekday</v>
      </c>
      <c r="L837" s="19">
        <f>_xlfn.ISOWEEKNUM(Table4[[#This Row],[Delivery Date]])</f>
        <v>33</v>
      </c>
    </row>
    <row r="838" spans="1:12">
      <c r="A838" s="4">
        <v>858</v>
      </c>
      <c r="B838" s="2" t="s">
        <v>150</v>
      </c>
      <c r="C838" s="2" t="s">
        <v>15</v>
      </c>
      <c r="D838" s="3">
        <v>0.64027777777777783</v>
      </c>
      <c r="E838" s="2" t="s">
        <v>9</v>
      </c>
      <c r="F838" s="1">
        <v>41502.60918086805</v>
      </c>
      <c r="G838" s="1" t="e">
        <v>#VALUE!</v>
      </c>
      <c r="H838" s="5" t="e">
        <f t="shared" si="52"/>
        <v>#VALUE!</v>
      </c>
      <c r="I838" s="15" t="str">
        <f t="shared" si="53"/>
        <v>Aug</v>
      </c>
      <c r="J838" s="15" t="str">
        <f t="shared" si="54"/>
        <v>Day</v>
      </c>
      <c r="K838" s="15" t="str">
        <f t="shared" si="55"/>
        <v>Weekday</v>
      </c>
      <c r="L838" s="19">
        <f>_xlfn.ISOWEEKNUM(Table4[[#This Row],[Delivery Date]])</f>
        <v>33</v>
      </c>
    </row>
    <row r="839" spans="1:12">
      <c r="A839" s="4">
        <v>859</v>
      </c>
      <c r="B839" s="2" t="s">
        <v>150</v>
      </c>
      <c r="C839" s="2" t="s">
        <v>15</v>
      </c>
      <c r="D839" s="3">
        <v>0.6645833333333333</v>
      </c>
      <c r="E839" s="2" t="s">
        <v>381</v>
      </c>
      <c r="F839" s="1">
        <v>41502.632607488427</v>
      </c>
      <c r="G839" s="1">
        <v>41502.68911211806</v>
      </c>
      <c r="H839" s="5">
        <f t="shared" si="52"/>
        <v>81</v>
      </c>
      <c r="I839" s="15" t="str">
        <f t="shared" si="53"/>
        <v>Aug</v>
      </c>
      <c r="J839" s="15" t="str">
        <f t="shared" si="54"/>
        <v>Day</v>
      </c>
      <c r="K839" s="15" t="str">
        <f t="shared" si="55"/>
        <v>Weekday</v>
      </c>
      <c r="L839" s="19">
        <f>_xlfn.ISOWEEKNUM(Table4[[#This Row],[Delivery Date]])</f>
        <v>33</v>
      </c>
    </row>
    <row r="840" spans="1:12">
      <c r="A840" s="4">
        <v>860</v>
      </c>
      <c r="B840" s="2" t="s">
        <v>150</v>
      </c>
      <c r="C840" s="2" t="s">
        <v>15</v>
      </c>
      <c r="D840" s="3">
        <v>0.80625000000000002</v>
      </c>
      <c r="E840" s="2" t="s">
        <v>381</v>
      </c>
      <c r="F840" s="1">
        <v>41502.771591747682</v>
      </c>
      <c r="G840" s="1">
        <v>41502.856105636572</v>
      </c>
      <c r="H840" s="5">
        <f t="shared" si="52"/>
        <v>121</v>
      </c>
      <c r="I840" s="15" t="str">
        <f t="shared" si="53"/>
        <v>Aug</v>
      </c>
      <c r="J840" s="15" t="str">
        <f t="shared" si="54"/>
        <v>Day</v>
      </c>
      <c r="K840" s="15" t="str">
        <f t="shared" si="55"/>
        <v>Weekday</v>
      </c>
      <c r="L840" s="19">
        <f>_xlfn.ISOWEEKNUM(Table4[[#This Row],[Delivery Date]])</f>
        <v>33</v>
      </c>
    </row>
    <row r="841" spans="1:12">
      <c r="A841" s="4">
        <v>861</v>
      </c>
      <c r="B841" s="2" t="s">
        <v>150</v>
      </c>
      <c r="C841" s="2" t="s">
        <v>15</v>
      </c>
      <c r="D841" s="3">
        <v>0.87152777777777779</v>
      </c>
      <c r="E841" s="2" t="s">
        <v>6</v>
      </c>
      <c r="F841" s="1">
        <v>41502.852092442132</v>
      </c>
      <c r="G841" s="1">
        <v>41502.944360960646</v>
      </c>
      <c r="H841" s="5">
        <f t="shared" si="52"/>
        <v>132</v>
      </c>
      <c r="I841" s="15" t="str">
        <f t="shared" si="53"/>
        <v>Aug</v>
      </c>
      <c r="J841" s="15" t="str">
        <f t="shared" si="54"/>
        <v>Day</v>
      </c>
      <c r="K841" s="15" t="str">
        <f t="shared" si="55"/>
        <v>Weekday</v>
      </c>
      <c r="L841" s="19">
        <f>_xlfn.ISOWEEKNUM(Table4[[#This Row],[Delivery Date]])</f>
        <v>33</v>
      </c>
    </row>
    <row r="842" spans="1:12" hidden="1">
      <c r="A842" s="4">
        <v>862</v>
      </c>
      <c r="B842" s="2" t="s">
        <v>151</v>
      </c>
      <c r="C842" s="2" t="s">
        <v>17</v>
      </c>
      <c r="D842" s="3">
        <v>3.4722222222222224E-2</v>
      </c>
      <c r="E842" s="2" t="s">
        <v>6</v>
      </c>
      <c r="F842" s="1">
        <v>41503.003600543976</v>
      </c>
      <c r="G842" s="1">
        <v>41503.059746377316</v>
      </c>
      <c r="H842" s="5">
        <f t="shared" si="52"/>
        <v>80</v>
      </c>
      <c r="I842" s="15" t="str">
        <f t="shared" si="53"/>
        <v>Aug</v>
      </c>
      <c r="J842" s="15" t="str">
        <f t="shared" si="54"/>
        <v>Night</v>
      </c>
      <c r="K842" s="15" t="str">
        <f t="shared" si="55"/>
        <v>Weekend</v>
      </c>
      <c r="L842" s="19">
        <f>_xlfn.ISOWEEKNUM(Table4[[#This Row],[Delivery Date]])</f>
        <v>33</v>
      </c>
    </row>
    <row r="843" spans="1:12" hidden="1">
      <c r="A843" s="4">
        <v>863</v>
      </c>
      <c r="B843" s="2" t="s">
        <v>151</v>
      </c>
      <c r="C843" s="2" t="s">
        <v>17</v>
      </c>
      <c r="D843" s="3">
        <v>0.10347222222222223</v>
      </c>
      <c r="E843" s="2" t="s">
        <v>6</v>
      </c>
      <c r="F843" s="1">
        <v>41503.066193715276</v>
      </c>
      <c r="G843" s="1">
        <v>41503.169341863424</v>
      </c>
      <c r="H843" s="5">
        <f t="shared" si="52"/>
        <v>148</v>
      </c>
      <c r="I843" s="15" t="str">
        <f t="shared" si="53"/>
        <v>Aug</v>
      </c>
      <c r="J843" s="15" t="str">
        <f t="shared" si="54"/>
        <v>Night</v>
      </c>
      <c r="K843" s="15" t="str">
        <f t="shared" si="55"/>
        <v>Weekend</v>
      </c>
      <c r="L843" s="19">
        <f>_xlfn.ISOWEEKNUM(Table4[[#This Row],[Delivery Date]])</f>
        <v>33</v>
      </c>
    </row>
    <row r="844" spans="1:12" hidden="1">
      <c r="A844" s="4">
        <v>864</v>
      </c>
      <c r="B844" s="2" t="s">
        <v>151</v>
      </c>
      <c r="C844" s="2" t="s">
        <v>17</v>
      </c>
      <c r="D844" s="3">
        <v>0.22847222222222222</v>
      </c>
      <c r="E844" s="2" t="s">
        <v>6</v>
      </c>
      <c r="F844" s="1">
        <v>41503.209885266209</v>
      </c>
      <c r="G844" s="1">
        <v>41503.253403784722</v>
      </c>
      <c r="H844" s="5">
        <f t="shared" si="52"/>
        <v>62</v>
      </c>
      <c r="I844" s="15" t="str">
        <f t="shared" si="53"/>
        <v>Aug</v>
      </c>
      <c r="J844" s="15" t="str">
        <f t="shared" si="54"/>
        <v>Night</v>
      </c>
      <c r="K844" s="15" t="str">
        <f t="shared" si="55"/>
        <v>Weekend</v>
      </c>
      <c r="L844" s="19">
        <f>_xlfn.ISOWEEKNUM(Table4[[#This Row],[Delivery Date]])</f>
        <v>33</v>
      </c>
    </row>
    <row r="845" spans="1:12">
      <c r="A845" s="4">
        <v>865</v>
      </c>
      <c r="B845" s="2" t="s">
        <v>151</v>
      </c>
      <c r="C845" s="2" t="s">
        <v>17</v>
      </c>
      <c r="D845" s="3">
        <v>0.56666666666666665</v>
      </c>
      <c r="E845" s="2" t="s">
        <v>381</v>
      </c>
      <c r="F845" s="1">
        <v>41503.551219525463</v>
      </c>
      <c r="G845" s="1">
        <v>41503.611265821761</v>
      </c>
      <c r="H845" s="5">
        <f t="shared" si="52"/>
        <v>86</v>
      </c>
      <c r="I845" s="15" t="str">
        <f t="shared" si="53"/>
        <v>Aug</v>
      </c>
      <c r="J845" s="15" t="str">
        <f t="shared" si="54"/>
        <v>Day</v>
      </c>
      <c r="K845" s="15" t="str">
        <f t="shared" si="55"/>
        <v>Weekend</v>
      </c>
      <c r="L845" s="19">
        <f>_xlfn.ISOWEEKNUM(Table4[[#This Row],[Delivery Date]])</f>
        <v>33</v>
      </c>
    </row>
    <row r="846" spans="1:12">
      <c r="A846" s="4">
        <v>866</v>
      </c>
      <c r="B846" s="2" t="s">
        <v>151</v>
      </c>
      <c r="C846" s="2" t="s">
        <v>17</v>
      </c>
      <c r="D846" s="3">
        <v>0.66875000000000007</v>
      </c>
      <c r="E846" s="2" t="s">
        <v>381</v>
      </c>
      <c r="F846" s="1">
        <v>41503.639574421293</v>
      </c>
      <c r="G846" s="1">
        <v>41503.743706365734</v>
      </c>
      <c r="H846" s="5">
        <f t="shared" si="52"/>
        <v>149</v>
      </c>
      <c r="I846" s="15" t="str">
        <f t="shared" si="53"/>
        <v>Aug</v>
      </c>
      <c r="J846" s="15" t="str">
        <f t="shared" si="54"/>
        <v>Day</v>
      </c>
      <c r="K846" s="15" t="str">
        <f t="shared" si="55"/>
        <v>Weekend</v>
      </c>
      <c r="L846" s="19">
        <f>_xlfn.ISOWEEKNUM(Table4[[#This Row],[Delivery Date]])</f>
        <v>33</v>
      </c>
    </row>
    <row r="847" spans="1:12">
      <c r="A847" s="4">
        <v>867</v>
      </c>
      <c r="B847" s="2" t="s">
        <v>151</v>
      </c>
      <c r="C847" s="2" t="s">
        <v>17</v>
      </c>
      <c r="D847" s="3">
        <v>0.83333333333333337</v>
      </c>
      <c r="E847" s="2" t="s">
        <v>6</v>
      </c>
      <c r="F847" s="1">
        <v>41503.800956018516</v>
      </c>
      <c r="G847" s="1">
        <v>41503.856777777779</v>
      </c>
      <c r="H847" s="5">
        <f t="shared" si="52"/>
        <v>80</v>
      </c>
      <c r="I847" s="15" t="str">
        <f t="shared" si="53"/>
        <v>Aug</v>
      </c>
      <c r="J847" s="15" t="str">
        <f t="shared" si="54"/>
        <v>Day</v>
      </c>
      <c r="K847" s="15" t="str">
        <f t="shared" si="55"/>
        <v>Weekend</v>
      </c>
      <c r="L847" s="19">
        <f>_xlfn.ISOWEEKNUM(Table4[[#This Row],[Delivery Date]])</f>
        <v>33</v>
      </c>
    </row>
    <row r="848" spans="1:12">
      <c r="A848" s="4">
        <v>868</v>
      </c>
      <c r="B848" s="2" t="s">
        <v>151</v>
      </c>
      <c r="C848" s="2" t="s">
        <v>17</v>
      </c>
      <c r="D848" s="3">
        <v>0.94652777777777775</v>
      </c>
      <c r="E848" s="2" t="s">
        <v>381</v>
      </c>
      <c r="F848" s="1">
        <v>41503.933555358795</v>
      </c>
      <c r="G848" s="1">
        <v>41503.97852063657</v>
      </c>
      <c r="H848" s="5">
        <f t="shared" si="52"/>
        <v>64</v>
      </c>
      <c r="I848" s="15" t="str">
        <f t="shared" si="53"/>
        <v>Aug</v>
      </c>
      <c r="J848" s="15" t="str">
        <f t="shared" si="54"/>
        <v>Day</v>
      </c>
      <c r="K848" s="15" t="str">
        <f t="shared" si="55"/>
        <v>Weekend</v>
      </c>
      <c r="L848" s="19">
        <f>_xlfn.ISOWEEKNUM(Table4[[#This Row],[Delivery Date]])</f>
        <v>33</v>
      </c>
    </row>
    <row r="849" spans="1:12">
      <c r="A849" s="4">
        <v>869</v>
      </c>
      <c r="B849" s="2" t="s">
        <v>151</v>
      </c>
      <c r="C849" s="2" t="s">
        <v>17</v>
      </c>
      <c r="D849" s="3">
        <v>0.97638888888888886</v>
      </c>
      <c r="E849" s="2" t="s">
        <v>381</v>
      </c>
      <c r="F849" s="1">
        <v>41503.945916631943</v>
      </c>
      <c r="G849" s="1">
        <v>41504.012444409716</v>
      </c>
      <c r="H849" s="5">
        <f t="shared" si="52"/>
        <v>95</v>
      </c>
      <c r="I849" s="15" t="str">
        <f t="shared" si="53"/>
        <v>Aug</v>
      </c>
      <c r="J849" s="15" t="str">
        <f t="shared" si="54"/>
        <v>Day</v>
      </c>
      <c r="K849" s="15" t="str">
        <f t="shared" si="55"/>
        <v>Weekend</v>
      </c>
      <c r="L849" s="19">
        <f>_xlfn.ISOWEEKNUM(Table4[[#This Row],[Delivery Date]])</f>
        <v>33</v>
      </c>
    </row>
    <row r="850" spans="1:12">
      <c r="A850" s="4">
        <v>870</v>
      </c>
      <c r="B850" s="2" t="s">
        <v>152</v>
      </c>
      <c r="C850" s="2" t="s">
        <v>19</v>
      </c>
      <c r="D850" s="3">
        <v>0.4597222222222222</v>
      </c>
      <c r="E850" s="2" t="s">
        <v>381</v>
      </c>
      <c r="F850" s="1">
        <v>41504.441279247687</v>
      </c>
      <c r="G850" s="1">
        <v>41504.533362581024</v>
      </c>
      <c r="H850" s="5">
        <f t="shared" si="52"/>
        <v>132</v>
      </c>
      <c r="I850" s="15" t="str">
        <f t="shared" si="53"/>
        <v>Aug</v>
      </c>
      <c r="J850" s="15" t="str">
        <f t="shared" si="54"/>
        <v>Day</v>
      </c>
      <c r="K850" s="15" t="str">
        <f t="shared" si="55"/>
        <v>Weekend</v>
      </c>
      <c r="L850" s="19">
        <f>_xlfn.ISOWEEKNUM(Table4[[#This Row],[Delivery Date]])</f>
        <v>33</v>
      </c>
    </row>
    <row r="851" spans="1:12">
      <c r="A851" s="4">
        <v>871</v>
      </c>
      <c r="B851" s="2" t="s">
        <v>152</v>
      </c>
      <c r="C851" s="2" t="s">
        <v>19</v>
      </c>
      <c r="D851" s="3">
        <v>0.60833333333333328</v>
      </c>
      <c r="E851" s="2" t="s">
        <v>381</v>
      </c>
      <c r="F851" s="1">
        <v>41504.573225497683</v>
      </c>
      <c r="G851" s="1" t="e">
        <v>#VALUE!</v>
      </c>
      <c r="H851" s="5" t="e">
        <f t="shared" si="52"/>
        <v>#VALUE!</v>
      </c>
      <c r="I851" s="15" t="str">
        <f t="shared" si="53"/>
        <v>Aug</v>
      </c>
      <c r="J851" s="15" t="str">
        <f t="shared" si="54"/>
        <v>Day</v>
      </c>
      <c r="K851" s="15" t="str">
        <f t="shared" si="55"/>
        <v>Weekend</v>
      </c>
      <c r="L851" s="19">
        <f>_xlfn.ISOWEEKNUM(Table4[[#This Row],[Delivery Date]])</f>
        <v>33</v>
      </c>
    </row>
    <row r="852" spans="1:12">
      <c r="A852" s="4">
        <v>872</v>
      </c>
      <c r="B852" s="2" t="s">
        <v>152</v>
      </c>
      <c r="C852" s="2" t="s">
        <v>19</v>
      </c>
      <c r="D852" s="3">
        <v>0.6875</v>
      </c>
      <c r="E852" s="2" t="s">
        <v>381</v>
      </c>
      <c r="F852" s="1">
        <v>41504.647290856476</v>
      </c>
      <c r="G852" s="1">
        <v>41504.715091782404</v>
      </c>
      <c r="H852" s="5">
        <f t="shared" si="52"/>
        <v>97</v>
      </c>
      <c r="I852" s="15" t="str">
        <f t="shared" si="53"/>
        <v>Aug</v>
      </c>
      <c r="J852" s="15" t="str">
        <f t="shared" si="54"/>
        <v>Day</v>
      </c>
      <c r="K852" s="15" t="str">
        <f t="shared" si="55"/>
        <v>Weekend</v>
      </c>
      <c r="L852" s="19">
        <f>_xlfn.ISOWEEKNUM(Table4[[#This Row],[Delivery Date]])</f>
        <v>33</v>
      </c>
    </row>
    <row r="853" spans="1:12" hidden="1">
      <c r="A853" s="4">
        <v>873</v>
      </c>
      <c r="B853" s="2" t="s">
        <v>153</v>
      </c>
      <c r="C853" s="2" t="s">
        <v>5</v>
      </c>
      <c r="D853" s="3">
        <v>5.0694444444444452E-2</v>
      </c>
      <c r="E853" s="2" t="s">
        <v>381</v>
      </c>
      <c r="F853" s="1">
        <v>41505.015078969904</v>
      </c>
      <c r="G853" s="1">
        <v>41505.097521099538</v>
      </c>
      <c r="H853" s="5">
        <f t="shared" si="52"/>
        <v>118</v>
      </c>
      <c r="I853" s="15" t="str">
        <f t="shared" si="53"/>
        <v>Aug</v>
      </c>
      <c r="J853" s="15" t="str">
        <f t="shared" si="54"/>
        <v>Night</v>
      </c>
      <c r="K853" s="15" t="str">
        <f t="shared" si="55"/>
        <v>Weekday</v>
      </c>
      <c r="L853" s="19">
        <f>_xlfn.ISOWEEKNUM(Table4[[#This Row],[Delivery Date]])</f>
        <v>34</v>
      </c>
    </row>
    <row r="854" spans="1:12">
      <c r="A854" s="4">
        <v>874</v>
      </c>
      <c r="B854" s="2" t="s">
        <v>153</v>
      </c>
      <c r="C854" s="2" t="s">
        <v>5</v>
      </c>
      <c r="D854" s="3">
        <v>0.34097222222222223</v>
      </c>
      <c r="E854" s="2" t="s">
        <v>9</v>
      </c>
      <c r="F854" s="1">
        <v>41505.308096145833</v>
      </c>
      <c r="G854" s="1">
        <v>41505.366244293982</v>
      </c>
      <c r="H854" s="5">
        <f t="shared" si="52"/>
        <v>83</v>
      </c>
      <c r="I854" s="15" t="str">
        <f t="shared" si="53"/>
        <v>Aug</v>
      </c>
      <c r="J854" s="15" t="str">
        <f t="shared" si="54"/>
        <v>Day</v>
      </c>
      <c r="K854" s="15" t="str">
        <f t="shared" si="55"/>
        <v>Weekday</v>
      </c>
      <c r="L854" s="19">
        <f>_xlfn.ISOWEEKNUM(Table4[[#This Row],[Delivery Date]])</f>
        <v>34</v>
      </c>
    </row>
    <row r="855" spans="1:12">
      <c r="A855" s="4">
        <v>875</v>
      </c>
      <c r="B855" s="2" t="s">
        <v>153</v>
      </c>
      <c r="C855" s="2" t="s">
        <v>5</v>
      </c>
      <c r="D855" s="3">
        <v>0.42430555555555555</v>
      </c>
      <c r="E855" s="2" t="s">
        <v>9</v>
      </c>
      <c r="F855" s="1">
        <v>41505.400182557874</v>
      </c>
      <c r="G855" s="1">
        <v>41505.444117743056</v>
      </c>
      <c r="H855" s="5">
        <f t="shared" si="52"/>
        <v>63</v>
      </c>
      <c r="I855" s="15" t="str">
        <f t="shared" si="53"/>
        <v>Aug</v>
      </c>
      <c r="J855" s="15" t="str">
        <f t="shared" si="54"/>
        <v>Day</v>
      </c>
      <c r="K855" s="15" t="str">
        <f t="shared" si="55"/>
        <v>Weekday</v>
      </c>
      <c r="L855" s="19">
        <f>_xlfn.ISOWEEKNUM(Table4[[#This Row],[Delivery Date]])</f>
        <v>34</v>
      </c>
    </row>
    <row r="856" spans="1:12">
      <c r="A856" s="4">
        <v>876</v>
      </c>
      <c r="B856" s="2" t="s">
        <v>153</v>
      </c>
      <c r="C856" s="2" t="s">
        <v>5</v>
      </c>
      <c r="D856" s="3">
        <v>0.50972222222222219</v>
      </c>
      <c r="E856" s="2" t="s">
        <v>9</v>
      </c>
      <c r="F856" s="1">
        <v>41505.481654432871</v>
      </c>
      <c r="G856" s="1">
        <v>41505.550057210647</v>
      </c>
      <c r="H856" s="5">
        <f t="shared" si="52"/>
        <v>98</v>
      </c>
      <c r="I856" s="15" t="str">
        <f t="shared" si="53"/>
        <v>Aug</v>
      </c>
      <c r="J856" s="15" t="str">
        <f t="shared" si="54"/>
        <v>Day</v>
      </c>
      <c r="K856" s="15" t="str">
        <f t="shared" si="55"/>
        <v>Weekday</v>
      </c>
      <c r="L856" s="19">
        <f>_xlfn.ISOWEEKNUM(Table4[[#This Row],[Delivery Date]])</f>
        <v>34</v>
      </c>
    </row>
    <row r="857" spans="1:12">
      <c r="A857" s="4">
        <v>877</v>
      </c>
      <c r="B857" s="2" t="s">
        <v>153</v>
      </c>
      <c r="C857" s="2" t="s">
        <v>5</v>
      </c>
      <c r="D857" s="3">
        <v>0.6</v>
      </c>
      <c r="E857" s="2" t="s">
        <v>9</v>
      </c>
      <c r="F857" s="1">
        <v>41505.569634027779</v>
      </c>
      <c r="G857" s="1">
        <v>41505.628499768522</v>
      </c>
      <c r="H857" s="5">
        <f t="shared" si="52"/>
        <v>84</v>
      </c>
      <c r="I857" s="15" t="str">
        <f t="shared" si="53"/>
        <v>Aug</v>
      </c>
      <c r="J857" s="15" t="str">
        <f t="shared" si="54"/>
        <v>Day</v>
      </c>
      <c r="K857" s="15" t="str">
        <f t="shared" si="55"/>
        <v>Weekday</v>
      </c>
      <c r="L857" s="19">
        <f>_xlfn.ISOWEEKNUM(Table4[[#This Row],[Delivery Date]])</f>
        <v>34</v>
      </c>
    </row>
    <row r="858" spans="1:12">
      <c r="A858" s="4">
        <v>878</v>
      </c>
      <c r="B858" s="2" t="s">
        <v>153</v>
      </c>
      <c r="C858" s="2" t="s">
        <v>5</v>
      </c>
      <c r="D858" s="3">
        <v>0.84027777777777779</v>
      </c>
      <c r="E858" s="2" t="s">
        <v>381</v>
      </c>
      <c r="F858" s="1">
        <v>41505.795047685184</v>
      </c>
      <c r="G858" s="1">
        <v>41505.879931944444</v>
      </c>
      <c r="H858" s="5">
        <f t="shared" si="52"/>
        <v>122</v>
      </c>
      <c r="I858" s="15" t="str">
        <f t="shared" si="53"/>
        <v>Aug</v>
      </c>
      <c r="J858" s="15" t="str">
        <f t="shared" si="54"/>
        <v>Day</v>
      </c>
      <c r="K858" s="15" t="str">
        <f t="shared" si="55"/>
        <v>Weekday</v>
      </c>
      <c r="L858" s="19">
        <f>_xlfn.ISOWEEKNUM(Table4[[#This Row],[Delivery Date]])</f>
        <v>34</v>
      </c>
    </row>
    <row r="859" spans="1:12" hidden="1">
      <c r="A859" s="4">
        <v>879</v>
      </c>
      <c r="B859" s="2" t="s">
        <v>154</v>
      </c>
      <c r="C859" s="2" t="s">
        <v>8</v>
      </c>
      <c r="D859" s="3">
        <v>2.0833333333333332E-2</v>
      </c>
      <c r="E859" s="2" t="s">
        <v>6</v>
      </c>
      <c r="F859" s="1">
        <v>41505.994610995367</v>
      </c>
      <c r="G859" s="1">
        <v>41506.048754513889</v>
      </c>
      <c r="H859" s="5">
        <f t="shared" si="52"/>
        <v>77</v>
      </c>
      <c r="I859" s="15" t="str">
        <f t="shared" si="53"/>
        <v>Aug</v>
      </c>
      <c r="J859" s="15" t="str">
        <f t="shared" si="54"/>
        <v>Night</v>
      </c>
      <c r="K859" s="15" t="str">
        <f t="shared" si="55"/>
        <v>Weekday</v>
      </c>
      <c r="L859" s="19">
        <f>_xlfn.ISOWEEKNUM(Table4[[#This Row],[Delivery Date]])</f>
        <v>34</v>
      </c>
    </row>
    <row r="860" spans="1:12" hidden="1">
      <c r="A860" s="4">
        <v>880</v>
      </c>
      <c r="B860" s="2" t="s">
        <v>154</v>
      </c>
      <c r="C860" s="2" t="s">
        <v>8</v>
      </c>
      <c r="D860" s="3">
        <v>0.10208333333333335</v>
      </c>
      <c r="E860" s="2" t="s">
        <v>381</v>
      </c>
      <c r="F860" s="1">
        <v>41506.065732673611</v>
      </c>
      <c r="G860" s="1">
        <v>41506.134552118056</v>
      </c>
      <c r="H860" s="5">
        <f t="shared" si="52"/>
        <v>99</v>
      </c>
      <c r="I860" s="15" t="str">
        <f t="shared" si="53"/>
        <v>Aug</v>
      </c>
      <c r="J860" s="15" t="str">
        <f t="shared" si="54"/>
        <v>Night</v>
      </c>
      <c r="K860" s="15" t="str">
        <f t="shared" si="55"/>
        <v>Weekday</v>
      </c>
      <c r="L860" s="19">
        <f>_xlfn.ISOWEEKNUM(Table4[[#This Row],[Delivery Date]])</f>
        <v>34</v>
      </c>
    </row>
    <row r="861" spans="1:12" hidden="1">
      <c r="A861" s="4">
        <v>881</v>
      </c>
      <c r="B861" s="2" t="s">
        <v>154</v>
      </c>
      <c r="C861" s="2" t="s">
        <v>8</v>
      </c>
      <c r="D861" s="3">
        <v>0.15486111111111112</v>
      </c>
      <c r="E861" s="2" t="s">
        <v>381</v>
      </c>
      <c r="F861" s="1">
        <v>41506.148399108795</v>
      </c>
      <c r="G861" s="1">
        <v>41506.211431516203</v>
      </c>
      <c r="H861" s="5">
        <f t="shared" si="52"/>
        <v>90</v>
      </c>
      <c r="I861" s="15" t="str">
        <f t="shared" si="53"/>
        <v>Aug</v>
      </c>
      <c r="J861" s="15" t="str">
        <f t="shared" si="54"/>
        <v>Night</v>
      </c>
      <c r="K861" s="15" t="str">
        <f t="shared" si="55"/>
        <v>Weekday</v>
      </c>
      <c r="L861" s="19">
        <f>_xlfn.ISOWEEKNUM(Table4[[#This Row],[Delivery Date]])</f>
        <v>34</v>
      </c>
    </row>
    <row r="862" spans="1:12">
      <c r="A862" s="4">
        <v>882</v>
      </c>
      <c r="B862" s="2" t="s">
        <v>154</v>
      </c>
      <c r="C862" s="2" t="s">
        <v>8</v>
      </c>
      <c r="D862" s="3">
        <v>0.48680555555555555</v>
      </c>
      <c r="E862" s="2" t="s">
        <v>381</v>
      </c>
      <c r="F862" s="1">
        <v>41506.459607488425</v>
      </c>
      <c r="G862" s="1">
        <v>41506.540452395835</v>
      </c>
      <c r="H862" s="5">
        <f t="shared" si="52"/>
        <v>116</v>
      </c>
      <c r="I862" s="15" t="str">
        <f t="shared" si="53"/>
        <v>Aug</v>
      </c>
      <c r="J862" s="15" t="str">
        <f t="shared" si="54"/>
        <v>Day</v>
      </c>
      <c r="K862" s="15" t="str">
        <f t="shared" si="55"/>
        <v>Weekday</v>
      </c>
      <c r="L862" s="19">
        <f>_xlfn.ISOWEEKNUM(Table4[[#This Row],[Delivery Date]])</f>
        <v>34</v>
      </c>
    </row>
    <row r="863" spans="1:12">
      <c r="A863" s="4">
        <v>883</v>
      </c>
      <c r="B863" s="2" t="s">
        <v>154</v>
      </c>
      <c r="C863" s="2" t="s">
        <v>8</v>
      </c>
      <c r="D863" s="3">
        <v>0.57500000000000007</v>
      </c>
      <c r="E863" s="2" t="s">
        <v>9</v>
      </c>
      <c r="F863" s="1">
        <v>41506.540629861105</v>
      </c>
      <c r="G863" s="1">
        <v>41506.696810416666</v>
      </c>
      <c r="H863" s="5">
        <f t="shared" si="52"/>
        <v>224</v>
      </c>
      <c r="I863" s="15" t="str">
        <f t="shared" si="53"/>
        <v>Aug</v>
      </c>
      <c r="J863" s="15" t="str">
        <f t="shared" si="54"/>
        <v>Day</v>
      </c>
      <c r="K863" s="15" t="str">
        <f t="shared" si="55"/>
        <v>Weekday</v>
      </c>
      <c r="L863" s="19">
        <f>_xlfn.ISOWEEKNUM(Table4[[#This Row],[Delivery Date]])</f>
        <v>34</v>
      </c>
    </row>
    <row r="864" spans="1:12">
      <c r="A864" s="4">
        <v>885</v>
      </c>
      <c r="B864" s="2" t="s">
        <v>154</v>
      </c>
      <c r="C864" s="2" t="s">
        <v>8</v>
      </c>
      <c r="D864" s="3">
        <v>0.91111111111111109</v>
      </c>
      <c r="E864" s="2" t="s">
        <v>6</v>
      </c>
      <c r="F864" s="1">
        <v>41506.884201122681</v>
      </c>
      <c r="G864" s="1">
        <v>41506.955914085651</v>
      </c>
      <c r="H864" s="5">
        <f t="shared" si="52"/>
        <v>103</v>
      </c>
      <c r="I864" s="15" t="str">
        <f t="shared" si="53"/>
        <v>Aug</v>
      </c>
      <c r="J864" s="15" t="str">
        <f t="shared" si="54"/>
        <v>Day</v>
      </c>
      <c r="K864" s="15" t="str">
        <f t="shared" si="55"/>
        <v>Weekday</v>
      </c>
      <c r="L864" s="19">
        <f>_xlfn.ISOWEEKNUM(Table4[[#This Row],[Delivery Date]])</f>
        <v>34</v>
      </c>
    </row>
    <row r="865" spans="1:12" hidden="1">
      <c r="A865" s="4">
        <v>886</v>
      </c>
      <c r="B865" s="2" t="s">
        <v>155</v>
      </c>
      <c r="C865" s="2" t="s">
        <v>11</v>
      </c>
      <c r="D865" s="3">
        <v>0.20972222222222223</v>
      </c>
      <c r="E865" s="2" t="s">
        <v>381</v>
      </c>
      <c r="F865" s="1">
        <v>41507.190997488426</v>
      </c>
      <c r="G865" s="1">
        <v>41507.23780304398</v>
      </c>
      <c r="H865" s="5">
        <f t="shared" si="52"/>
        <v>67</v>
      </c>
      <c r="I865" s="15" t="str">
        <f t="shared" si="53"/>
        <v>Aug</v>
      </c>
      <c r="J865" s="15" t="str">
        <f t="shared" si="54"/>
        <v>Night</v>
      </c>
      <c r="K865" s="15" t="str">
        <f t="shared" si="55"/>
        <v>Weekday</v>
      </c>
      <c r="L865" s="19">
        <f>_xlfn.ISOWEEKNUM(Table4[[#This Row],[Delivery Date]])</f>
        <v>34</v>
      </c>
    </row>
    <row r="866" spans="1:12">
      <c r="A866" s="4">
        <v>887</v>
      </c>
      <c r="B866" s="2" t="s">
        <v>155</v>
      </c>
      <c r="C866" s="2" t="s">
        <v>11</v>
      </c>
      <c r="D866" s="3">
        <v>0.35902777777777778</v>
      </c>
      <c r="E866" s="2" t="s">
        <v>9</v>
      </c>
      <c r="F866" s="1">
        <v>41507.31660795139</v>
      </c>
      <c r="G866" s="1">
        <v>41507.385485266204</v>
      </c>
      <c r="H866" s="5">
        <f t="shared" si="52"/>
        <v>99</v>
      </c>
      <c r="I866" s="15" t="str">
        <f t="shared" si="53"/>
        <v>Aug</v>
      </c>
      <c r="J866" s="15" t="str">
        <f t="shared" si="54"/>
        <v>Day</v>
      </c>
      <c r="K866" s="15" t="str">
        <f t="shared" si="55"/>
        <v>Weekday</v>
      </c>
      <c r="L866" s="19">
        <f>_xlfn.ISOWEEKNUM(Table4[[#This Row],[Delivery Date]])</f>
        <v>34</v>
      </c>
    </row>
    <row r="867" spans="1:12">
      <c r="A867" s="4">
        <v>888</v>
      </c>
      <c r="B867" s="2" t="s">
        <v>155</v>
      </c>
      <c r="C867" s="2" t="s">
        <v>11</v>
      </c>
      <c r="D867" s="3">
        <v>0.46180555555555558</v>
      </c>
      <c r="E867" s="2" t="s">
        <v>9</v>
      </c>
      <c r="F867" s="1">
        <v>41507.417323923612</v>
      </c>
      <c r="G867" s="1">
        <v>41507.547671145832</v>
      </c>
      <c r="H867" s="5">
        <f t="shared" si="52"/>
        <v>187</v>
      </c>
      <c r="I867" s="15" t="str">
        <f t="shared" si="53"/>
        <v>Aug</v>
      </c>
      <c r="J867" s="15" t="str">
        <f t="shared" si="54"/>
        <v>Day</v>
      </c>
      <c r="K867" s="15" t="str">
        <f t="shared" si="55"/>
        <v>Weekday</v>
      </c>
      <c r="L867" s="19">
        <f>_xlfn.ISOWEEKNUM(Table4[[#This Row],[Delivery Date]])</f>
        <v>34</v>
      </c>
    </row>
    <row r="868" spans="1:12">
      <c r="A868" s="4">
        <v>889</v>
      </c>
      <c r="B868" s="2" t="s">
        <v>155</v>
      </c>
      <c r="C868" s="2" t="s">
        <v>11</v>
      </c>
      <c r="D868" s="3">
        <v>0.54652777777777783</v>
      </c>
      <c r="E868" s="2" t="s">
        <v>381</v>
      </c>
      <c r="F868" s="1">
        <v>41507.521167476851</v>
      </c>
      <c r="G868" s="1">
        <v>41507.605681365741</v>
      </c>
      <c r="H868" s="5">
        <f t="shared" si="52"/>
        <v>121</v>
      </c>
      <c r="I868" s="15" t="str">
        <f t="shared" si="53"/>
        <v>Aug</v>
      </c>
      <c r="J868" s="15" t="str">
        <f t="shared" si="54"/>
        <v>Day</v>
      </c>
      <c r="K868" s="15" t="str">
        <f t="shared" si="55"/>
        <v>Weekday</v>
      </c>
      <c r="L868" s="19">
        <f>_xlfn.ISOWEEKNUM(Table4[[#This Row],[Delivery Date]])</f>
        <v>34</v>
      </c>
    </row>
    <row r="869" spans="1:12">
      <c r="A869" s="4">
        <v>890</v>
      </c>
      <c r="B869" s="2" t="s">
        <v>155</v>
      </c>
      <c r="C869" s="2" t="s">
        <v>11</v>
      </c>
      <c r="D869" s="3">
        <v>0.58611111111111114</v>
      </c>
      <c r="E869" s="2" t="s">
        <v>9</v>
      </c>
      <c r="F869" s="1">
        <v>41507.559880358793</v>
      </c>
      <c r="G869" s="1">
        <v>41507.617415081018</v>
      </c>
      <c r="H869" s="5">
        <f t="shared" si="52"/>
        <v>82</v>
      </c>
      <c r="I869" s="15" t="str">
        <f t="shared" si="53"/>
        <v>Aug</v>
      </c>
      <c r="J869" s="15" t="str">
        <f t="shared" si="54"/>
        <v>Day</v>
      </c>
      <c r="K869" s="15" t="str">
        <f t="shared" si="55"/>
        <v>Weekday</v>
      </c>
      <c r="L869" s="19">
        <f>_xlfn.ISOWEEKNUM(Table4[[#This Row],[Delivery Date]])</f>
        <v>34</v>
      </c>
    </row>
    <row r="870" spans="1:12">
      <c r="A870" s="4">
        <v>891</v>
      </c>
      <c r="B870" s="2" t="s">
        <v>155</v>
      </c>
      <c r="C870" s="2" t="s">
        <v>11</v>
      </c>
      <c r="D870" s="3">
        <v>0.60069444444444442</v>
      </c>
      <c r="E870" s="2" t="s">
        <v>381</v>
      </c>
      <c r="F870" s="1">
        <v>41507.587913541662</v>
      </c>
      <c r="G870" s="1">
        <v>41507.693133449073</v>
      </c>
      <c r="H870" s="5">
        <f t="shared" si="52"/>
        <v>151</v>
      </c>
      <c r="I870" s="15" t="str">
        <f t="shared" si="53"/>
        <v>Aug</v>
      </c>
      <c r="J870" s="15" t="str">
        <f t="shared" si="54"/>
        <v>Day</v>
      </c>
      <c r="K870" s="15" t="str">
        <f t="shared" si="55"/>
        <v>Weekday</v>
      </c>
      <c r="L870" s="19">
        <f>_xlfn.ISOWEEKNUM(Table4[[#This Row],[Delivery Date]])</f>
        <v>34</v>
      </c>
    </row>
    <row r="871" spans="1:12">
      <c r="A871" s="4">
        <v>892</v>
      </c>
      <c r="B871" s="2" t="s">
        <v>155</v>
      </c>
      <c r="C871" s="2" t="s">
        <v>11</v>
      </c>
      <c r="D871" s="3">
        <v>0.68819444444444444</v>
      </c>
      <c r="E871" s="2" t="s">
        <v>9</v>
      </c>
      <c r="F871" s="1">
        <v>41507.642351307877</v>
      </c>
      <c r="G871" s="1" t="e">
        <v>#VALUE!</v>
      </c>
      <c r="H871" s="5" t="e">
        <f t="shared" si="52"/>
        <v>#VALUE!</v>
      </c>
      <c r="I871" s="15" t="str">
        <f t="shared" si="53"/>
        <v>Aug</v>
      </c>
      <c r="J871" s="15" t="str">
        <f t="shared" si="54"/>
        <v>Day</v>
      </c>
      <c r="K871" s="15" t="str">
        <f t="shared" si="55"/>
        <v>Weekday</v>
      </c>
      <c r="L871" s="19">
        <f>_xlfn.ISOWEEKNUM(Table4[[#This Row],[Delivery Date]])</f>
        <v>34</v>
      </c>
    </row>
    <row r="872" spans="1:12" hidden="1">
      <c r="A872" s="4">
        <v>893</v>
      </c>
      <c r="B872" s="2" t="s">
        <v>156</v>
      </c>
      <c r="C872" s="2" t="s">
        <v>13</v>
      </c>
      <c r="D872" s="3">
        <v>4.2361111111111106E-2</v>
      </c>
      <c r="E872" s="2" t="s">
        <v>6</v>
      </c>
      <c r="F872" s="1">
        <v>41508.003039965275</v>
      </c>
      <c r="G872" s="1">
        <v>41508.094567743057</v>
      </c>
      <c r="H872" s="5">
        <f t="shared" si="52"/>
        <v>131</v>
      </c>
      <c r="I872" s="15" t="str">
        <f t="shared" si="53"/>
        <v>Aug</v>
      </c>
      <c r="J872" s="15" t="str">
        <f t="shared" si="54"/>
        <v>Night</v>
      </c>
      <c r="K872" s="15" t="str">
        <f t="shared" si="55"/>
        <v>Weekday</v>
      </c>
      <c r="L872" s="19">
        <f>_xlfn.ISOWEEKNUM(Table4[[#This Row],[Delivery Date]])</f>
        <v>34</v>
      </c>
    </row>
    <row r="873" spans="1:12" hidden="1">
      <c r="A873" s="4">
        <v>894</v>
      </c>
      <c r="B873" s="2" t="s">
        <v>156</v>
      </c>
      <c r="C873" s="2" t="s">
        <v>13</v>
      </c>
      <c r="D873" s="3">
        <v>0.17083333333333331</v>
      </c>
      <c r="E873" s="2" t="s">
        <v>381</v>
      </c>
      <c r="F873" s="1">
        <v>41508.144623067128</v>
      </c>
      <c r="G873" s="1">
        <v>41508.212296678241</v>
      </c>
      <c r="H873" s="5">
        <f t="shared" si="52"/>
        <v>97</v>
      </c>
      <c r="I873" s="15" t="str">
        <f t="shared" si="53"/>
        <v>Aug</v>
      </c>
      <c r="J873" s="15" t="str">
        <f t="shared" si="54"/>
        <v>Night</v>
      </c>
      <c r="K873" s="15" t="str">
        <f t="shared" si="55"/>
        <v>Weekday</v>
      </c>
      <c r="L873" s="19">
        <f>_xlfn.ISOWEEKNUM(Table4[[#This Row],[Delivery Date]])</f>
        <v>34</v>
      </c>
    </row>
    <row r="874" spans="1:12">
      <c r="A874" s="4">
        <v>895</v>
      </c>
      <c r="B874" s="2" t="s">
        <v>156</v>
      </c>
      <c r="C874" s="2" t="s">
        <v>13</v>
      </c>
      <c r="D874" s="3">
        <v>0.30972222222222223</v>
      </c>
      <c r="E874" s="2" t="s">
        <v>381</v>
      </c>
      <c r="F874" s="1">
        <v>41508.284189351849</v>
      </c>
      <c r="G874" s="1">
        <v>41508.337719444447</v>
      </c>
      <c r="H874" s="5">
        <f t="shared" si="52"/>
        <v>77</v>
      </c>
      <c r="I874" s="15" t="str">
        <f t="shared" si="53"/>
        <v>Aug</v>
      </c>
      <c r="J874" s="15" t="str">
        <f t="shared" si="54"/>
        <v>Day</v>
      </c>
      <c r="K874" s="15" t="str">
        <f t="shared" si="55"/>
        <v>Weekday</v>
      </c>
      <c r="L874" s="19">
        <f>_xlfn.ISOWEEKNUM(Table4[[#This Row],[Delivery Date]])</f>
        <v>34</v>
      </c>
    </row>
    <row r="875" spans="1:12">
      <c r="A875" s="4">
        <v>896</v>
      </c>
      <c r="B875" s="2" t="s">
        <v>156</v>
      </c>
      <c r="C875" s="2" t="s">
        <v>13</v>
      </c>
      <c r="D875" s="3">
        <v>0.3659722222222222</v>
      </c>
      <c r="E875" s="2" t="s">
        <v>381</v>
      </c>
      <c r="F875" s="1">
        <v>41508.341935532408</v>
      </c>
      <c r="G875" s="1">
        <v>41508.410234143514</v>
      </c>
      <c r="H875" s="5">
        <f t="shared" si="52"/>
        <v>98</v>
      </c>
      <c r="I875" s="15" t="str">
        <f t="shared" si="53"/>
        <v>Aug</v>
      </c>
      <c r="J875" s="15" t="str">
        <f t="shared" si="54"/>
        <v>Day</v>
      </c>
      <c r="K875" s="15" t="str">
        <f t="shared" si="55"/>
        <v>Weekday</v>
      </c>
      <c r="L875" s="19">
        <f>_xlfn.ISOWEEKNUM(Table4[[#This Row],[Delivery Date]])</f>
        <v>34</v>
      </c>
    </row>
    <row r="876" spans="1:12">
      <c r="A876" s="4">
        <v>897</v>
      </c>
      <c r="B876" s="2" t="s">
        <v>156</v>
      </c>
      <c r="C876" s="2" t="s">
        <v>13</v>
      </c>
      <c r="D876" s="3">
        <v>0.46319444444444446</v>
      </c>
      <c r="E876" s="2" t="s">
        <v>9</v>
      </c>
      <c r="F876" s="1">
        <v>41508.45536871528</v>
      </c>
      <c r="G876" s="1">
        <v>41508.500310844909</v>
      </c>
      <c r="H876" s="5">
        <f t="shared" si="52"/>
        <v>64</v>
      </c>
      <c r="I876" s="15" t="str">
        <f t="shared" si="53"/>
        <v>Aug</v>
      </c>
      <c r="J876" s="15" t="str">
        <f t="shared" si="54"/>
        <v>Day</v>
      </c>
      <c r="K876" s="15" t="str">
        <f t="shared" si="55"/>
        <v>Weekday</v>
      </c>
      <c r="L876" s="19">
        <f>_xlfn.ISOWEEKNUM(Table4[[#This Row],[Delivery Date]])</f>
        <v>34</v>
      </c>
    </row>
    <row r="877" spans="1:12">
      <c r="A877" s="4">
        <v>898</v>
      </c>
      <c r="B877" s="2" t="s">
        <v>156</v>
      </c>
      <c r="C877" s="2" t="s">
        <v>13</v>
      </c>
      <c r="D877" s="3">
        <v>0.61527777777777781</v>
      </c>
      <c r="E877" s="2" t="s">
        <v>381</v>
      </c>
      <c r="F877" s="1">
        <v>41508.599886192125</v>
      </c>
      <c r="G877" s="1">
        <v>41508.669226469909</v>
      </c>
      <c r="H877" s="5">
        <f t="shared" ref="H877:H940" si="56">HOUR(G877-F877)*60+MINUTE(G877-F877)</f>
        <v>99</v>
      </c>
      <c r="I877" s="15" t="str">
        <f t="shared" si="53"/>
        <v>Aug</v>
      </c>
      <c r="J877" s="15" t="str">
        <f t="shared" si="54"/>
        <v>Day</v>
      </c>
      <c r="K877" s="15" t="str">
        <f t="shared" si="55"/>
        <v>Weekday</v>
      </c>
      <c r="L877" s="19">
        <f>_xlfn.ISOWEEKNUM(Table4[[#This Row],[Delivery Date]])</f>
        <v>34</v>
      </c>
    </row>
    <row r="878" spans="1:12">
      <c r="A878" s="4">
        <v>899</v>
      </c>
      <c r="B878" s="2" t="s">
        <v>156</v>
      </c>
      <c r="C878" s="2" t="s">
        <v>13</v>
      </c>
      <c r="D878" s="3">
        <v>0.6958333333333333</v>
      </c>
      <c r="E878" s="2" t="s">
        <v>9</v>
      </c>
      <c r="F878" s="1">
        <v>41508.660571064815</v>
      </c>
      <c r="G878" s="1" t="e">
        <v>#VALUE!</v>
      </c>
      <c r="H878" s="5" t="e">
        <f t="shared" si="56"/>
        <v>#VALUE!</v>
      </c>
      <c r="I878" s="15" t="str">
        <f t="shared" si="53"/>
        <v>Aug</v>
      </c>
      <c r="J878" s="15" t="str">
        <f t="shared" si="54"/>
        <v>Day</v>
      </c>
      <c r="K878" s="15" t="str">
        <f t="shared" si="55"/>
        <v>Weekday</v>
      </c>
      <c r="L878" s="19">
        <f>_xlfn.ISOWEEKNUM(Table4[[#This Row],[Delivery Date]])</f>
        <v>34</v>
      </c>
    </row>
    <row r="879" spans="1:12" hidden="1">
      <c r="A879" s="4">
        <v>900</v>
      </c>
      <c r="B879" s="2" t="s">
        <v>157</v>
      </c>
      <c r="C879" s="2" t="s">
        <v>15</v>
      </c>
      <c r="D879" s="3">
        <v>0.15277777777777776</v>
      </c>
      <c r="E879" s="2" t="s">
        <v>6</v>
      </c>
      <c r="F879" s="1">
        <v>41509.132438807872</v>
      </c>
      <c r="G879" s="1" t="e">
        <v>#VALUE!</v>
      </c>
      <c r="H879" s="5" t="e">
        <f t="shared" si="56"/>
        <v>#VALUE!</v>
      </c>
      <c r="I879" s="15" t="str">
        <f t="shared" si="53"/>
        <v>Aug</v>
      </c>
      <c r="J879" s="15" t="str">
        <f t="shared" si="54"/>
        <v>Night</v>
      </c>
      <c r="K879" s="15" t="str">
        <f t="shared" si="55"/>
        <v>Weekday</v>
      </c>
      <c r="L879" s="19">
        <f>_xlfn.ISOWEEKNUM(Table4[[#This Row],[Delivery Date]])</f>
        <v>34</v>
      </c>
    </row>
    <row r="880" spans="1:12">
      <c r="A880" s="4">
        <v>901</v>
      </c>
      <c r="B880" s="2" t="s">
        <v>157</v>
      </c>
      <c r="C880" s="2" t="s">
        <v>15</v>
      </c>
      <c r="D880" s="3">
        <v>0.40208333333333335</v>
      </c>
      <c r="E880" s="2" t="s">
        <v>9</v>
      </c>
      <c r="F880" s="1">
        <v>41509.365211377313</v>
      </c>
      <c r="G880" s="1">
        <v>41509.430859525462</v>
      </c>
      <c r="H880" s="5">
        <f t="shared" si="56"/>
        <v>94</v>
      </c>
      <c r="I880" s="15" t="str">
        <f t="shared" si="53"/>
        <v>Aug</v>
      </c>
      <c r="J880" s="15" t="str">
        <f t="shared" si="54"/>
        <v>Day</v>
      </c>
      <c r="K880" s="15" t="str">
        <f t="shared" si="55"/>
        <v>Weekday</v>
      </c>
      <c r="L880" s="19">
        <f>_xlfn.ISOWEEKNUM(Table4[[#This Row],[Delivery Date]])</f>
        <v>34</v>
      </c>
    </row>
    <row r="881" spans="1:12">
      <c r="A881" s="4">
        <v>902</v>
      </c>
      <c r="B881" s="2" t="s">
        <v>157</v>
      </c>
      <c r="C881" s="2" t="s">
        <v>15</v>
      </c>
      <c r="D881" s="3">
        <v>0.47291666666666665</v>
      </c>
      <c r="E881" s="2" t="s">
        <v>9</v>
      </c>
      <c r="F881" s="1">
        <v>41509.415328900468</v>
      </c>
      <c r="G881" s="1">
        <v>41509.507169178243</v>
      </c>
      <c r="H881" s="5">
        <f t="shared" si="56"/>
        <v>132</v>
      </c>
      <c r="I881" s="15" t="str">
        <f t="shared" si="53"/>
        <v>Aug</v>
      </c>
      <c r="J881" s="15" t="str">
        <f t="shared" si="54"/>
        <v>Day</v>
      </c>
      <c r="K881" s="15" t="str">
        <f t="shared" si="55"/>
        <v>Weekday</v>
      </c>
      <c r="L881" s="19">
        <f>_xlfn.ISOWEEKNUM(Table4[[#This Row],[Delivery Date]])</f>
        <v>34</v>
      </c>
    </row>
    <row r="882" spans="1:12">
      <c r="A882" s="4">
        <v>903</v>
      </c>
      <c r="B882" s="2" t="s">
        <v>157</v>
      </c>
      <c r="C882" s="2" t="s">
        <v>15</v>
      </c>
      <c r="D882" s="3">
        <v>0.47986111111111113</v>
      </c>
      <c r="E882" s="2" t="s">
        <v>9</v>
      </c>
      <c r="F882" s="1">
        <v>41509.443165775461</v>
      </c>
      <c r="G882" s="1">
        <v>41509.496371793983</v>
      </c>
      <c r="H882" s="5">
        <f t="shared" si="56"/>
        <v>76</v>
      </c>
      <c r="I882" s="15" t="str">
        <f t="shared" si="53"/>
        <v>Aug</v>
      </c>
      <c r="J882" s="15" t="str">
        <f t="shared" si="54"/>
        <v>Day</v>
      </c>
      <c r="K882" s="15" t="str">
        <f t="shared" si="55"/>
        <v>Weekday</v>
      </c>
      <c r="L882" s="19">
        <f>_xlfn.ISOWEEKNUM(Table4[[#This Row],[Delivery Date]])</f>
        <v>34</v>
      </c>
    </row>
    <row r="883" spans="1:12">
      <c r="A883" s="4">
        <v>904</v>
      </c>
      <c r="B883" s="2" t="s">
        <v>157</v>
      </c>
      <c r="C883" s="2" t="s">
        <v>15</v>
      </c>
      <c r="D883" s="3">
        <v>0.56180555555555556</v>
      </c>
      <c r="E883" s="2" t="s">
        <v>9</v>
      </c>
      <c r="F883" s="1">
        <v>41509.530306099536</v>
      </c>
      <c r="G883" s="1">
        <v>41509.59168341435</v>
      </c>
      <c r="H883" s="5">
        <f t="shared" si="56"/>
        <v>88</v>
      </c>
      <c r="I883" s="15" t="str">
        <f t="shared" si="53"/>
        <v>Aug</v>
      </c>
      <c r="J883" s="15" t="str">
        <f t="shared" si="54"/>
        <v>Day</v>
      </c>
      <c r="K883" s="15" t="str">
        <f t="shared" si="55"/>
        <v>Weekday</v>
      </c>
      <c r="L883" s="19">
        <f>_xlfn.ISOWEEKNUM(Table4[[#This Row],[Delivery Date]])</f>
        <v>34</v>
      </c>
    </row>
    <row r="884" spans="1:12">
      <c r="A884" s="4">
        <v>905</v>
      </c>
      <c r="B884" s="2" t="s">
        <v>157</v>
      </c>
      <c r="C884" s="2" t="s">
        <v>15</v>
      </c>
      <c r="D884" s="3">
        <v>0.65</v>
      </c>
      <c r="E884" s="2" t="s">
        <v>9</v>
      </c>
      <c r="F884" s="1">
        <v>41509.621923726852</v>
      </c>
      <c r="G884" s="1">
        <v>41509.662722337962</v>
      </c>
      <c r="H884" s="5">
        <f t="shared" si="56"/>
        <v>58</v>
      </c>
      <c r="I884" s="15" t="str">
        <f t="shared" si="53"/>
        <v>Aug</v>
      </c>
      <c r="J884" s="15" t="str">
        <f t="shared" si="54"/>
        <v>Day</v>
      </c>
      <c r="K884" s="15" t="str">
        <f t="shared" si="55"/>
        <v>Weekday</v>
      </c>
      <c r="L884" s="19">
        <f>_xlfn.ISOWEEKNUM(Table4[[#This Row],[Delivery Date]])</f>
        <v>34</v>
      </c>
    </row>
    <row r="885" spans="1:12">
      <c r="A885" s="4">
        <v>906</v>
      </c>
      <c r="B885" s="2" t="s">
        <v>157</v>
      </c>
      <c r="C885" s="2" t="s">
        <v>15</v>
      </c>
      <c r="D885" s="3">
        <v>0.70972222222222225</v>
      </c>
      <c r="E885" s="2" t="s">
        <v>381</v>
      </c>
      <c r="F885" s="1">
        <v>41509.68256828704</v>
      </c>
      <c r="G885" s="1" t="e">
        <v>#VALUE!</v>
      </c>
      <c r="H885" s="5" t="e">
        <f t="shared" si="56"/>
        <v>#VALUE!</v>
      </c>
      <c r="I885" s="15" t="str">
        <f t="shared" si="53"/>
        <v>Aug</v>
      </c>
      <c r="J885" s="15" t="str">
        <f t="shared" si="54"/>
        <v>Day</v>
      </c>
      <c r="K885" s="15" t="str">
        <f t="shared" si="55"/>
        <v>Weekday</v>
      </c>
      <c r="L885" s="19">
        <f>_xlfn.ISOWEEKNUM(Table4[[#This Row],[Delivery Date]])</f>
        <v>34</v>
      </c>
    </row>
    <row r="886" spans="1:12">
      <c r="A886" s="4">
        <v>907</v>
      </c>
      <c r="B886" s="2" t="s">
        <v>157</v>
      </c>
      <c r="C886" s="2" t="s">
        <v>15</v>
      </c>
      <c r="D886" s="3">
        <v>0.7680555555555556</v>
      </c>
      <c r="E886" s="2" t="s">
        <v>381</v>
      </c>
      <c r="F886" s="1">
        <v>41509.706357175928</v>
      </c>
      <c r="G886" s="1">
        <v>41509.811137268516</v>
      </c>
      <c r="H886" s="5">
        <f t="shared" si="56"/>
        <v>150</v>
      </c>
      <c r="I886" s="15" t="str">
        <f t="shared" si="53"/>
        <v>Aug</v>
      </c>
      <c r="J886" s="15" t="str">
        <f t="shared" si="54"/>
        <v>Day</v>
      </c>
      <c r="K886" s="15" t="str">
        <f t="shared" si="55"/>
        <v>Weekday</v>
      </c>
      <c r="L886" s="19">
        <f>_xlfn.ISOWEEKNUM(Table4[[#This Row],[Delivery Date]])</f>
        <v>34</v>
      </c>
    </row>
    <row r="887" spans="1:12">
      <c r="A887" s="4">
        <v>908</v>
      </c>
      <c r="B887" s="2" t="s">
        <v>157</v>
      </c>
      <c r="C887" s="2" t="s">
        <v>15</v>
      </c>
      <c r="D887" s="3">
        <v>0.87569444444444444</v>
      </c>
      <c r="E887" s="2" t="s">
        <v>381</v>
      </c>
      <c r="F887" s="1">
        <v>41509.840793483796</v>
      </c>
      <c r="G887" s="1">
        <v>41509.914080520837</v>
      </c>
      <c r="H887" s="5">
        <f t="shared" si="56"/>
        <v>105</v>
      </c>
      <c r="I887" s="15" t="str">
        <f t="shared" si="53"/>
        <v>Aug</v>
      </c>
      <c r="J887" s="15" t="str">
        <f t="shared" si="54"/>
        <v>Day</v>
      </c>
      <c r="K887" s="15" t="str">
        <f t="shared" si="55"/>
        <v>Weekday</v>
      </c>
      <c r="L887" s="19">
        <f>_xlfn.ISOWEEKNUM(Table4[[#This Row],[Delivery Date]])</f>
        <v>34</v>
      </c>
    </row>
    <row r="888" spans="1:12" hidden="1">
      <c r="A888" s="4">
        <v>909</v>
      </c>
      <c r="B888" s="2" t="s">
        <v>158</v>
      </c>
      <c r="C888" s="2" t="s">
        <v>17</v>
      </c>
      <c r="D888" s="3" t="e">
        <v>#NUM!</v>
      </c>
      <c r="E888" s="2" t="s">
        <v>381</v>
      </c>
      <c r="F888" s="1">
        <v>41509.974962268519</v>
      </c>
      <c r="G888" s="1">
        <v>41510.030760879628</v>
      </c>
      <c r="H888" s="5">
        <f t="shared" si="56"/>
        <v>80</v>
      </c>
      <c r="I888" s="15" t="str">
        <f t="shared" si="53"/>
        <v>Aug</v>
      </c>
      <c r="J888" s="15" t="e">
        <f t="shared" si="54"/>
        <v>#NUM!</v>
      </c>
      <c r="K888" s="15" t="str">
        <f t="shared" si="55"/>
        <v>Weekend</v>
      </c>
      <c r="L888" s="19">
        <f>_xlfn.ISOWEEKNUM(Table4[[#This Row],[Delivery Date]])</f>
        <v>34</v>
      </c>
    </row>
    <row r="889" spans="1:12" hidden="1">
      <c r="A889" s="4">
        <v>910</v>
      </c>
      <c r="B889" s="2" t="s">
        <v>158</v>
      </c>
      <c r="C889" s="2" t="s">
        <v>17</v>
      </c>
      <c r="D889" s="3">
        <v>0.12708333333333333</v>
      </c>
      <c r="E889" s="2" t="s">
        <v>6</v>
      </c>
      <c r="F889" s="1">
        <v>41510.085276238431</v>
      </c>
      <c r="G889" s="1">
        <v>41510.178667442131</v>
      </c>
      <c r="H889" s="5">
        <f t="shared" si="56"/>
        <v>134</v>
      </c>
      <c r="I889" s="15" t="str">
        <f t="shared" si="53"/>
        <v>Aug</v>
      </c>
      <c r="J889" s="15" t="str">
        <f t="shared" si="54"/>
        <v>Night</v>
      </c>
      <c r="K889" s="15" t="str">
        <f t="shared" si="55"/>
        <v>Weekend</v>
      </c>
      <c r="L889" s="19">
        <f>_xlfn.ISOWEEKNUM(Table4[[#This Row],[Delivery Date]])</f>
        <v>34</v>
      </c>
    </row>
    <row r="890" spans="1:12">
      <c r="A890" s="4">
        <v>911</v>
      </c>
      <c r="B890" s="2" t="s">
        <v>158</v>
      </c>
      <c r="C890" s="2" t="s">
        <v>17</v>
      </c>
      <c r="D890" s="3">
        <v>0.87430555555555556</v>
      </c>
      <c r="E890" s="2" t="s">
        <v>381</v>
      </c>
      <c r="F890" s="1">
        <v>41510.83940636574</v>
      </c>
      <c r="G890" s="1">
        <v>41510.928538310181</v>
      </c>
      <c r="H890" s="5">
        <f t="shared" si="56"/>
        <v>128</v>
      </c>
      <c r="I890" s="15" t="str">
        <f t="shared" si="53"/>
        <v>Aug</v>
      </c>
      <c r="J890" s="15" t="str">
        <f t="shared" si="54"/>
        <v>Day</v>
      </c>
      <c r="K890" s="15" t="str">
        <f t="shared" si="55"/>
        <v>Weekend</v>
      </c>
      <c r="L890" s="19">
        <f>_xlfn.ISOWEEKNUM(Table4[[#This Row],[Delivery Date]])</f>
        <v>34</v>
      </c>
    </row>
    <row r="891" spans="1:12" hidden="1">
      <c r="A891" s="4">
        <v>912</v>
      </c>
      <c r="B891" s="2" t="s">
        <v>159</v>
      </c>
      <c r="C891" s="2" t="s">
        <v>19</v>
      </c>
      <c r="D891" s="3">
        <v>9.7222222222222224E-3</v>
      </c>
      <c r="E891" s="2" t="s">
        <v>381</v>
      </c>
      <c r="F891" s="1">
        <v>41510.9616503125</v>
      </c>
      <c r="G891" s="1">
        <v>41511.02724059028</v>
      </c>
      <c r="H891" s="5">
        <f t="shared" si="56"/>
        <v>94</v>
      </c>
      <c r="I891" s="15" t="str">
        <f t="shared" si="53"/>
        <v>Aug</v>
      </c>
      <c r="J891" s="15" t="str">
        <f t="shared" si="54"/>
        <v>Night</v>
      </c>
      <c r="K891" s="15" t="str">
        <f t="shared" si="55"/>
        <v>Weekend</v>
      </c>
      <c r="L891" s="19">
        <f>_xlfn.ISOWEEKNUM(Table4[[#This Row],[Delivery Date]])</f>
        <v>34</v>
      </c>
    </row>
    <row r="892" spans="1:12">
      <c r="A892" s="4">
        <v>913</v>
      </c>
      <c r="B892" s="2" t="s">
        <v>159</v>
      </c>
      <c r="C892" s="2" t="s">
        <v>19</v>
      </c>
      <c r="D892" s="3">
        <v>0.28888888888888892</v>
      </c>
      <c r="E892" s="2" t="s">
        <v>381</v>
      </c>
      <c r="F892" s="1">
        <v>41511.269385613421</v>
      </c>
      <c r="G892" s="1">
        <v>41511.326827743054</v>
      </c>
      <c r="H892" s="5">
        <f t="shared" si="56"/>
        <v>82</v>
      </c>
      <c r="I892" s="15" t="str">
        <f t="shared" si="53"/>
        <v>Aug</v>
      </c>
      <c r="J892" s="15" t="str">
        <f t="shared" si="54"/>
        <v>Day</v>
      </c>
      <c r="K892" s="15" t="str">
        <f t="shared" si="55"/>
        <v>Weekend</v>
      </c>
      <c r="L892" s="19">
        <f>_xlfn.ISOWEEKNUM(Table4[[#This Row],[Delivery Date]])</f>
        <v>34</v>
      </c>
    </row>
    <row r="893" spans="1:12">
      <c r="A893" s="4">
        <v>914</v>
      </c>
      <c r="B893" s="2" t="s">
        <v>159</v>
      </c>
      <c r="C893" s="2" t="s">
        <v>19</v>
      </c>
      <c r="D893" s="3">
        <v>0.37638888888888888</v>
      </c>
      <c r="E893" s="2" t="s">
        <v>381</v>
      </c>
      <c r="F893" s="1">
        <v>41511.364458101853</v>
      </c>
      <c r="G893" s="1">
        <v>41511.394712731482</v>
      </c>
      <c r="H893" s="5">
        <f t="shared" si="56"/>
        <v>43</v>
      </c>
      <c r="I893" s="15" t="str">
        <f t="shared" si="53"/>
        <v>Aug</v>
      </c>
      <c r="J893" s="15" t="str">
        <f t="shared" si="54"/>
        <v>Day</v>
      </c>
      <c r="K893" s="15" t="str">
        <f t="shared" si="55"/>
        <v>Weekend</v>
      </c>
      <c r="L893" s="19">
        <f>_xlfn.ISOWEEKNUM(Table4[[#This Row],[Delivery Date]])</f>
        <v>34</v>
      </c>
    </row>
    <row r="894" spans="1:12" hidden="1">
      <c r="A894" s="4">
        <v>915</v>
      </c>
      <c r="B894" s="2" t="s">
        <v>160</v>
      </c>
      <c r="C894" s="2" t="s">
        <v>5</v>
      </c>
      <c r="D894" s="3">
        <v>0.16250000000000001</v>
      </c>
      <c r="E894" s="2" t="s">
        <v>381</v>
      </c>
      <c r="F894" s="1">
        <v>41512.137914930558</v>
      </c>
      <c r="G894" s="1">
        <v>41512.198609375002</v>
      </c>
      <c r="H894" s="5">
        <f t="shared" si="56"/>
        <v>87</v>
      </c>
      <c r="I894" s="15" t="str">
        <f t="shared" si="53"/>
        <v>Aug</v>
      </c>
      <c r="J894" s="15" t="str">
        <f t="shared" si="54"/>
        <v>Night</v>
      </c>
      <c r="K894" s="15" t="str">
        <f t="shared" si="55"/>
        <v>Weekday</v>
      </c>
      <c r="L894" s="19">
        <f>_xlfn.ISOWEEKNUM(Table4[[#This Row],[Delivery Date]])</f>
        <v>35</v>
      </c>
    </row>
    <row r="895" spans="1:12">
      <c r="A895" s="4">
        <v>916</v>
      </c>
      <c r="B895" s="2" t="s">
        <v>160</v>
      </c>
      <c r="C895" s="2" t="s">
        <v>5</v>
      </c>
      <c r="D895" s="3">
        <v>0.34513888888888888</v>
      </c>
      <c r="E895" s="2" t="s">
        <v>9</v>
      </c>
      <c r="F895" s="1">
        <v>41512.317900497685</v>
      </c>
      <c r="G895" s="1">
        <v>41512.370736145836</v>
      </c>
      <c r="H895" s="5">
        <f t="shared" si="56"/>
        <v>76</v>
      </c>
      <c r="I895" s="15" t="str">
        <f t="shared" si="53"/>
        <v>Aug</v>
      </c>
      <c r="J895" s="15" t="str">
        <f t="shared" si="54"/>
        <v>Day</v>
      </c>
      <c r="K895" s="15" t="str">
        <f t="shared" si="55"/>
        <v>Weekday</v>
      </c>
      <c r="L895" s="19">
        <f>_xlfn.ISOWEEKNUM(Table4[[#This Row],[Delivery Date]])</f>
        <v>35</v>
      </c>
    </row>
    <row r="896" spans="1:12">
      <c r="A896" s="4">
        <v>917</v>
      </c>
      <c r="B896" s="2" t="s">
        <v>160</v>
      </c>
      <c r="C896" s="2" t="s">
        <v>5</v>
      </c>
      <c r="D896" s="3">
        <v>0.41805555555555557</v>
      </c>
      <c r="E896" s="2" t="s">
        <v>9</v>
      </c>
      <c r="F896" s="1">
        <v>41512.395271377311</v>
      </c>
      <c r="G896" s="1">
        <v>41512.445769062499</v>
      </c>
      <c r="H896" s="5">
        <f t="shared" si="56"/>
        <v>72</v>
      </c>
      <c r="I896" s="15" t="str">
        <f t="shared" si="53"/>
        <v>Aug</v>
      </c>
      <c r="J896" s="15" t="str">
        <f t="shared" si="54"/>
        <v>Day</v>
      </c>
      <c r="K896" s="15" t="str">
        <f t="shared" si="55"/>
        <v>Weekday</v>
      </c>
      <c r="L896" s="19">
        <f>_xlfn.ISOWEEKNUM(Table4[[#This Row],[Delivery Date]])</f>
        <v>35</v>
      </c>
    </row>
    <row r="897" spans="1:12">
      <c r="A897" s="4">
        <v>918</v>
      </c>
      <c r="B897" s="2" t="s">
        <v>160</v>
      </c>
      <c r="C897" s="2" t="s">
        <v>5</v>
      </c>
      <c r="D897" s="3">
        <v>0.47291666666666665</v>
      </c>
      <c r="E897" s="2" t="s">
        <v>9</v>
      </c>
      <c r="F897" s="1">
        <v>41512.420785416667</v>
      </c>
      <c r="G897" s="1">
        <v>41512.510611805556</v>
      </c>
      <c r="H897" s="5">
        <f t="shared" si="56"/>
        <v>129</v>
      </c>
      <c r="I897" s="15" t="str">
        <f t="shared" si="53"/>
        <v>Aug</v>
      </c>
      <c r="J897" s="15" t="str">
        <f t="shared" si="54"/>
        <v>Day</v>
      </c>
      <c r="K897" s="15" t="str">
        <f t="shared" si="55"/>
        <v>Weekday</v>
      </c>
      <c r="L897" s="19">
        <f>_xlfn.ISOWEEKNUM(Table4[[#This Row],[Delivery Date]])</f>
        <v>35</v>
      </c>
    </row>
    <row r="898" spans="1:12">
      <c r="A898" s="4">
        <v>919</v>
      </c>
      <c r="B898" s="2" t="s">
        <v>160</v>
      </c>
      <c r="C898" s="2" t="s">
        <v>5</v>
      </c>
      <c r="D898" s="3">
        <v>0.50208333333333333</v>
      </c>
      <c r="E898" s="2" t="s">
        <v>9</v>
      </c>
      <c r="F898" s="1">
        <v>41512.480835682865</v>
      </c>
      <c r="G898" s="1">
        <v>41512.54257179398</v>
      </c>
      <c r="H898" s="5">
        <f t="shared" si="56"/>
        <v>88</v>
      </c>
      <c r="I898" s="15" t="str">
        <f t="shared" ref="I898:I961" si="57">TEXT(B898,"mmm")</f>
        <v>Aug</v>
      </c>
      <c r="J898" s="15" t="str">
        <f t="shared" ref="J898:J961" si="58">IF(OR(HOUR(D898)&lt;6, HOUR(D898&gt;18)),"Night","Day")</f>
        <v>Day</v>
      </c>
      <c r="K898" s="15" t="str">
        <f t="shared" ref="K898:K961" si="59">IF(OR(C898="Saturday", C898="Sunday"),"Weekend","Weekday")</f>
        <v>Weekday</v>
      </c>
      <c r="L898" s="19">
        <f>_xlfn.ISOWEEKNUM(Table4[[#This Row],[Delivery Date]])</f>
        <v>35</v>
      </c>
    </row>
    <row r="899" spans="1:12">
      <c r="A899" s="4">
        <v>920</v>
      </c>
      <c r="B899" s="2" t="s">
        <v>160</v>
      </c>
      <c r="C899" s="2" t="s">
        <v>5</v>
      </c>
      <c r="D899" s="3">
        <v>0.6166666666666667</v>
      </c>
      <c r="E899" s="2" t="s">
        <v>381</v>
      </c>
      <c r="F899" s="1">
        <v>41512.589793368061</v>
      </c>
      <c r="G899" s="1">
        <v>41512.639110497686</v>
      </c>
      <c r="H899" s="5">
        <f t="shared" si="56"/>
        <v>71</v>
      </c>
      <c r="I899" s="15" t="str">
        <f t="shared" si="57"/>
        <v>Aug</v>
      </c>
      <c r="J899" s="15" t="str">
        <f t="shared" si="58"/>
        <v>Day</v>
      </c>
      <c r="K899" s="15" t="str">
        <f t="shared" si="59"/>
        <v>Weekday</v>
      </c>
      <c r="L899" s="19">
        <f>_xlfn.ISOWEEKNUM(Table4[[#This Row],[Delivery Date]])</f>
        <v>35</v>
      </c>
    </row>
    <row r="900" spans="1:12">
      <c r="A900" s="4">
        <v>921</v>
      </c>
      <c r="B900" s="2" t="s">
        <v>160</v>
      </c>
      <c r="C900" s="2" t="s">
        <v>5</v>
      </c>
      <c r="D900" s="3">
        <v>0.68541666666666667</v>
      </c>
      <c r="E900" s="2" t="s">
        <v>9</v>
      </c>
      <c r="F900" s="1">
        <v>41512.644908217597</v>
      </c>
      <c r="G900" s="1">
        <v>41512.704005439817</v>
      </c>
      <c r="H900" s="5">
        <f t="shared" si="56"/>
        <v>85</v>
      </c>
      <c r="I900" s="15" t="str">
        <f t="shared" si="57"/>
        <v>Aug</v>
      </c>
      <c r="J900" s="15" t="str">
        <f t="shared" si="58"/>
        <v>Day</v>
      </c>
      <c r="K900" s="15" t="str">
        <f t="shared" si="59"/>
        <v>Weekday</v>
      </c>
      <c r="L900" s="19">
        <f>_xlfn.ISOWEEKNUM(Table4[[#This Row],[Delivery Date]])</f>
        <v>35</v>
      </c>
    </row>
    <row r="901" spans="1:12">
      <c r="A901" s="4">
        <v>922</v>
      </c>
      <c r="B901" s="2" t="s">
        <v>160</v>
      </c>
      <c r="C901" s="2" t="s">
        <v>5</v>
      </c>
      <c r="D901" s="3">
        <v>0.67986111111111114</v>
      </c>
      <c r="E901" s="2" t="s">
        <v>381</v>
      </c>
      <c r="F901" s="1">
        <v>41512.661539664346</v>
      </c>
      <c r="G901" s="1" t="e">
        <v>#VALUE!</v>
      </c>
      <c r="H901" s="5" t="e">
        <f t="shared" si="56"/>
        <v>#VALUE!</v>
      </c>
      <c r="I901" s="15" t="str">
        <f t="shared" si="57"/>
        <v>Aug</v>
      </c>
      <c r="J901" s="15" t="str">
        <f t="shared" si="58"/>
        <v>Day</v>
      </c>
      <c r="K901" s="15" t="str">
        <f t="shared" si="59"/>
        <v>Weekday</v>
      </c>
      <c r="L901" s="19">
        <f>_xlfn.ISOWEEKNUM(Table4[[#This Row],[Delivery Date]])</f>
        <v>35</v>
      </c>
    </row>
    <row r="902" spans="1:12">
      <c r="A902" s="4">
        <v>923</v>
      </c>
      <c r="B902" s="2" t="s">
        <v>160</v>
      </c>
      <c r="C902" s="2" t="s">
        <v>5</v>
      </c>
      <c r="D902" s="3">
        <v>0.92569444444444438</v>
      </c>
      <c r="E902" s="2" t="s">
        <v>9</v>
      </c>
      <c r="F902" s="1">
        <v>41512.882885150459</v>
      </c>
      <c r="G902" s="1">
        <v>41512.960061076388</v>
      </c>
      <c r="H902" s="5">
        <f t="shared" si="56"/>
        <v>111</v>
      </c>
      <c r="I902" s="15" t="str">
        <f t="shared" si="57"/>
        <v>Aug</v>
      </c>
      <c r="J902" s="15" t="str">
        <f t="shared" si="58"/>
        <v>Day</v>
      </c>
      <c r="K902" s="15" t="str">
        <f t="shared" si="59"/>
        <v>Weekday</v>
      </c>
      <c r="L902" s="19">
        <f>_xlfn.ISOWEEKNUM(Table4[[#This Row],[Delivery Date]])</f>
        <v>35</v>
      </c>
    </row>
    <row r="903" spans="1:12">
      <c r="A903" s="4">
        <v>924</v>
      </c>
      <c r="B903" s="2" t="s">
        <v>161</v>
      </c>
      <c r="C903" s="2" t="s">
        <v>8</v>
      </c>
      <c r="D903" s="3">
        <v>0.25138888888888888</v>
      </c>
      <c r="E903" s="2" t="s">
        <v>381</v>
      </c>
      <c r="F903" s="1">
        <v>41513.211069444442</v>
      </c>
      <c r="G903" s="1">
        <v>41513.305965277781</v>
      </c>
      <c r="H903" s="5">
        <f t="shared" si="56"/>
        <v>136</v>
      </c>
      <c r="I903" s="15" t="str">
        <f t="shared" si="57"/>
        <v>Aug</v>
      </c>
      <c r="J903" s="15" t="str">
        <f t="shared" si="58"/>
        <v>Day</v>
      </c>
      <c r="K903" s="15" t="str">
        <f t="shared" si="59"/>
        <v>Weekday</v>
      </c>
      <c r="L903" s="19">
        <f>_xlfn.ISOWEEKNUM(Table4[[#This Row],[Delivery Date]])</f>
        <v>35</v>
      </c>
    </row>
    <row r="904" spans="1:12">
      <c r="A904" s="4">
        <v>925</v>
      </c>
      <c r="B904" s="2" t="s">
        <v>161</v>
      </c>
      <c r="C904" s="2" t="s">
        <v>8</v>
      </c>
      <c r="D904" s="3">
        <v>0.32847222222222222</v>
      </c>
      <c r="E904" s="2" t="s">
        <v>381</v>
      </c>
      <c r="F904" s="1">
        <v>41513.302156747683</v>
      </c>
      <c r="G904" s="1">
        <v>41513.381728506938</v>
      </c>
      <c r="H904" s="5">
        <f t="shared" si="56"/>
        <v>114</v>
      </c>
      <c r="I904" s="15" t="str">
        <f t="shared" si="57"/>
        <v>Aug</v>
      </c>
      <c r="J904" s="15" t="str">
        <f t="shared" si="58"/>
        <v>Day</v>
      </c>
      <c r="K904" s="15" t="str">
        <f t="shared" si="59"/>
        <v>Weekday</v>
      </c>
      <c r="L904" s="19">
        <f>_xlfn.ISOWEEKNUM(Table4[[#This Row],[Delivery Date]])</f>
        <v>35</v>
      </c>
    </row>
    <row r="905" spans="1:12">
      <c r="A905" s="4">
        <v>926</v>
      </c>
      <c r="B905" s="2" t="s">
        <v>161</v>
      </c>
      <c r="C905" s="2" t="s">
        <v>8</v>
      </c>
      <c r="D905" s="3">
        <v>0.3520833333333333</v>
      </c>
      <c r="E905" s="2" t="s">
        <v>9</v>
      </c>
      <c r="F905" s="1">
        <v>41513.314670405089</v>
      </c>
      <c r="G905" s="1">
        <v>41513.363906516206</v>
      </c>
      <c r="H905" s="5">
        <f t="shared" si="56"/>
        <v>70</v>
      </c>
      <c r="I905" s="15" t="str">
        <f t="shared" si="57"/>
        <v>Aug</v>
      </c>
      <c r="J905" s="15" t="str">
        <f t="shared" si="58"/>
        <v>Day</v>
      </c>
      <c r="K905" s="15" t="str">
        <f t="shared" si="59"/>
        <v>Weekday</v>
      </c>
      <c r="L905" s="19">
        <f>_xlfn.ISOWEEKNUM(Table4[[#This Row],[Delivery Date]])</f>
        <v>35</v>
      </c>
    </row>
    <row r="906" spans="1:12">
      <c r="A906" s="4">
        <v>927</v>
      </c>
      <c r="B906" s="2" t="s">
        <v>161</v>
      </c>
      <c r="C906" s="2" t="s">
        <v>8</v>
      </c>
      <c r="D906" s="3">
        <v>0.42638888888888887</v>
      </c>
      <c r="E906" s="2" t="s">
        <v>9</v>
      </c>
      <c r="F906" s="1">
        <v>41513.393723842593</v>
      </c>
      <c r="G906" s="1">
        <v>41513.456351157409</v>
      </c>
      <c r="H906" s="5">
        <f t="shared" si="56"/>
        <v>90</v>
      </c>
      <c r="I906" s="15" t="str">
        <f t="shared" si="57"/>
        <v>Aug</v>
      </c>
      <c r="J906" s="15" t="str">
        <f t="shared" si="58"/>
        <v>Day</v>
      </c>
      <c r="K906" s="15" t="str">
        <f t="shared" si="59"/>
        <v>Weekday</v>
      </c>
      <c r="L906" s="19">
        <f>_xlfn.ISOWEEKNUM(Table4[[#This Row],[Delivery Date]])</f>
        <v>35</v>
      </c>
    </row>
    <row r="907" spans="1:12">
      <c r="A907" s="4">
        <v>928</v>
      </c>
      <c r="B907" s="2" t="s">
        <v>161</v>
      </c>
      <c r="C907" s="2" t="s">
        <v>8</v>
      </c>
      <c r="D907" s="3">
        <v>0.50138888888888888</v>
      </c>
      <c r="E907" s="2" t="s">
        <v>9</v>
      </c>
      <c r="F907" s="1">
        <v>41513.478804710649</v>
      </c>
      <c r="G907" s="1">
        <v>41513.545170451391</v>
      </c>
      <c r="H907" s="5">
        <f t="shared" si="56"/>
        <v>95</v>
      </c>
      <c r="I907" s="15" t="str">
        <f t="shared" si="57"/>
        <v>Aug</v>
      </c>
      <c r="J907" s="15" t="str">
        <f t="shared" si="58"/>
        <v>Day</v>
      </c>
      <c r="K907" s="15" t="str">
        <f t="shared" si="59"/>
        <v>Weekday</v>
      </c>
      <c r="L907" s="19">
        <f>_xlfn.ISOWEEKNUM(Table4[[#This Row],[Delivery Date]])</f>
        <v>35</v>
      </c>
    </row>
    <row r="908" spans="1:12">
      <c r="A908" s="4">
        <v>929</v>
      </c>
      <c r="B908" s="2" t="s">
        <v>161</v>
      </c>
      <c r="C908" s="2" t="s">
        <v>8</v>
      </c>
      <c r="D908" s="3">
        <v>0.60833333333333328</v>
      </c>
      <c r="E908" s="2" t="s">
        <v>9</v>
      </c>
      <c r="F908" s="1">
        <v>41513.56638225694</v>
      </c>
      <c r="G908" s="1">
        <v>41513.673430868053</v>
      </c>
      <c r="H908" s="5">
        <f t="shared" si="56"/>
        <v>154</v>
      </c>
      <c r="I908" s="15" t="str">
        <f t="shared" si="57"/>
        <v>Aug</v>
      </c>
      <c r="J908" s="15" t="str">
        <f t="shared" si="58"/>
        <v>Day</v>
      </c>
      <c r="K908" s="15" t="str">
        <f t="shared" si="59"/>
        <v>Weekday</v>
      </c>
      <c r="L908" s="19">
        <f>_xlfn.ISOWEEKNUM(Table4[[#This Row],[Delivery Date]])</f>
        <v>35</v>
      </c>
    </row>
    <row r="909" spans="1:12">
      <c r="A909" s="4">
        <v>930</v>
      </c>
      <c r="B909" s="2" t="s">
        <v>161</v>
      </c>
      <c r="C909" s="2" t="s">
        <v>8</v>
      </c>
      <c r="D909" s="3">
        <v>0.80833333333333324</v>
      </c>
      <c r="E909" s="2" t="s">
        <v>381</v>
      </c>
      <c r="F909" s="1">
        <v>41513.781200347221</v>
      </c>
      <c r="G909" s="1">
        <v>41513.865042939819</v>
      </c>
      <c r="H909" s="5">
        <f t="shared" si="56"/>
        <v>120</v>
      </c>
      <c r="I909" s="15" t="str">
        <f t="shared" si="57"/>
        <v>Aug</v>
      </c>
      <c r="J909" s="15" t="str">
        <f t="shared" si="58"/>
        <v>Day</v>
      </c>
      <c r="K909" s="15" t="str">
        <f t="shared" si="59"/>
        <v>Weekday</v>
      </c>
      <c r="L909" s="19">
        <f>_xlfn.ISOWEEKNUM(Table4[[#This Row],[Delivery Date]])</f>
        <v>35</v>
      </c>
    </row>
    <row r="910" spans="1:12" hidden="1">
      <c r="A910" s="4">
        <v>931</v>
      </c>
      <c r="B910" s="2" t="s">
        <v>162</v>
      </c>
      <c r="C910" s="2" t="s">
        <v>11</v>
      </c>
      <c r="D910" s="3">
        <v>3.3333333333333333E-2</v>
      </c>
      <c r="E910" s="2" t="s">
        <v>381</v>
      </c>
      <c r="F910" s="1">
        <v>41514.006817013884</v>
      </c>
      <c r="G910" s="1">
        <v>41514.069594791668</v>
      </c>
      <c r="H910" s="5">
        <f t="shared" si="56"/>
        <v>90</v>
      </c>
      <c r="I910" s="15" t="str">
        <f t="shared" si="57"/>
        <v>Aug</v>
      </c>
      <c r="J910" s="15" t="str">
        <f t="shared" si="58"/>
        <v>Night</v>
      </c>
      <c r="K910" s="15" t="str">
        <f t="shared" si="59"/>
        <v>Weekday</v>
      </c>
      <c r="L910" s="19">
        <f>_xlfn.ISOWEEKNUM(Table4[[#This Row],[Delivery Date]])</f>
        <v>35</v>
      </c>
    </row>
    <row r="911" spans="1:12" hidden="1">
      <c r="A911" s="4">
        <v>932</v>
      </c>
      <c r="B911" s="2" t="s">
        <v>162</v>
      </c>
      <c r="C911" s="2" t="s">
        <v>11</v>
      </c>
      <c r="D911" s="3">
        <v>0.11041666666666666</v>
      </c>
      <c r="E911" s="2" t="s">
        <v>381</v>
      </c>
      <c r="F911" s="1">
        <v>41514.077850729162</v>
      </c>
      <c r="G911" s="1">
        <v>41514.170211840275</v>
      </c>
      <c r="H911" s="5">
        <f t="shared" si="56"/>
        <v>133</v>
      </c>
      <c r="I911" s="15" t="str">
        <f t="shared" si="57"/>
        <v>Aug</v>
      </c>
      <c r="J911" s="15" t="str">
        <f t="shared" si="58"/>
        <v>Night</v>
      </c>
      <c r="K911" s="15" t="str">
        <f t="shared" si="59"/>
        <v>Weekday</v>
      </c>
      <c r="L911" s="19">
        <f>_xlfn.ISOWEEKNUM(Table4[[#This Row],[Delivery Date]])</f>
        <v>35</v>
      </c>
    </row>
    <row r="912" spans="1:12" hidden="1">
      <c r="A912" s="4">
        <v>933</v>
      </c>
      <c r="B912" s="2" t="s">
        <v>162</v>
      </c>
      <c r="C912" s="2" t="s">
        <v>11</v>
      </c>
      <c r="D912" s="3">
        <v>0.16666666666666666</v>
      </c>
      <c r="E912" s="2" t="s">
        <v>381</v>
      </c>
      <c r="F912" s="1">
        <v>41514.157787268523</v>
      </c>
      <c r="G912" s="1">
        <v>41514.209789583336</v>
      </c>
      <c r="H912" s="5">
        <f t="shared" si="56"/>
        <v>74</v>
      </c>
      <c r="I912" s="15" t="str">
        <f t="shared" si="57"/>
        <v>Aug</v>
      </c>
      <c r="J912" s="15" t="str">
        <f t="shared" si="58"/>
        <v>Night</v>
      </c>
      <c r="K912" s="15" t="str">
        <f t="shared" si="59"/>
        <v>Weekday</v>
      </c>
      <c r="L912" s="19">
        <f>_xlfn.ISOWEEKNUM(Table4[[#This Row],[Delivery Date]])</f>
        <v>35</v>
      </c>
    </row>
    <row r="913" spans="1:12">
      <c r="A913" s="4">
        <v>934</v>
      </c>
      <c r="B913" s="2" t="s">
        <v>162</v>
      </c>
      <c r="C913" s="2" t="s">
        <v>11</v>
      </c>
      <c r="D913" s="3">
        <v>0.33680555555555558</v>
      </c>
      <c r="E913" s="2" t="s">
        <v>6</v>
      </c>
      <c r="F913" s="1">
        <v>41514.290748807871</v>
      </c>
      <c r="G913" s="1">
        <v>41514.363225659719</v>
      </c>
      <c r="H913" s="5">
        <f t="shared" si="56"/>
        <v>104</v>
      </c>
      <c r="I913" s="15" t="str">
        <f t="shared" si="57"/>
        <v>Aug</v>
      </c>
      <c r="J913" s="15" t="str">
        <f t="shared" si="58"/>
        <v>Day</v>
      </c>
      <c r="K913" s="15" t="str">
        <f t="shared" si="59"/>
        <v>Weekday</v>
      </c>
      <c r="L913" s="19">
        <f>_xlfn.ISOWEEKNUM(Table4[[#This Row],[Delivery Date]])</f>
        <v>35</v>
      </c>
    </row>
    <row r="914" spans="1:12">
      <c r="A914" s="4">
        <v>935</v>
      </c>
      <c r="B914" s="2" t="s">
        <v>162</v>
      </c>
      <c r="C914" s="2" t="s">
        <v>11</v>
      </c>
      <c r="D914" s="3">
        <v>0.3430555555555555</v>
      </c>
      <c r="E914" s="2" t="s">
        <v>9</v>
      </c>
      <c r="F914" s="1">
        <v>41514.324607719907</v>
      </c>
      <c r="G914" s="1">
        <v>41514.384654016205</v>
      </c>
      <c r="H914" s="5">
        <f t="shared" si="56"/>
        <v>86</v>
      </c>
      <c r="I914" s="15" t="str">
        <f t="shared" si="57"/>
        <v>Aug</v>
      </c>
      <c r="J914" s="15" t="str">
        <f t="shared" si="58"/>
        <v>Day</v>
      </c>
      <c r="K914" s="15" t="str">
        <f t="shared" si="59"/>
        <v>Weekday</v>
      </c>
      <c r="L914" s="19">
        <f>_xlfn.ISOWEEKNUM(Table4[[#This Row],[Delivery Date]])</f>
        <v>35</v>
      </c>
    </row>
    <row r="915" spans="1:12">
      <c r="A915" s="4">
        <v>936</v>
      </c>
      <c r="B915" s="2" t="s">
        <v>162</v>
      </c>
      <c r="C915" s="2" t="s">
        <v>11</v>
      </c>
      <c r="D915" s="3">
        <v>0.42222222222222222</v>
      </c>
      <c r="E915" s="2" t="s">
        <v>9</v>
      </c>
      <c r="F915" s="1">
        <v>41514.378080405098</v>
      </c>
      <c r="G915" s="1">
        <v>41514.458288738424</v>
      </c>
      <c r="H915" s="5">
        <f t="shared" si="56"/>
        <v>115</v>
      </c>
      <c r="I915" s="15" t="str">
        <f t="shared" si="57"/>
        <v>Aug</v>
      </c>
      <c r="J915" s="15" t="str">
        <f t="shared" si="58"/>
        <v>Day</v>
      </c>
      <c r="K915" s="15" t="str">
        <f t="shared" si="59"/>
        <v>Weekday</v>
      </c>
      <c r="L915" s="19">
        <f>_xlfn.ISOWEEKNUM(Table4[[#This Row],[Delivery Date]])</f>
        <v>35</v>
      </c>
    </row>
    <row r="916" spans="1:12">
      <c r="A916" s="4">
        <v>937</v>
      </c>
      <c r="B916" s="2" t="s">
        <v>162</v>
      </c>
      <c r="C916" s="2" t="s">
        <v>11</v>
      </c>
      <c r="D916" s="3">
        <v>0.45624999999999999</v>
      </c>
      <c r="E916" s="2" t="s">
        <v>9</v>
      </c>
      <c r="F916" s="1">
        <v>41514.435481678243</v>
      </c>
      <c r="G916" s="1">
        <v>41514.478803437501</v>
      </c>
      <c r="H916" s="5">
        <f t="shared" si="56"/>
        <v>62</v>
      </c>
      <c r="I916" s="15" t="str">
        <f t="shared" si="57"/>
        <v>Aug</v>
      </c>
      <c r="J916" s="15" t="str">
        <f t="shared" si="58"/>
        <v>Day</v>
      </c>
      <c r="K916" s="15" t="str">
        <f t="shared" si="59"/>
        <v>Weekday</v>
      </c>
      <c r="L916" s="19">
        <f>_xlfn.ISOWEEKNUM(Table4[[#This Row],[Delivery Date]])</f>
        <v>35</v>
      </c>
    </row>
    <row r="917" spans="1:12">
      <c r="A917" s="4">
        <v>938</v>
      </c>
      <c r="B917" s="2" t="s">
        <v>162</v>
      </c>
      <c r="C917" s="2" t="s">
        <v>11</v>
      </c>
      <c r="D917" s="3">
        <v>0.53749999999999998</v>
      </c>
      <c r="E917" s="2" t="s">
        <v>9</v>
      </c>
      <c r="F917" s="1">
        <v>41514.517667164349</v>
      </c>
      <c r="G917" s="1">
        <v>41514.571914849541</v>
      </c>
      <c r="H917" s="5">
        <f t="shared" si="56"/>
        <v>78</v>
      </c>
      <c r="I917" s="15" t="str">
        <f t="shared" si="57"/>
        <v>Aug</v>
      </c>
      <c r="J917" s="15" t="str">
        <f t="shared" si="58"/>
        <v>Day</v>
      </c>
      <c r="K917" s="15" t="str">
        <f t="shared" si="59"/>
        <v>Weekday</v>
      </c>
      <c r="L917" s="19">
        <f>_xlfn.ISOWEEKNUM(Table4[[#This Row],[Delivery Date]])</f>
        <v>35</v>
      </c>
    </row>
    <row r="918" spans="1:12">
      <c r="A918" s="4">
        <v>939</v>
      </c>
      <c r="B918" s="2" t="s">
        <v>162</v>
      </c>
      <c r="C918" s="2" t="s">
        <v>11</v>
      </c>
      <c r="D918" s="3">
        <v>0.6694444444444444</v>
      </c>
      <c r="E918" s="2" t="s">
        <v>9</v>
      </c>
      <c r="F918" s="1">
        <v>41514.625904710651</v>
      </c>
      <c r="G918" s="1">
        <v>41514.686425543987</v>
      </c>
      <c r="H918" s="5">
        <f t="shared" si="56"/>
        <v>87</v>
      </c>
      <c r="I918" s="15" t="str">
        <f t="shared" si="57"/>
        <v>Aug</v>
      </c>
      <c r="J918" s="15" t="str">
        <f t="shared" si="58"/>
        <v>Day</v>
      </c>
      <c r="K918" s="15" t="str">
        <f t="shared" si="59"/>
        <v>Weekday</v>
      </c>
      <c r="L918" s="19">
        <f>_xlfn.ISOWEEKNUM(Table4[[#This Row],[Delivery Date]])</f>
        <v>35</v>
      </c>
    </row>
    <row r="919" spans="1:12">
      <c r="A919" s="4">
        <v>940</v>
      </c>
      <c r="B919" s="2" t="s">
        <v>162</v>
      </c>
      <c r="C919" s="2" t="s">
        <v>11</v>
      </c>
      <c r="D919" s="3">
        <v>0.80069444444444438</v>
      </c>
      <c r="E919" s="2" t="s">
        <v>381</v>
      </c>
      <c r="F919" s="1">
        <v>41514.78220243055</v>
      </c>
      <c r="G919" s="1">
        <v>41514.872109837961</v>
      </c>
      <c r="H919" s="5">
        <f t="shared" si="56"/>
        <v>129</v>
      </c>
      <c r="I919" s="15" t="str">
        <f t="shared" si="57"/>
        <v>Aug</v>
      </c>
      <c r="J919" s="15" t="str">
        <f t="shared" si="58"/>
        <v>Day</v>
      </c>
      <c r="K919" s="15" t="str">
        <f t="shared" si="59"/>
        <v>Weekday</v>
      </c>
      <c r="L919" s="19">
        <f>_xlfn.ISOWEEKNUM(Table4[[#This Row],[Delivery Date]])</f>
        <v>35</v>
      </c>
    </row>
    <row r="920" spans="1:12">
      <c r="A920" s="4">
        <v>941</v>
      </c>
      <c r="B920" s="2" t="s">
        <v>162</v>
      </c>
      <c r="C920" s="2" t="s">
        <v>11</v>
      </c>
      <c r="D920" s="3">
        <v>0.91388888888888886</v>
      </c>
      <c r="E920" s="2" t="s">
        <v>9</v>
      </c>
      <c r="F920" s="1">
        <v>41514.886141284718</v>
      </c>
      <c r="G920" s="1">
        <v>41514.992680636577</v>
      </c>
      <c r="H920" s="5">
        <f t="shared" si="56"/>
        <v>153</v>
      </c>
      <c r="I920" s="15" t="str">
        <f t="shared" si="57"/>
        <v>Aug</v>
      </c>
      <c r="J920" s="15" t="str">
        <f t="shared" si="58"/>
        <v>Day</v>
      </c>
      <c r="K920" s="15" t="str">
        <f t="shared" si="59"/>
        <v>Weekday</v>
      </c>
      <c r="L920" s="19">
        <f>_xlfn.ISOWEEKNUM(Table4[[#This Row],[Delivery Date]])</f>
        <v>35</v>
      </c>
    </row>
    <row r="921" spans="1:12" hidden="1">
      <c r="A921" s="4">
        <v>942</v>
      </c>
      <c r="B921" s="2" t="s">
        <v>163</v>
      </c>
      <c r="C921" s="2" t="s">
        <v>13</v>
      </c>
      <c r="D921" s="3">
        <v>9.0277777777777787E-3</v>
      </c>
      <c r="E921" s="2" t="s">
        <v>381</v>
      </c>
      <c r="F921" s="1">
        <v>41515.002556712963</v>
      </c>
      <c r="G921" s="1">
        <v>41515.061815972222</v>
      </c>
      <c r="H921" s="5">
        <f t="shared" si="56"/>
        <v>85</v>
      </c>
      <c r="I921" s="15" t="str">
        <f t="shared" si="57"/>
        <v>Aug</v>
      </c>
      <c r="J921" s="15" t="str">
        <f t="shared" si="58"/>
        <v>Night</v>
      </c>
      <c r="K921" s="15" t="str">
        <f t="shared" si="59"/>
        <v>Weekday</v>
      </c>
      <c r="L921" s="19">
        <f>_xlfn.ISOWEEKNUM(Table4[[#This Row],[Delivery Date]])</f>
        <v>35</v>
      </c>
    </row>
    <row r="922" spans="1:12" hidden="1">
      <c r="A922" s="4">
        <v>943</v>
      </c>
      <c r="B922" s="2" t="s">
        <v>163</v>
      </c>
      <c r="C922" s="2" t="s">
        <v>13</v>
      </c>
      <c r="D922" s="3">
        <v>0.11875000000000001</v>
      </c>
      <c r="E922" s="2" t="s">
        <v>381</v>
      </c>
      <c r="F922" s="1">
        <v>41515.10483822917</v>
      </c>
      <c r="G922" s="1">
        <v>41515.144629895833</v>
      </c>
      <c r="H922" s="5">
        <f t="shared" si="56"/>
        <v>57</v>
      </c>
      <c r="I922" s="15" t="str">
        <f t="shared" si="57"/>
        <v>Aug</v>
      </c>
      <c r="J922" s="15" t="str">
        <f t="shared" si="58"/>
        <v>Night</v>
      </c>
      <c r="K922" s="15" t="str">
        <f t="shared" si="59"/>
        <v>Weekday</v>
      </c>
      <c r="L922" s="19">
        <f>_xlfn.ISOWEEKNUM(Table4[[#This Row],[Delivery Date]])</f>
        <v>35</v>
      </c>
    </row>
    <row r="923" spans="1:12">
      <c r="A923" s="4">
        <v>944</v>
      </c>
      <c r="B923" s="2" t="s">
        <v>163</v>
      </c>
      <c r="C923" s="2" t="s">
        <v>13</v>
      </c>
      <c r="D923" s="3">
        <v>0.54097222222222219</v>
      </c>
      <c r="E923" s="2" t="s">
        <v>381</v>
      </c>
      <c r="F923" s="1">
        <v>41515.515074571755</v>
      </c>
      <c r="G923" s="1">
        <v>41515.609183368055</v>
      </c>
      <c r="H923" s="5">
        <f t="shared" si="56"/>
        <v>135</v>
      </c>
      <c r="I923" s="15" t="str">
        <f t="shared" si="57"/>
        <v>Aug</v>
      </c>
      <c r="J923" s="15" t="str">
        <f t="shared" si="58"/>
        <v>Day</v>
      </c>
      <c r="K923" s="15" t="str">
        <f t="shared" si="59"/>
        <v>Weekday</v>
      </c>
      <c r="L923" s="19">
        <f>_xlfn.ISOWEEKNUM(Table4[[#This Row],[Delivery Date]])</f>
        <v>35</v>
      </c>
    </row>
    <row r="924" spans="1:12">
      <c r="A924" s="4">
        <v>945</v>
      </c>
      <c r="B924" s="2" t="s">
        <v>163</v>
      </c>
      <c r="C924" s="2" t="s">
        <v>13</v>
      </c>
      <c r="D924" s="3">
        <v>0.93472222222222223</v>
      </c>
      <c r="E924" s="2" t="s">
        <v>381</v>
      </c>
      <c r="F924" s="1">
        <v>41515.901969641207</v>
      </c>
      <c r="G924" s="1">
        <v>41515.985337696759</v>
      </c>
      <c r="H924" s="5">
        <f t="shared" si="56"/>
        <v>120</v>
      </c>
      <c r="I924" s="15" t="str">
        <f t="shared" si="57"/>
        <v>Aug</v>
      </c>
      <c r="J924" s="15" t="str">
        <f t="shared" si="58"/>
        <v>Day</v>
      </c>
      <c r="K924" s="15" t="str">
        <f t="shared" si="59"/>
        <v>Weekday</v>
      </c>
      <c r="L924" s="19">
        <f>_xlfn.ISOWEEKNUM(Table4[[#This Row],[Delivery Date]])</f>
        <v>35</v>
      </c>
    </row>
    <row r="925" spans="1:12" hidden="1">
      <c r="A925" s="4">
        <v>946</v>
      </c>
      <c r="B925" s="2" t="s">
        <v>164</v>
      </c>
      <c r="C925" s="2" t="s">
        <v>15</v>
      </c>
      <c r="D925" s="3">
        <v>0.24861111111111112</v>
      </c>
      <c r="E925" s="2" t="s">
        <v>381</v>
      </c>
      <c r="F925" s="1">
        <v>41516.211892094907</v>
      </c>
      <c r="G925" s="1">
        <v>41516.297378206014</v>
      </c>
      <c r="H925" s="5">
        <f t="shared" si="56"/>
        <v>123</v>
      </c>
      <c r="I925" s="15" t="str">
        <f t="shared" si="57"/>
        <v>Aug</v>
      </c>
      <c r="J925" s="15" t="str">
        <f t="shared" si="58"/>
        <v>Night</v>
      </c>
      <c r="K925" s="15" t="str">
        <f t="shared" si="59"/>
        <v>Weekday</v>
      </c>
      <c r="L925" s="19">
        <f>_xlfn.ISOWEEKNUM(Table4[[#This Row],[Delivery Date]])</f>
        <v>35</v>
      </c>
    </row>
    <row r="926" spans="1:12">
      <c r="A926" s="4">
        <v>947</v>
      </c>
      <c r="B926" s="2" t="s">
        <v>164</v>
      </c>
      <c r="C926" s="2" t="s">
        <v>15</v>
      </c>
      <c r="D926" s="3">
        <v>0.3576388888888889</v>
      </c>
      <c r="E926" s="2" t="s">
        <v>381</v>
      </c>
      <c r="F926" s="1">
        <v>41516.336267974533</v>
      </c>
      <c r="G926" s="1">
        <v>41516.400596678242</v>
      </c>
      <c r="H926" s="5">
        <f t="shared" si="56"/>
        <v>92</v>
      </c>
      <c r="I926" s="15" t="str">
        <f t="shared" si="57"/>
        <v>Aug</v>
      </c>
      <c r="J926" s="15" t="str">
        <f t="shared" si="58"/>
        <v>Day</v>
      </c>
      <c r="K926" s="15" t="str">
        <f t="shared" si="59"/>
        <v>Weekday</v>
      </c>
      <c r="L926" s="19">
        <f>_xlfn.ISOWEEKNUM(Table4[[#This Row],[Delivery Date]])</f>
        <v>35</v>
      </c>
    </row>
    <row r="927" spans="1:12">
      <c r="A927" s="4">
        <v>948</v>
      </c>
      <c r="B927" s="2" t="s">
        <v>164</v>
      </c>
      <c r="C927" s="2" t="s">
        <v>15</v>
      </c>
      <c r="D927" s="3">
        <v>0.45277777777777778</v>
      </c>
      <c r="E927" s="2" t="s">
        <v>9</v>
      </c>
      <c r="F927" s="1">
        <v>41516.415520752314</v>
      </c>
      <c r="G927" s="1">
        <v>41516.48490732639</v>
      </c>
      <c r="H927" s="5">
        <f t="shared" si="56"/>
        <v>99</v>
      </c>
      <c r="I927" s="15" t="str">
        <f t="shared" si="57"/>
        <v>Aug</v>
      </c>
      <c r="J927" s="15" t="str">
        <f t="shared" si="58"/>
        <v>Day</v>
      </c>
      <c r="K927" s="15" t="str">
        <f t="shared" si="59"/>
        <v>Weekday</v>
      </c>
      <c r="L927" s="19">
        <f>_xlfn.ISOWEEKNUM(Table4[[#This Row],[Delivery Date]])</f>
        <v>35</v>
      </c>
    </row>
    <row r="928" spans="1:12">
      <c r="A928" s="4">
        <v>949</v>
      </c>
      <c r="B928" s="2" t="s">
        <v>164</v>
      </c>
      <c r="C928" s="2" t="s">
        <v>15</v>
      </c>
      <c r="D928" s="3">
        <v>0.56805555555555554</v>
      </c>
      <c r="E928" s="2" t="s">
        <v>381</v>
      </c>
      <c r="F928" s="1">
        <v>41516.533564548605</v>
      </c>
      <c r="G928" s="1">
        <v>41516.59797427083</v>
      </c>
      <c r="H928" s="5">
        <f t="shared" si="56"/>
        <v>92</v>
      </c>
      <c r="I928" s="15" t="str">
        <f t="shared" si="57"/>
        <v>Aug</v>
      </c>
      <c r="J928" s="15" t="str">
        <f t="shared" si="58"/>
        <v>Day</v>
      </c>
      <c r="K928" s="15" t="str">
        <f t="shared" si="59"/>
        <v>Weekday</v>
      </c>
      <c r="L928" s="19">
        <f>_xlfn.ISOWEEKNUM(Table4[[#This Row],[Delivery Date]])</f>
        <v>35</v>
      </c>
    </row>
    <row r="929" spans="1:12">
      <c r="A929" s="4">
        <v>950</v>
      </c>
      <c r="B929" s="2" t="s">
        <v>164</v>
      </c>
      <c r="C929" s="2" t="s">
        <v>15</v>
      </c>
      <c r="D929" s="3">
        <v>0.56041666666666667</v>
      </c>
      <c r="E929" s="2" t="s">
        <v>9</v>
      </c>
      <c r="F929" s="1">
        <v>41516.538987349537</v>
      </c>
      <c r="G929" s="1">
        <v>41516.611707256947</v>
      </c>
      <c r="H929" s="5">
        <f t="shared" si="56"/>
        <v>104</v>
      </c>
      <c r="I929" s="15" t="str">
        <f t="shared" si="57"/>
        <v>Aug</v>
      </c>
      <c r="J929" s="15" t="str">
        <f t="shared" si="58"/>
        <v>Day</v>
      </c>
      <c r="K929" s="15" t="str">
        <f t="shared" si="59"/>
        <v>Weekday</v>
      </c>
      <c r="L929" s="19">
        <f>_xlfn.ISOWEEKNUM(Table4[[#This Row],[Delivery Date]])</f>
        <v>35</v>
      </c>
    </row>
    <row r="930" spans="1:12">
      <c r="A930" s="4">
        <v>951</v>
      </c>
      <c r="B930" s="2" t="s">
        <v>164</v>
      </c>
      <c r="C930" s="2" t="s">
        <v>15</v>
      </c>
      <c r="D930" s="3">
        <v>0.65555555555555556</v>
      </c>
      <c r="E930" s="2" t="s">
        <v>9</v>
      </c>
      <c r="F930" s="1">
        <v>41516.608838391207</v>
      </c>
      <c r="G930" s="1">
        <v>41516.668873113427</v>
      </c>
      <c r="H930" s="5">
        <f t="shared" si="56"/>
        <v>86</v>
      </c>
      <c r="I930" s="15" t="str">
        <f t="shared" si="57"/>
        <v>Aug</v>
      </c>
      <c r="J930" s="15" t="str">
        <f t="shared" si="58"/>
        <v>Day</v>
      </c>
      <c r="K930" s="15" t="str">
        <f t="shared" si="59"/>
        <v>Weekday</v>
      </c>
      <c r="L930" s="19">
        <f>_xlfn.ISOWEEKNUM(Table4[[#This Row],[Delivery Date]])</f>
        <v>35</v>
      </c>
    </row>
    <row r="931" spans="1:12">
      <c r="A931" s="4">
        <v>952</v>
      </c>
      <c r="B931" s="2" t="s">
        <v>164</v>
      </c>
      <c r="C931" s="2" t="s">
        <v>15</v>
      </c>
      <c r="D931" s="3">
        <v>0.87916666666666676</v>
      </c>
      <c r="E931" s="2" t="s">
        <v>9</v>
      </c>
      <c r="F931" s="1">
        <v>41516.865070636573</v>
      </c>
      <c r="G931" s="1">
        <v>41516.921054432867</v>
      </c>
      <c r="H931" s="5">
        <f t="shared" si="56"/>
        <v>80</v>
      </c>
      <c r="I931" s="15" t="str">
        <f t="shared" si="57"/>
        <v>Aug</v>
      </c>
      <c r="J931" s="15" t="str">
        <f t="shared" si="58"/>
        <v>Day</v>
      </c>
      <c r="K931" s="15" t="str">
        <f t="shared" si="59"/>
        <v>Weekday</v>
      </c>
      <c r="L931" s="19">
        <f>_xlfn.ISOWEEKNUM(Table4[[#This Row],[Delivery Date]])</f>
        <v>35</v>
      </c>
    </row>
    <row r="932" spans="1:12">
      <c r="A932" s="4">
        <v>953</v>
      </c>
      <c r="B932" s="2" t="s">
        <v>164</v>
      </c>
      <c r="C932" s="2" t="s">
        <v>15</v>
      </c>
      <c r="D932" s="3">
        <v>0.97638888888888886</v>
      </c>
      <c r="E932" s="2" t="s">
        <v>381</v>
      </c>
      <c r="F932" s="1">
        <v>41516.958009340276</v>
      </c>
      <c r="G932" s="1">
        <v>41517.034676006944</v>
      </c>
      <c r="H932" s="5">
        <f t="shared" si="56"/>
        <v>110</v>
      </c>
      <c r="I932" s="15" t="str">
        <f t="shared" si="57"/>
        <v>Aug</v>
      </c>
      <c r="J932" s="15" t="str">
        <f t="shared" si="58"/>
        <v>Day</v>
      </c>
      <c r="K932" s="15" t="str">
        <f t="shared" si="59"/>
        <v>Weekday</v>
      </c>
      <c r="L932" s="19">
        <f>_xlfn.ISOWEEKNUM(Table4[[#This Row],[Delivery Date]])</f>
        <v>35</v>
      </c>
    </row>
    <row r="933" spans="1:12">
      <c r="A933" s="4">
        <v>954</v>
      </c>
      <c r="B933" s="2" t="s">
        <v>165</v>
      </c>
      <c r="C933" s="2" t="s">
        <v>17</v>
      </c>
      <c r="D933" s="3">
        <v>0.41736111111111107</v>
      </c>
      <c r="E933" s="2" t="s">
        <v>6</v>
      </c>
      <c r="F933" s="1" t="e">
        <v>#VALUE!</v>
      </c>
      <c r="G933" s="1">
        <v>41517.429500810184</v>
      </c>
      <c r="H933" s="5" t="e">
        <f t="shared" si="56"/>
        <v>#VALUE!</v>
      </c>
      <c r="I933" s="15" t="str">
        <f t="shared" si="57"/>
        <v>Aug</v>
      </c>
      <c r="J933" s="15" t="str">
        <f t="shared" si="58"/>
        <v>Day</v>
      </c>
      <c r="K933" s="15" t="str">
        <f t="shared" si="59"/>
        <v>Weekend</v>
      </c>
      <c r="L933" s="19">
        <f>_xlfn.ISOWEEKNUM(Table4[[#This Row],[Delivery Date]])</f>
        <v>35</v>
      </c>
    </row>
    <row r="934" spans="1:12">
      <c r="A934" s="4">
        <v>955</v>
      </c>
      <c r="B934" s="2" t="s">
        <v>165</v>
      </c>
      <c r="C934" s="2" t="s">
        <v>17</v>
      </c>
      <c r="D934" s="3">
        <v>0.49583333333333335</v>
      </c>
      <c r="E934" s="2" t="s">
        <v>381</v>
      </c>
      <c r="F934" s="1">
        <v>41517.463534340277</v>
      </c>
      <c r="G934" s="1" t="e">
        <v>#VALUE!</v>
      </c>
      <c r="H934" s="5" t="e">
        <f t="shared" si="56"/>
        <v>#VALUE!</v>
      </c>
      <c r="I934" s="15" t="str">
        <f t="shared" si="57"/>
        <v>Aug</v>
      </c>
      <c r="J934" s="15" t="str">
        <f t="shared" si="58"/>
        <v>Day</v>
      </c>
      <c r="K934" s="15" t="str">
        <f t="shared" si="59"/>
        <v>Weekend</v>
      </c>
      <c r="L934" s="19">
        <f>_xlfn.ISOWEEKNUM(Table4[[#This Row],[Delivery Date]])</f>
        <v>35</v>
      </c>
    </row>
    <row r="935" spans="1:12" hidden="1">
      <c r="A935" s="4">
        <v>956</v>
      </c>
      <c r="B935" s="2" t="s">
        <v>166</v>
      </c>
      <c r="C935" s="2" t="s">
        <v>19</v>
      </c>
      <c r="D935" s="3">
        <v>5.9027777777777783E-2</v>
      </c>
      <c r="E935" s="2" t="s">
        <v>381</v>
      </c>
      <c r="F935" s="1">
        <v>41518.038895486112</v>
      </c>
      <c r="G935" s="1">
        <v>41518.087552893514</v>
      </c>
      <c r="H935" s="5">
        <f t="shared" si="56"/>
        <v>70</v>
      </c>
      <c r="I935" s="15" t="str">
        <f t="shared" si="57"/>
        <v>Sep</v>
      </c>
      <c r="J935" s="15" t="str">
        <f t="shared" si="58"/>
        <v>Night</v>
      </c>
      <c r="K935" s="15" t="str">
        <f t="shared" si="59"/>
        <v>Weekend</v>
      </c>
      <c r="L935" s="19">
        <f>_xlfn.ISOWEEKNUM(Table4[[#This Row],[Delivery Date]])</f>
        <v>35</v>
      </c>
    </row>
    <row r="936" spans="1:12">
      <c r="A936" s="4">
        <v>957</v>
      </c>
      <c r="B936" s="2" t="s">
        <v>166</v>
      </c>
      <c r="C936" s="2" t="s">
        <v>19</v>
      </c>
      <c r="D936" s="3">
        <v>0.71250000000000002</v>
      </c>
      <c r="E936" s="2" t="s">
        <v>381</v>
      </c>
      <c r="F936" s="1">
        <v>41518.70655934028</v>
      </c>
      <c r="G936" s="1">
        <v>41518.753908877312</v>
      </c>
      <c r="H936" s="5">
        <f t="shared" si="56"/>
        <v>68</v>
      </c>
      <c r="I936" s="15" t="str">
        <f t="shared" si="57"/>
        <v>Sep</v>
      </c>
      <c r="J936" s="15" t="str">
        <f t="shared" si="58"/>
        <v>Day</v>
      </c>
      <c r="K936" s="15" t="str">
        <f t="shared" si="59"/>
        <v>Weekend</v>
      </c>
      <c r="L936" s="19">
        <f>_xlfn.ISOWEEKNUM(Table4[[#This Row],[Delivery Date]])</f>
        <v>35</v>
      </c>
    </row>
    <row r="937" spans="1:12">
      <c r="A937" s="4">
        <v>958</v>
      </c>
      <c r="B937" s="2" t="s">
        <v>166</v>
      </c>
      <c r="C937" s="2" t="s">
        <v>19</v>
      </c>
      <c r="D937" s="3">
        <v>0.92499999999999993</v>
      </c>
      <c r="E937" s="2" t="s">
        <v>6</v>
      </c>
      <c r="F937" s="1">
        <v>41518.900441053236</v>
      </c>
      <c r="G937" s="1" t="e">
        <v>#VALUE!</v>
      </c>
      <c r="H937" s="5" t="e">
        <f t="shared" si="56"/>
        <v>#VALUE!</v>
      </c>
      <c r="I937" s="15" t="str">
        <f t="shared" si="57"/>
        <v>Sep</v>
      </c>
      <c r="J937" s="15" t="str">
        <f t="shared" si="58"/>
        <v>Day</v>
      </c>
      <c r="K937" s="15" t="str">
        <f t="shared" si="59"/>
        <v>Weekend</v>
      </c>
      <c r="L937" s="19">
        <f>_xlfn.ISOWEEKNUM(Table4[[#This Row],[Delivery Date]])</f>
        <v>35</v>
      </c>
    </row>
    <row r="938" spans="1:12" hidden="1">
      <c r="A938" s="4">
        <v>959</v>
      </c>
      <c r="B938" s="2" t="s">
        <v>167</v>
      </c>
      <c r="C938" s="2" t="s">
        <v>5</v>
      </c>
      <c r="D938" s="3">
        <v>0.11944444444444445</v>
      </c>
      <c r="E938" s="2" t="s">
        <v>381</v>
      </c>
      <c r="F938" s="1">
        <v>41519.093543750001</v>
      </c>
      <c r="G938" s="1">
        <v>41519.135731249997</v>
      </c>
      <c r="H938" s="5">
        <f t="shared" si="56"/>
        <v>60</v>
      </c>
      <c r="I938" s="15" t="str">
        <f t="shared" si="57"/>
        <v>Sep</v>
      </c>
      <c r="J938" s="15" t="str">
        <f t="shared" si="58"/>
        <v>Night</v>
      </c>
      <c r="K938" s="15" t="str">
        <f t="shared" si="59"/>
        <v>Weekday</v>
      </c>
      <c r="L938" s="19">
        <f>_xlfn.ISOWEEKNUM(Table4[[#This Row],[Delivery Date]])</f>
        <v>36</v>
      </c>
    </row>
    <row r="939" spans="1:12">
      <c r="A939" s="4">
        <v>960</v>
      </c>
      <c r="B939" s="2" t="s">
        <v>167</v>
      </c>
      <c r="C939" s="2" t="s">
        <v>5</v>
      </c>
      <c r="D939" s="3">
        <v>0.54513888888888895</v>
      </c>
      <c r="E939" s="2" t="s">
        <v>9</v>
      </c>
      <c r="F939" s="1">
        <v>41519.499386493058</v>
      </c>
      <c r="G939" s="1">
        <v>41519.592187418981</v>
      </c>
      <c r="H939" s="5">
        <f t="shared" si="56"/>
        <v>133</v>
      </c>
      <c r="I939" s="15" t="str">
        <f t="shared" si="57"/>
        <v>Sep</v>
      </c>
      <c r="J939" s="15" t="str">
        <f t="shared" si="58"/>
        <v>Day</v>
      </c>
      <c r="K939" s="15" t="str">
        <f t="shared" si="59"/>
        <v>Weekday</v>
      </c>
      <c r="L939" s="19">
        <f>_xlfn.ISOWEEKNUM(Table4[[#This Row],[Delivery Date]])</f>
        <v>36</v>
      </c>
    </row>
    <row r="940" spans="1:12">
      <c r="A940" s="4">
        <v>961</v>
      </c>
      <c r="B940" s="2" t="s">
        <v>167</v>
      </c>
      <c r="C940" s="2" t="s">
        <v>5</v>
      </c>
      <c r="D940" s="3">
        <v>0.8881944444444444</v>
      </c>
      <c r="E940" s="2" t="s">
        <v>381</v>
      </c>
      <c r="F940" s="1">
        <v>41519.871169409722</v>
      </c>
      <c r="G940" s="1">
        <v>41519.927616168978</v>
      </c>
      <c r="H940" s="5">
        <f t="shared" si="56"/>
        <v>81</v>
      </c>
      <c r="I940" s="15" t="str">
        <f t="shared" si="57"/>
        <v>Sep</v>
      </c>
      <c r="J940" s="15" t="str">
        <f t="shared" si="58"/>
        <v>Day</v>
      </c>
      <c r="K940" s="15" t="str">
        <f t="shared" si="59"/>
        <v>Weekday</v>
      </c>
      <c r="L940" s="19">
        <f>_xlfn.ISOWEEKNUM(Table4[[#This Row],[Delivery Date]])</f>
        <v>36</v>
      </c>
    </row>
    <row r="941" spans="1:12">
      <c r="A941" s="4">
        <v>962</v>
      </c>
      <c r="B941" s="2" t="s">
        <v>167</v>
      </c>
      <c r="C941" s="2" t="s">
        <v>5</v>
      </c>
      <c r="D941" s="3">
        <v>0.9194444444444444</v>
      </c>
      <c r="E941" s="2" t="s">
        <v>381</v>
      </c>
      <c r="F941" s="1">
        <v>41519.910091585647</v>
      </c>
      <c r="G941" s="1" t="e">
        <v>#VALUE!</v>
      </c>
      <c r="H941" s="5" t="e">
        <f t="shared" ref="H941:H1004" si="60">HOUR(G941-F941)*60+MINUTE(G941-F941)</f>
        <v>#VALUE!</v>
      </c>
      <c r="I941" s="15" t="str">
        <f t="shared" si="57"/>
        <v>Sep</v>
      </c>
      <c r="J941" s="15" t="str">
        <f t="shared" si="58"/>
        <v>Day</v>
      </c>
      <c r="K941" s="15" t="str">
        <f t="shared" si="59"/>
        <v>Weekday</v>
      </c>
      <c r="L941" s="19">
        <f>_xlfn.ISOWEEKNUM(Table4[[#This Row],[Delivery Date]])</f>
        <v>36</v>
      </c>
    </row>
    <row r="942" spans="1:12" hidden="1">
      <c r="A942" s="4">
        <v>963</v>
      </c>
      <c r="B942" s="2" t="s">
        <v>168</v>
      </c>
      <c r="C942" s="2" t="s">
        <v>8</v>
      </c>
      <c r="D942" s="3">
        <v>7.013888888888889E-2</v>
      </c>
      <c r="E942" s="2" t="s">
        <v>381</v>
      </c>
      <c r="F942" s="1">
        <v>41520.054339467591</v>
      </c>
      <c r="G942" s="1">
        <v>41520.090682060181</v>
      </c>
      <c r="H942" s="5">
        <f t="shared" si="60"/>
        <v>52</v>
      </c>
      <c r="I942" s="15" t="str">
        <f t="shared" si="57"/>
        <v>Sep</v>
      </c>
      <c r="J942" s="15" t="str">
        <f t="shared" si="58"/>
        <v>Night</v>
      </c>
      <c r="K942" s="15" t="str">
        <f t="shared" si="59"/>
        <v>Weekday</v>
      </c>
      <c r="L942" s="19">
        <f>_xlfn.ISOWEEKNUM(Table4[[#This Row],[Delivery Date]])</f>
        <v>36</v>
      </c>
    </row>
    <row r="943" spans="1:12">
      <c r="A943" s="4">
        <v>964</v>
      </c>
      <c r="B943" s="2" t="s">
        <v>168</v>
      </c>
      <c r="C943" s="2" t="s">
        <v>8</v>
      </c>
      <c r="D943" s="3">
        <v>0.34791666666666665</v>
      </c>
      <c r="E943" s="2" t="s">
        <v>9</v>
      </c>
      <c r="F943" s="1">
        <v>41520.320287499999</v>
      </c>
      <c r="G943" s="1">
        <v>41520.363366203703</v>
      </c>
      <c r="H943" s="5">
        <f t="shared" si="60"/>
        <v>62</v>
      </c>
      <c r="I943" s="15" t="str">
        <f t="shared" si="57"/>
        <v>Sep</v>
      </c>
      <c r="J943" s="15" t="str">
        <f t="shared" si="58"/>
        <v>Day</v>
      </c>
      <c r="K943" s="15" t="str">
        <f t="shared" si="59"/>
        <v>Weekday</v>
      </c>
      <c r="L943" s="19">
        <f>_xlfn.ISOWEEKNUM(Table4[[#This Row],[Delivery Date]])</f>
        <v>36</v>
      </c>
    </row>
    <row r="944" spans="1:12">
      <c r="A944" s="4">
        <v>965</v>
      </c>
      <c r="B944" s="2" t="s">
        <v>168</v>
      </c>
      <c r="C944" s="2" t="s">
        <v>8</v>
      </c>
      <c r="D944" s="3">
        <v>0.43472222222222223</v>
      </c>
      <c r="E944" s="2" t="s">
        <v>9</v>
      </c>
      <c r="F944" s="1">
        <v>41520.39919556713</v>
      </c>
      <c r="G944" s="1">
        <v>41520.457667789356</v>
      </c>
      <c r="H944" s="5">
        <f t="shared" si="60"/>
        <v>84</v>
      </c>
      <c r="I944" s="15" t="str">
        <f t="shared" si="57"/>
        <v>Sep</v>
      </c>
      <c r="J944" s="15" t="str">
        <f t="shared" si="58"/>
        <v>Day</v>
      </c>
      <c r="K944" s="15" t="str">
        <f t="shared" si="59"/>
        <v>Weekday</v>
      </c>
      <c r="L944" s="19">
        <f>_xlfn.ISOWEEKNUM(Table4[[#This Row],[Delivery Date]])</f>
        <v>36</v>
      </c>
    </row>
    <row r="945" spans="1:12">
      <c r="A945" s="4">
        <v>966</v>
      </c>
      <c r="B945" s="2" t="s">
        <v>168</v>
      </c>
      <c r="C945" s="2" t="s">
        <v>8</v>
      </c>
      <c r="D945" s="3">
        <v>0.49791666666666662</v>
      </c>
      <c r="E945" s="2" t="s">
        <v>9</v>
      </c>
      <c r="F945" s="1">
        <v>41520.498644641208</v>
      </c>
      <c r="G945" s="1">
        <v>41520.543436307875</v>
      </c>
      <c r="H945" s="5">
        <f t="shared" si="60"/>
        <v>64</v>
      </c>
      <c r="I945" s="15" t="str">
        <f t="shared" si="57"/>
        <v>Sep</v>
      </c>
      <c r="J945" s="15" t="str">
        <f t="shared" si="58"/>
        <v>Day</v>
      </c>
      <c r="K945" s="15" t="str">
        <f t="shared" si="59"/>
        <v>Weekday</v>
      </c>
      <c r="L945" s="19">
        <f>_xlfn.ISOWEEKNUM(Table4[[#This Row],[Delivery Date]])</f>
        <v>36</v>
      </c>
    </row>
    <row r="946" spans="1:12">
      <c r="A946" s="4">
        <v>967</v>
      </c>
      <c r="B946" s="2" t="s">
        <v>168</v>
      </c>
      <c r="C946" s="2" t="s">
        <v>8</v>
      </c>
      <c r="D946" s="3">
        <v>0.5083333333333333</v>
      </c>
      <c r="E946" s="2" t="s">
        <v>9</v>
      </c>
      <c r="F946" s="1">
        <v>41520.469817280093</v>
      </c>
      <c r="G946" s="1">
        <v>41520.5397246875</v>
      </c>
      <c r="H946" s="5">
        <f t="shared" si="60"/>
        <v>100</v>
      </c>
      <c r="I946" s="15" t="str">
        <f t="shared" si="57"/>
        <v>Sep</v>
      </c>
      <c r="J946" s="15" t="str">
        <f t="shared" si="58"/>
        <v>Day</v>
      </c>
      <c r="K946" s="15" t="str">
        <f t="shared" si="59"/>
        <v>Weekday</v>
      </c>
      <c r="L946" s="19">
        <f>_xlfn.ISOWEEKNUM(Table4[[#This Row],[Delivery Date]])</f>
        <v>36</v>
      </c>
    </row>
    <row r="947" spans="1:12" hidden="1">
      <c r="A947" s="4">
        <v>968</v>
      </c>
      <c r="B947" s="2" t="s">
        <v>169</v>
      </c>
      <c r="C947" s="2" t="s">
        <v>11</v>
      </c>
      <c r="D947" s="3">
        <v>0.17916666666666667</v>
      </c>
      <c r="E947" s="2" t="s">
        <v>6</v>
      </c>
      <c r="F947" s="1">
        <v>41521.142120520832</v>
      </c>
      <c r="G947" s="1">
        <v>41521.221541817125</v>
      </c>
      <c r="H947" s="5">
        <f t="shared" si="60"/>
        <v>114</v>
      </c>
      <c r="I947" s="15" t="str">
        <f t="shared" si="57"/>
        <v>Sep</v>
      </c>
      <c r="J947" s="15" t="str">
        <f t="shared" si="58"/>
        <v>Night</v>
      </c>
      <c r="K947" s="15" t="str">
        <f t="shared" si="59"/>
        <v>Weekday</v>
      </c>
      <c r="L947" s="19">
        <f>_xlfn.ISOWEEKNUM(Table4[[#This Row],[Delivery Date]])</f>
        <v>36</v>
      </c>
    </row>
    <row r="948" spans="1:12">
      <c r="A948" s="4">
        <v>969</v>
      </c>
      <c r="B948" s="2" t="s">
        <v>169</v>
      </c>
      <c r="C948" s="2" t="s">
        <v>11</v>
      </c>
      <c r="D948" s="3">
        <v>0.33749999999999997</v>
      </c>
      <c r="E948" s="2" t="s">
        <v>9</v>
      </c>
      <c r="F948" s="1">
        <v>41521.316030011571</v>
      </c>
      <c r="G948" s="1">
        <v>41521.365080937503</v>
      </c>
      <c r="H948" s="5">
        <f t="shared" si="60"/>
        <v>70</v>
      </c>
      <c r="I948" s="15" t="str">
        <f t="shared" si="57"/>
        <v>Sep</v>
      </c>
      <c r="J948" s="15" t="str">
        <f t="shared" si="58"/>
        <v>Day</v>
      </c>
      <c r="K948" s="15" t="str">
        <f t="shared" si="59"/>
        <v>Weekday</v>
      </c>
      <c r="L948" s="19">
        <f>_xlfn.ISOWEEKNUM(Table4[[#This Row],[Delivery Date]])</f>
        <v>36</v>
      </c>
    </row>
    <row r="949" spans="1:12">
      <c r="A949" s="4">
        <v>970</v>
      </c>
      <c r="B949" s="2" t="s">
        <v>169</v>
      </c>
      <c r="C949" s="2" t="s">
        <v>11</v>
      </c>
      <c r="D949" s="3">
        <v>0.42569444444444443</v>
      </c>
      <c r="E949" s="2" t="s">
        <v>9</v>
      </c>
      <c r="F949" s="1">
        <v>41521.412446956019</v>
      </c>
      <c r="G949" s="1" t="e">
        <v>#VALUE!</v>
      </c>
      <c r="H949" s="5" t="e">
        <f t="shared" si="60"/>
        <v>#VALUE!</v>
      </c>
      <c r="I949" s="15" t="str">
        <f t="shared" si="57"/>
        <v>Sep</v>
      </c>
      <c r="J949" s="15" t="str">
        <f t="shared" si="58"/>
        <v>Day</v>
      </c>
      <c r="K949" s="15" t="str">
        <f t="shared" si="59"/>
        <v>Weekday</v>
      </c>
      <c r="L949" s="19">
        <f>_xlfn.ISOWEEKNUM(Table4[[#This Row],[Delivery Date]])</f>
        <v>36</v>
      </c>
    </row>
    <row r="950" spans="1:12">
      <c r="A950" s="4">
        <v>971</v>
      </c>
      <c r="B950" s="2" t="s">
        <v>169</v>
      </c>
      <c r="C950" s="2" t="s">
        <v>11</v>
      </c>
      <c r="D950" s="3">
        <v>0.52916666666666667</v>
      </c>
      <c r="E950" s="2" t="s">
        <v>9</v>
      </c>
      <c r="F950" s="1">
        <v>41521.493780868055</v>
      </c>
      <c r="G950" s="1">
        <v>41521.565968368057</v>
      </c>
      <c r="H950" s="5">
        <f t="shared" si="60"/>
        <v>103</v>
      </c>
      <c r="I950" s="15" t="str">
        <f t="shared" si="57"/>
        <v>Sep</v>
      </c>
      <c r="J950" s="15" t="str">
        <f t="shared" si="58"/>
        <v>Day</v>
      </c>
      <c r="K950" s="15" t="str">
        <f t="shared" si="59"/>
        <v>Weekday</v>
      </c>
      <c r="L950" s="19">
        <f>_xlfn.ISOWEEKNUM(Table4[[#This Row],[Delivery Date]])</f>
        <v>36</v>
      </c>
    </row>
    <row r="951" spans="1:12">
      <c r="A951" s="4">
        <v>972</v>
      </c>
      <c r="B951" s="2" t="s">
        <v>169</v>
      </c>
      <c r="C951" s="2" t="s">
        <v>11</v>
      </c>
      <c r="D951" s="3">
        <v>0.83263888888888893</v>
      </c>
      <c r="E951" s="2" t="s">
        <v>381</v>
      </c>
      <c r="F951" s="1">
        <v>41521.815564317127</v>
      </c>
      <c r="G951" s="1">
        <v>41521.881467094907</v>
      </c>
      <c r="H951" s="5">
        <f t="shared" si="60"/>
        <v>94</v>
      </c>
      <c r="I951" s="15" t="str">
        <f t="shared" si="57"/>
        <v>Sep</v>
      </c>
      <c r="J951" s="15" t="str">
        <f t="shared" si="58"/>
        <v>Day</v>
      </c>
      <c r="K951" s="15" t="str">
        <f t="shared" si="59"/>
        <v>Weekday</v>
      </c>
      <c r="L951" s="19">
        <f>_xlfn.ISOWEEKNUM(Table4[[#This Row],[Delivery Date]])</f>
        <v>36</v>
      </c>
    </row>
    <row r="952" spans="1:12" hidden="1">
      <c r="A952" s="4">
        <v>973</v>
      </c>
      <c r="B952" s="2" t="s">
        <v>170</v>
      </c>
      <c r="C952" s="2" t="s">
        <v>13</v>
      </c>
      <c r="D952" s="3">
        <v>2.1527777777777781E-2</v>
      </c>
      <c r="E952" s="2" t="s">
        <v>6</v>
      </c>
      <c r="F952" s="1">
        <v>41522.003912500004</v>
      </c>
      <c r="G952" s="1">
        <v>41522.079676388887</v>
      </c>
      <c r="H952" s="5">
        <f t="shared" si="60"/>
        <v>109</v>
      </c>
      <c r="I952" s="15" t="str">
        <f t="shared" si="57"/>
        <v>Sep</v>
      </c>
      <c r="J952" s="15" t="str">
        <f t="shared" si="58"/>
        <v>Night</v>
      </c>
      <c r="K952" s="15" t="str">
        <f t="shared" si="59"/>
        <v>Weekday</v>
      </c>
      <c r="L952" s="19">
        <f>_xlfn.ISOWEEKNUM(Table4[[#This Row],[Delivery Date]])</f>
        <v>36</v>
      </c>
    </row>
    <row r="953" spans="1:12" hidden="1">
      <c r="A953" s="4">
        <v>974</v>
      </c>
      <c r="B953" s="2" t="s">
        <v>170</v>
      </c>
      <c r="C953" s="2" t="s">
        <v>13</v>
      </c>
      <c r="D953" s="3">
        <v>0.22500000000000001</v>
      </c>
      <c r="E953" s="2" t="s">
        <v>381</v>
      </c>
      <c r="F953" s="1">
        <v>41522.207822604163</v>
      </c>
      <c r="G953" s="1">
        <v>41522.289338807866</v>
      </c>
      <c r="H953" s="5">
        <f t="shared" si="60"/>
        <v>117</v>
      </c>
      <c r="I953" s="15" t="str">
        <f t="shared" si="57"/>
        <v>Sep</v>
      </c>
      <c r="J953" s="15" t="str">
        <f t="shared" si="58"/>
        <v>Night</v>
      </c>
      <c r="K953" s="15" t="str">
        <f t="shared" si="59"/>
        <v>Weekday</v>
      </c>
      <c r="L953" s="19">
        <f>_xlfn.ISOWEEKNUM(Table4[[#This Row],[Delivery Date]])</f>
        <v>36</v>
      </c>
    </row>
    <row r="954" spans="1:12">
      <c r="A954" s="4">
        <v>975</v>
      </c>
      <c r="B954" s="2" t="s">
        <v>170</v>
      </c>
      <c r="C954" s="2" t="s">
        <v>13</v>
      </c>
      <c r="D954" s="3">
        <v>0.78333333333333333</v>
      </c>
      <c r="E954" s="2" t="s">
        <v>6</v>
      </c>
      <c r="F954" s="1">
        <v>41522.745675925929</v>
      </c>
      <c r="G954" s="1">
        <v>41522.81383564815</v>
      </c>
      <c r="H954" s="5">
        <f t="shared" si="60"/>
        <v>98</v>
      </c>
      <c r="I954" s="15" t="str">
        <f t="shared" si="57"/>
        <v>Sep</v>
      </c>
      <c r="J954" s="15" t="str">
        <f t="shared" si="58"/>
        <v>Day</v>
      </c>
      <c r="K954" s="15" t="str">
        <f t="shared" si="59"/>
        <v>Weekday</v>
      </c>
      <c r="L954" s="19">
        <f>_xlfn.ISOWEEKNUM(Table4[[#This Row],[Delivery Date]])</f>
        <v>36</v>
      </c>
    </row>
    <row r="955" spans="1:12">
      <c r="A955" s="4">
        <v>976</v>
      </c>
      <c r="B955" s="2" t="s">
        <v>170</v>
      </c>
      <c r="C955" s="2" t="s">
        <v>13</v>
      </c>
      <c r="D955" s="3">
        <v>0.82777777777777783</v>
      </c>
      <c r="E955" s="2" t="s">
        <v>381</v>
      </c>
      <c r="F955" s="1">
        <v>41522.818455289351</v>
      </c>
      <c r="G955" s="1">
        <v>41522.87355945602</v>
      </c>
      <c r="H955" s="5">
        <f t="shared" si="60"/>
        <v>79</v>
      </c>
      <c r="I955" s="15" t="str">
        <f t="shared" si="57"/>
        <v>Sep</v>
      </c>
      <c r="J955" s="15" t="str">
        <f t="shared" si="58"/>
        <v>Day</v>
      </c>
      <c r="K955" s="15" t="str">
        <f t="shared" si="59"/>
        <v>Weekday</v>
      </c>
      <c r="L955" s="19">
        <f>_xlfn.ISOWEEKNUM(Table4[[#This Row],[Delivery Date]])</f>
        <v>36</v>
      </c>
    </row>
    <row r="956" spans="1:12" hidden="1">
      <c r="A956" s="4">
        <v>977</v>
      </c>
      <c r="B956" s="2" t="s">
        <v>171</v>
      </c>
      <c r="C956" s="2" t="s">
        <v>15</v>
      </c>
      <c r="D956" s="3">
        <v>1.3194444444444444E-2</v>
      </c>
      <c r="E956" s="2" t="s">
        <v>381</v>
      </c>
      <c r="F956" s="1">
        <v>41522.995281516211</v>
      </c>
      <c r="G956" s="1">
        <v>41523.091982905098</v>
      </c>
      <c r="H956" s="5">
        <f t="shared" si="60"/>
        <v>139</v>
      </c>
      <c r="I956" s="15" t="str">
        <f t="shared" si="57"/>
        <v>Sep</v>
      </c>
      <c r="J956" s="15" t="str">
        <f t="shared" si="58"/>
        <v>Night</v>
      </c>
      <c r="K956" s="15" t="str">
        <f t="shared" si="59"/>
        <v>Weekday</v>
      </c>
      <c r="L956" s="19">
        <f>_xlfn.ISOWEEKNUM(Table4[[#This Row],[Delivery Date]])</f>
        <v>36</v>
      </c>
    </row>
    <row r="957" spans="1:12">
      <c r="A957" s="4">
        <v>978</v>
      </c>
      <c r="B957" s="2" t="s">
        <v>171</v>
      </c>
      <c r="C957" s="2" t="s">
        <v>15</v>
      </c>
      <c r="D957" s="3">
        <v>0.39999999999999997</v>
      </c>
      <c r="E957" s="2" t="s">
        <v>9</v>
      </c>
      <c r="F957" s="1">
        <v>41523.362324340276</v>
      </c>
      <c r="G957" s="1">
        <v>41523.467185451387</v>
      </c>
      <c r="H957" s="5">
        <f t="shared" si="60"/>
        <v>151</v>
      </c>
      <c r="I957" s="15" t="str">
        <f t="shared" si="57"/>
        <v>Sep</v>
      </c>
      <c r="J957" s="15" t="str">
        <f t="shared" si="58"/>
        <v>Day</v>
      </c>
      <c r="K957" s="15" t="str">
        <f t="shared" si="59"/>
        <v>Weekday</v>
      </c>
      <c r="L957" s="19">
        <f>_xlfn.ISOWEEKNUM(Table4[[#This Row],[Delivery Date]])</f>
        <v>36</v>
      </c>
    </row>
    <row r="958" spans="1:12">
      <c r="A958" s="4">
        <v>979</v>
      </c>
      <c r="B958" s="2" t="s">
        <v>171</v>
      </c>
      <c r="C958" s="2" t="s">
        <v>15</v>
      </c>
      <c r="D958" s="3">
        <v>0.45833333333333331</v>
      </c>
      <c r="E958" s="2" t="s">
        <v>9</v>
      </c>
      <c r="F958" s="1">
        <v>41523.43066056713</v>
      </c>
      <c r="G958" s="1">
        <v>41523.502836493055</v>
      </c>
      <c r="H958" s="5">
        <f t="shared" si="60"/>
        <v>103</v>
      </c>
      <c r="I958" s="15" t="str">
        <f t="shared" si="57"/>
        <v>Sep</v>
      </c>
      <c r="J958" s="15" t="str">
        <f t="shared" si="58"/>
        <v>Day</v>
      </c>
      <c r="K958" s="15" t="str">
        <f t="shared" si="59"/>
        <v>Weekday</v>
      </c>
      <c r="L958" s="19">
        <f>_xlfn.ISOWEEKNUM(Table4[[#This Row],[Delivery Date]])</f>
        <v>36</v>
      </c>
    </row>
    <row r="959" spans="1:12">
      <c r="A959" s="4">
        <v>980</v>
      </c>
      <c r="B959" s="2" t="s">
        <v>171</v>
      </c>
      <c r="C959" s="2" t="s">
        <v>15</v>
      </c>
      <c r="D959" s="3">
        <v>0.4916666666666667</v>
      </c>
      <c r="E959" s="2" t="s">
        <v>9</v>
      </c>
      <c r="F959" s="1">
        <v>41523.465372303239</v>
      </c>
      <c r="G959" s="1">
        <v>41523.515777395834</v>
      </c>
      <c r="H959" s="5">
        <f t="shared" si="60"/>
        <v>72</v>
      </c>
      <c r="I959" s="15" t="str">
        <f t="shared" si="57"/>
        <v>Sep</v>
      </c>
      <c r="J959" s="15" t="str">
        <f t="shared" si="58"/>
        <v>Day</v>
      </c>
      <c r="K959" s="15" t="str">
        <f t="shared" si="59"/>
        <v>Weekday</v>
      </c>
      <c r="L959" s="19">
        <f>_xlfn.ISOWEEKNUM(Table4[[#This Row],[Delivery Date]])</f>
        <v>36</v>
      </c>
    </row>
    <row r="960" spans="1:12">
      <c r="A960" s="4">
        <v>981</v>
      </c>
      <c r="B960" s="2" t="s">
        <v>171</v>
      </c>
      <c r="C960" s="2" t="s">
        <v>15</v>
      </c>
      <c r="D960" s="3">
        <v>0.5180555555555556</v>
      </c>
      <c r="E960" s="2" t="s">
        <v>381</v>
      </c>
      <c r="F960" s="1">
        <v>41523.494279282408</v>
      </c>
      <c r="G960" s="1">
        <v>41523.554267708329</v>
      </c>
      <c r="H960" s="5">
        <f t="shared" si="60"/>
        <v>86</v>
      </c>
      <c r="I960" s="15" t="str">
        <f t="shared" si="57"/>
        <v>Sep</v>
      </c>
      <c r="J960" s="15" t="str">
        <f t="shared" si="58"/>
        <v>Day</v>
      </c>
      <c r="K960" s="15" t="str">
        <f t="shared" si="59"/>
        <v>Weekday</v>
      </c>
      <c r="L960" s="19">
        <f>_xlfn.ISOWEEKNUM(Table4[[#This Row],[Delivery Date]])</f>
        <v>36</v>
      </c>
    </row>
    <row r="961" spans="1:12">
      <c r="A961" s="4">
        <v>982</v>
      </c>
      <c r="B961" s="2" t="s">
        <v>171</v>
      </c>
      <c r="C961" s="2" t="s">
        <v>15</v>
      </c>
      <c r="D961" s="3">
        <v>0.56458333333333333</v>
      </c>
      <c r="E961" s="2" t="s">
        <v>9</v>
      </c>
      <c r="F961" s="1">
        <v>41523.53400709491</v>
      </c>
      <c r="G961" s="1">
        <v>41523.587178391208</v>
      </c>
      <c r="H961" s="5">
        <f t="shared" si="60"/>
        <v>76</v>
      </c>
      <c r="I961" s="15" t="str">
        <f t="shared" si="57"/>
        <v>Sep</v>
      </c>
      <c r="J961" s="15" t="str">
        <f t="shared" si="58"/>
        <v>Day</v>
      </c>
      <c r="K961" s="15" t="str">
        <f t="shared" si="59"/>
        <v>Weekday</v>
      </c>
      <c r="L961" s="19">
        <f>_xlfn.ISOWEEKNUM(Table4[[#This Row],[Delivery Date]])</f>
        <v>36</v>
      </c>
    </row>
    <row r="962" spans="1:12">
      <c r="A962" s="4">
        <v>983</v>
      </c>
      <c r="B962" s="2" t="s">
        <v>171</v>
      </c>
      <c r="C962" s="2" t="s">
        <v>15</v>
      </c>
      <c r="D962" s="3">
        <v>0.58680555555555558</v>
      </c>
      <c r="E962" s="2" t="s">
        <v>6</v>
      </c>
      <c r="F962" s="1">
        <v>41523.556163078705</v>
      </c>
      <c r="G962" s="1">
        <v>41523.630132986109</v>
      </c>
      <c r="H962" s="5">
        <f t="shared" si="60"/>
        <v>106</v>
      </c>
      <c r="I962" s="15" t="str">
        <f t="shared" ref="I962:I1025" si="61">TEXT(B962,"mmm")</f>
        <v>Sep</v>
      </c>
      <c r="J962" s="15" t="str">
        <f t="shared" ref="J962:J1025" si="62">IF(OR(HOUR(D962)&lt;6, HOUR(D962&gt;18)),"Night","Day")</f>
        <v>Day</v>
      </c>
      <c r="K962" s="15" t="str">
        <f t="shared" ref="K962:K1025" si="63">IF(OR(C962="Saturday", C962="Sunday"),"Weekend","Weekday")</f>
        <v>Weekday</v>
      </c>
      <c r="L962" s="19">
        <f>_xlfn.ISOWEEKNUM(Table4[[#This Row],[Delivery Date]])</f>
        <v>36</v>
      </c>
    </row>
    <row r="963" spans="1:12">
      <c r="A963" s="4">
        <v>984</v>
      </c>
      <c r="B963" s="2" t="s">
        <v>171</v>
      </c>
      <c r="C963" s="2" t="s">
        <v>15</v>
      </c>
      <c r="D963" s="3">
        <v>0.67013888888888884</v>
      </c>
      <c r="E963" s="2" t="s">
        <v>9</v>
      </c>
      <c r="F963" s="1">
        <v>41523.63818804398</v>
      </c>
      <c r="G963" s="1">
        <v>41523.717331562504</v>
      </c>
      <c r="H963" s="5">
        <f t="shared" si="60"/>
        <v>113</v>
      </c>
      <c r="I963" s="15" t="str">
        <f t="shared" si="61"/>
        <v>Sep</v>
      </c>
      <c r="J963" s="15" t="str">
        <f t="shared" si="62"/>
        <v>Day</v>
      </c>
      <c r="K963" s="15" t="str">
        <f t="shared" si="63"/>
        <v>Weekday</v>
      </c>
      <c r="L963" s="19">
        <f>_xlfn.ISOWEEKNUM(Table4[[#This Row],[Delivery Date]])</f>
        <v>36</v>
      </c>
    </row>
    <row r="964" spans="1:12">
      <c r="A964" s="4">
        <v>985</v>
      </c>
      <c r="B964" s="2" t="s">
        <v>171</v>
      </c>
      <c r="C964" s="2" t="s">
        <v>15</v>
      </c>
      <c r="D964" s="3">
        <v>0.96527777777777779</v>
      </c>
      <c r="E964" s="2" t="s">
        <v>381</v>
      </c>
      <c r="F964" s="1">
        <v>41523.937210763892</v>
      </c>
      <c r="G964" s="1">
        <v>41524.009213078702</v>
      </c>
      <c r="H964" s="5">
        <f t="shared" si="60"/>
        <v>103</v>
      </c>
      <c r="I964" s="15" t="str">
        <f t="shared" si="61"/>
        <v>Sep</v>
      </c>
      <c r="J964" s="15" t="str">
        <f t="shared" si="62"/>
        <v>Day</v>
      </c>
      <c r="K964" s="15" t="str">
        <f t="shared" si="63"/>
        <v>Weekday</v>
      </c>
      <c r="L964" s="19">
        <f>_xlfn.ISOWEEKNUM(Table4[[#This Row],[Delivery Date]])</f>
        <v>36</v>
      </c>
    </row>
    <row r="965" spans="1:12" hidden="1">
      <c r="A965" s="4">
        <v>986</v>
      </c>
      <c r="B965" s="2" t="s">
        <v>172</v>
      </c>
      <c r="C965" s="2" t="s">
        <v>17</v>
      </c>
      <c r="D965" s="3">
        <v>1.6666666666666666E-2</v>
      </c>
      <c r="E965" s="2" t="s">
        <v>381</v>
      </c>
      <c r="F965" s="1">
        <v>41523.993693171295</v>
      </c>
      <c r="G965" s="1">
        <v>41524.05323020833</v>
      </c>
      <c r="H965" s="5">
        <f t="shared" si="60"/>
        <v>85</v>
      </c>
      <c r="I965" s="15" t="str">
        <f t="shared" si="61"/>
        <v>Sep</v>
      </c>
      <c r="J965" s="15" t="str">
        <f t="shared" si="62"/>
        <v>Night</v>
      </c>
      <c r="K965" s="15" t="str">
        <f t="shared" si="63"/>
        <v>Weekend</v>
      </c>
      <c r="L965" s="19">
        <f>_xlfn.ISOWEEKNUM(Table4[[#This Row],[Delivery Date]])</f>
        <v>36</v>
      </c>
    </row>
    <row r="966" spans="1:12" hidden="1">
      <c r="A966" s="4">
        <v>987</v>
      </c>
      <c r="B966" s="2" t="s">
        <v>172</v>
      </c>
      <c r="C966" s="2" t="s">
        <v>17</v>
      </c>
      <c r="D966" s="3">
        <v>6.5972222222222224E-2</v>
      </c>
      <c r="E966" s="2" t="s">
        <v>381</v>
      </c>
      <c r="F966" s="1">
        <v>41524.043763923612</v>
      </c>
      <c r="G966" s="1">
        <v>41524.096958368056</v>
      </c>
      <c r="H966" s="5">
        <f t="shared" si="60"/>
        <v>76</v>
      </c>
      <c r="I966" s="15" t="str">
        <f t="shared" si="61"/>
        <v>Sep</v>
      </c>
      <c r="J966" s="15" t="str">
        <f t="shared" si="62"/>
        <v>Night</v>
      </c>
      <c r="K966" s="15" t="str">
        <f t="shared" si="63"/>
        <v>Weekend</v>
      </c>
      <c r="L966" s="19">
        <f>_xlfn.ISOWEEKNUM(Table4[[#This Row],[Delivery Date]])</f>
        <v>36</v>
      </c>
    </row>
    <row r="967" spans="1:12" hidden="1">
      <c r="A967" s="4">
        <v>988</v>
      </c>
      <c r="B967" s="2" t="s">
        <v>172</v>
      </c>
      <c r="C967" s="2" t="s">
        <v>17</v>
      </c>
      <c r="D967" s="3">
        <v>0.1361111111111111</v>
      </c>
      <c r="E967" s="2" t="s">
        <v>381</v>
      </c>
      <c r="F967" s="1">
        <v>41524.107995405095</v>
      </c>
      <c r="G967" s="1">
        <v>41524.182370405091</v>
      </c>
      <c r="H967" s="5">
        <f t="shared" si="60"/>
        <v>107</v>
      </c>
      <c r="I967" s="15" t="str">
        <f t="shared" si="61"/>
        <v>Sep</v>
      </c>
      <c r="J967" s="15" t="str">
        <f t="shared" si="62"/>
        <v>Night</v>
      </c>
      <c r="K967" s="15" t="str">
        <f t="shared" si="63"/>
        <v>Weekend</v>
      </c>
      <c r="L967" s="19">
        <f>_xlfn.ISOWEEKNUM(Table4[[#This Row],[Delivery Date]])</f>
        <v>36</v>
      </c>
    </row>
    <row r="968" spans="1:12" hidden="1">
      <c r="A968" s="4">
        <v>989</v>
      </c>
      <c r="B968" s="2" t="s">
        <v>172</v>
      </c>
      <c r="C968" s="2" t="s">
        <v>17</v>
      </c>
      <c r="D968" s="3">
        <v>0.20972222222222223</v>
      </c>
      <c r="E968" s="2" t="s">
        <v>6</v>
      </c>
      <c r="F968" s="1">
        <v>41524.180619872684</v>
      </c>
      <c r="G968" s="1">
        <v>41524.240168483797</v>
      </c>
      <c r="H968" s="5">
        <f t="shared" si="60"/>
        <v>85</v>
      </c>
      <c r="I968" s="15" t="str">
        <f t="shared" si="61"/>
        <v>Sep</v>
      </c>
      <c r="J968" s="15" t="str">
        <f t="shared" si="62"/>
        <v>Night</v>
      </c>
      <c r="K968" s="15" t="str">
        <f t="shared" si="63"/>
        <v>Weekend</v>
      </c>
      <c r="L968" s="19">
        <f>_xlfn.ISOWEEKNUM(Table4[[#This Row],[Delivery Date]])</f>
        <v>36</v>
      </c>
    </row>
    <row r="969" spans="1:12">
      <c r="A969" s="4">
        <v>990</v>
      </c>
      <c r="B969" s="2" t="s">
        <v>172</v>
      </c>
      <c r="C969" s="2" t="s">
        <v>17</v>
      </c>
      <c r="D969" s="3">
        <v>0.2986111111111111</v>
      </c>
      <c r="E969" s="2" t="s">
        <v>381</v>
      </c>
      <c r="F969" s="1">
        <v>41524.258352812503</v>
      </c>
      <c r="G969" s="1">
        <v>41524.343850497688</v>
      </c>
      <c r="H969" s="5">
        <f t="shared" si="60"/>
        <v>123</v>
      </c>
      <c r="I969" s="15" t="str">
        <f t="shared" si="61"/>
        <v>Sep</v>
      </c>
      <c r="J969" s="15" t="str">
        <f t="shared" si="62"/>
        <v>Day</v>
      </c>
      <c r="K969" s="15" t="str">
        <f t="shared" si="63"/>
        <v>Weekend</v>
      </c>
      <c r="L969" s="19">
        <f>_xlfn.ISOWEEKNUM(Table4[[#This Row],[Delivery Date]])</f>
        <v>36</v>
      </c>
    </row>
    <row r="970" spans="1:12">
      <c r="A970" s="4">
        <v>991</v>
      </c>
      <c r="B970" s="2" t="s">
        <v>172</v>
      </c>
      <c r="C970" s="2" t="s">
        <v>17</v>
      </c>
      <c r="D970" s="3">
        <v>0.54999999999999993</v>
      </c>
      <c r="E970" s="2" t="s">
        <v>381</v>
      </c>
      <c r="F970" s="1">
        <v>41524.529240706019</v>
      </c>
      <c r="G970" s="1">
        <v>41524.588280057869</v>
      </c>
      <c r="H970" s="5">
        <f t="shared" si="60"/>
        <v>85</v>
      </c>
      <c r="I970" s="15" t="str">
        <f t="shared" si="61"/>
        <v>Sep</v>
      </c>
      <c r="J970" s="15" t="str">
        <f t="shared" si="62"/>
        <v>Day</v>
      </c>
      <c r="K970" s="15" t="str">
        <f t="shared" si="63"/>
        <v>Weekend</v>
      </c>
      <c r="L970" s="19">
        <f>_xlfn.ISOWEEKNUM(Table4[[#This Row],[Delivery Date]])</f>
        <v>36</v>
      </c>
    </row>
    <row r="971" spans="1:12">
      <c r="A971" s="4">
        <v>992</v>
      </c>
      <c r="B971" s="2" t="s">
        <v>172</v>
      </c>
      <c r="C971" s="2" t="s">
        <v>17</v>
      </c>
      <c r="D971" s="3">
        <v>0.82291666666666663</v>
      </c>
      <c r="E971" s="2" t="s">
        <v>381</v>
      </c>
      <c r="F971" s="1">
        <v>41524.793815706013</v>
      </c>
      <c r="G971" s="1">
        <v>41524.850308761575</v>
      </c>
      <c r="H971" s="5">
        <f t="shared" si="60"/>
        <v>81</v>
      </c>
      <c r="I971" s="15" t="str">
        <f t="shared" si="61"/>
        <v>Sep</v>
      </c>
      <c r="J971" s="15" t="str">
        <f t="shared" si="62"/>
        <v>Day</v>
      </c>
      <c r="K971" s="15" t="str">
        <f t="shared" si="63"/>
        <v>Weekend</v>
      </c>
      <c r="L971" s="19">
        <f>_xlfn.ISOWEEKNUM(Table4[[#This Row],[Delivery Date]])</f>
        <v>36</v>
      </c>
    </row>
    <row r="972" spans="1:12" hidden="1">
      <c r="A972" s="4">
        <v>993</v>
      </c>
      <c r="B972" s="2" t="s">
        <v>173</v>
      </c>
      <c r="C972" s="2" t="s">
        <v>19</v>
      </c>
      <c r="D972" s="3">
        <v>0.12152777777777778</v>
      </c>
      <c r="E972" s="2" t="s">
        <v>381</v>
      </c>
      <c r="F972" s="1">
        <v>41525.08584915509</v>
      </c>
      <c r="G972" s="1">
        <v>41525.175617673609</v>
      </c>
      <c r="H972" s="5">
        <f t="shared" si="60"/>
        <v>129</v>
      </c>
      <c r="I972" s="15" t="str">
        <f t="shared" si="61"/>
        <v>Sep</v>
      </c>
      <c r="J972" s="15" t="str">
        <f t="shared" si="62"/>
        <v>Night</v>
      </c>
      <c r="K972" s="15" t="str">
        <f t="shared" si="63"/>
        <v>Weekend</v>
      </c>
      <c r="L972" s="19">
        <f>_xlfn.ISOWEEKNUM(Table4[[#This Row],[Delivery Date]])</f>
        <v>36</v>
      </c>
    </row>
    <row r="973" spans="1:12" hidden="1">
      <c r="A973" s="4">
        <v>994</v>
      </c>
      <c r="B973" s="2" t="s">
        <v>174</v>
      </c>
      <c r="C973" s="2" t="s">
        <v>5</v>
      </c>
      <c r="D973" s="3">
        <v>1.8749999999999999E-2</v>
      </c>
      <c r="E973" s="2" t="s">
        <v>381</v>
      </c>
      <c r="F973" s="1">
        <v>41525.991440706013</v>
      </c>
      <c r="G973" s="1" t="e">
        <v>#VALUE!</v>
      </c>
      <c r="H973" s="5" t="e">
        <f t="shared" si="60"/>
        <v>#VALUE!</v>
      </c>
      <c r="I973" s="15" t="str">
        <f t="shared" si="61"/>
        <v>Sep</v>
      </c>
      <c r="J973" s="15" t="str">
        <f t="shared" si="62"/>
        <v>Night</v>
      </c>
      <c r="K973" s="15" t="str">
        <f t="shared" si="63"/>
        <v>Weekday</v>
      </c>
      <c r="L973" s="19">
        <f>_xlfn.ISOWEEKNUM(Table4[[#This Row],[Delivery Date]])</f>
        <v>37</v>
      </c>
    </row>
    <row r="974" spans="1:12">
      <c r="A974" s="4">
        <v>995</v>
      </c>
      <c r="B974" s="2" t="s">
        <v>174</v>
      </c>
      <c r="C974" s="2" t="s">
        <v>5</v>
      </c>
      <c r="D974" s="3">
        <v>0.34861111111111115</v>
      </c>
      <c r="E974" s="2" t="s">
        <v>9</v>
      </c>
      <c r="F974" s="1">
        <v>41526.311750775465</v>
      </c>
      <c r="G974" s="1">
        <v>41526.377641979168</v>
      </c>
      <c r="H974" s="5">
        <f t="shared" si="60"/>
        <v>94</v>
      </c>
      <c r="I974" s="15" t="str">
        <f t="shared" si="61"/>
        <v>Sep</v>
      </c>
      <c r="J974" s="15" t="str">
        <f t="shared" si="62"/>
        <v>Day</v>
      </c>
      <c r="K974" s="15" t="str">
        <f t="shared" si="63"/>
        <v>Weekday</v>
      </c>
      <c r="L974" s="19">
        <f>_xlfn.ISOWEEKNUM(Table4[[#This Row],[Delivery Date]])</f>
        <v>37</v>
      </c>
    </row>
    <row r="975" spans="1:12">
      <c r="A975" s="4">
        <v>996</v>
      </c>
      <c r="B975" s="2" t="s">
        <v>174</v>
      </c>
      <c r="C975" s="2" t="s">
        <v>5</v>
      </c>
      <c r="D975" s="3">
        <v>0.39166666666666666</v>
      </c>
      <c r="E975" s="2" t="s">
        <v>381</v>
      </c>
      <c r="F975" s="1">
        <v>41526.360728622691</v>
      </c>
      <c r="G975" s="1">
        <v>41526.436642974542</v>
      </c>
      <c r="H975" s="5">
        <f t="shared" si="60"/>
        <v>109</v>
      </c>
      <c r="I975" s="15" t="str">
        <f t="shared" si="61"/>
        <v>Sep</v>
      </c>
      <c r="J975" s="15" t="str">
        <f t="shared" si="62"/>
        <v>Day</v>
      </c>
      <c r="K975" s="15" t="str">
        <f t="shared" si="63"/>
        <v>Weekday</v>
      </c>
      <c r="L975" s="19">
        <f>_xlfn.ISOWEEKNUM(Table4[[#This Row],[Delivery Date]])</f>
        <v>37</v>
      </c>
    </row>
    <row r="976" spans="1:12">
      <c r="A976" s="4">
        <v>997</v>
      </c>
      <c r="B976" s="2" t="s">
        <v>174</v>
      </c>
      <c r="C976" s="2" t="s">
        <v>5</v>
      </c>
      <c r="D976" s="3">
        <v>0.42430555555555555</v>
      </c>
      <c r="E976" s="2" t="s">
        <v>9</v>
      </c>
      <c r="F976" s="1">
        <v>41526.392796956017</v>
      </c>
      <c r="G976" s="1">
        <v>41526.487125659718</v>
      </c>
      <c r="H976" s="5">
        <f t="shared" si="60"/>
        <v>135</v>
      </c>
      <c r="I976" s="15" t="str">
        <f t="shared" si="61"/>
        <v>Sep</v>
      </c>
      <c r="J976" s="15" t="str">
        <f t="shared" si="62"/>
        <v>Day</v>
      </c>
      <c r="K976" s="15" t="str">
        <f t="shared" si="63"/>
        <v>Weekday</v>
      </c>
      <c r="L976" s="19">
        <f>_xlfn.ISOWEEKNUM(Table4[[#This Row],[Delivery Date]])</f>
        <v>37</v>
      </c>
    </row>
    <row r="977" spans="1:12">
      <c r="A977" s="4">
        <v>998</v>
      </c>
      <c r="B977" s="2" t="s">
        <v>174</v>
      </c>
      <c r="C977" s="2" t="s">
        <v>5</v>
      </c>
      <c r="D977" s="3">
        <v>0.47361111111111115</v>
      </c>
      <c r="E977" s="2" t="s">
        <v>9</v>
      </c>
      <c r="F977" s="1">
        <v>41526.440203587961</v>
      </c>
      <c r="G977" s="1">
        <v>41526.524867939814</v>
      </c>
      <c r="H977" s="5">
        <f t="shared" si="60"/>
        <v>121</v>
      </c>
      <c r="I977" s="15" t="str">
        <f t="shared" si="61"/>
        <v>Sep</v>
      </c>
      <c r="J977" s="15" t="str">
        <f t="shared" si="62"/>
        <v>Day</v>
      </c>
      <c r="K977" s="15" t="str">
        <f t="shared" si="63"/>
        <v>Weekday</v>
      </c>
      <c r="L977" s="19">
        <f>_xlfn.ISOWEEKNUM(Table4[[#This Row],[Delivery Date]])</f>
        <v>37</v>
      </c>
    </row>
    <row r="978" spans="1:12">
      <c r="A978" s="4">
        <v>999</v>
      </c>
      <c r="B978" s="2" t="s">
        <v>174</v>
      </c>
      <c r="C978" s="2" t="s">
        <v>5</v>
      </c>
      <c r="D978" s="3">
        <v>0.51736111111111105</v>
      </c>
      <c r="E978" s="2" t="s">
        <v>9</v>
      </c>
      <c r="F978" s="1">
        <v>41526.486780983796</v>
      </c>
      <c r="G978" s="1">
        <v>41526.543968483798</v>
      </c>
      <c r="H978" s="5">
        <f t="shared" si="60"/>
        <v>82</v>
      </c>
      <c r="I978" s="15" t="str">
        <f t="shared" si="61"/>
        <v>Sep</v>
      </c>
      <c r="J978" s="15" t="str">
        <f t="shared" si="62"/>
        <v>Day</v>
      </c>
      <c r="K978" s="15" t="str">
        <f t="shared" si="63"/>
        <v>Weekday</v>
      </c>
      <c r="L978" s="19">
        <f>_xlfn.ISOWEEKNUM(Table4[[#This Row],[Delivery Date]])</f>
        <v>37</v>
      </c>
    </row>
    <row r="979" spans="1:12">
      <c r="A979" s="4">
        <v>1000</v>
      </c>
      <c r="B979" s="2" t="s">
        <v>174</v>
      </c>
      <c r="C979" s="2" t="s">
        <v>5</v>
      </c>
      <c r="D979" s="3">
        <v>0.59652777777777777</v>
      </c>
      <c r="E979" s="2" t="s">
        <v>9</v>
      </c>
      <c r="F979" s="1">
        <v>41526.563886342592</v>
      </c>
      <c r="G979" s="1">
        <v>41526.64117800926</v>
      </c>
      <c r="H979" s="5">
        <f t="shared" si="60"/>
        <v>111</v>
      </c>
      <c r="I979" s="15" t="str">
        <f t="shared" si="61"/>
        <v>Sep</v>
      </c>
      <c r="J979" s="15" t="str">
        <f t="shared" si="62"/>
        <v>Day</v>
      </c>
      <c r="K979" s="15" t="str">
        <f t="shared" si="63"/>
        <v>Weekday</v>
      </c>
      <c r="L979" s="19">
        <f>_xlfn.ISOWEEKNUM(Table4[[#This Row],[Delivery Date]])</f>
        <v>37</v>
      </c>
    </row>
    <row r="980" spans="1:12">
      <c r="A980" s="4">
        <v>1001</v>
      </c>
      <c r="B980" s="2" t="s">
        <v>174</v>
      </c>
      <c r="C980" s="2" t="s">
        <v>5</v>
      </c>
      <c r="D980" s="3">
        <v>0.64513888888888882</v>
      </c>
      <c r="E980" s="2" t="s">
        <v>6</v>
      </c>
      <c r="F980" s="1">
        <v>41526.815932060184</v>
      </c>
      <c r="G980" s="1">
        <v>41526.684207523147</v>
      </c>
      <c r="H980" s="5" t="e">
        <f t="shared" si="60"/>
        <v>#NUM!</v>
      </c>
      <c r="I980" s="15" t="str">
        <f t="shared" si="61"/>
        <v>Sep</v>
      </c>
      <c r="J980" s="15" t="str">
        <f t="shared" si="62"/>
        <v>Day</v>
      </c>
      <c r="K980" s="15" t="str">
        <f t="shared" si="63"/>
        <v>Weekday</v>
      </c>
      <c r="L980" s="19">
        <f>_xlfn.ISOWEEKNUM(Table4[[#This Row],[Delivery Date]])</f>
        <v>37</v>
      </c>
    </row>
    <row r="981" spans="1:12">
      <c r="A981" s="4">
        <v>1002</v>
      </c>
      <c r="B981" s="2" t="s">
        <v>174</v>
      </c>
      <c r="C981" s="2" t="s">
        <v>5</v>
      </c>
      <c r="D981" s="3">
        <v>0.69930555555555562</v>
      </c>
      <c r="E981" s="2" t="s">
        <v>9</v>
      </c>
      <c r="F981" s="1">
        <v>41526.680418634256</v>
      </c>
      <c r="G981" s="1">
        <v>41526.737085300927</v>
      </c>
      <c r="H981" s="5">
        <f t="shared" si="60"/>
        <v>81</v>
      </c>
      <c r="I981" s="15" t="str">
        <f t="shared" si="61"/>
        <v>Sep</v>
      </c>
      <c r="J981" s="15" t="str">
        <f t="shared" si="62"/>
        <v>Day</v>
      </c>
      <c r="K981" s="15" t="str">
        <f t="shared" si="63"/>
        <v>Weekday</v>
      </c>
      <c r="L981" s="19">
        <f>_xlfn.ISOWEEKNUM(Table4[[#This Row],[Delivery Date]])</f>
        <v>37</v>
      </c>
    </row>
    <row r="982" spans="1:12">
      <c r="A982" s="4">
        <v>1003</v>
      </c>
      <c r="B982" s="2" t="s">
        <v>174</v>
      </c>
      <c r="C982" s="2" t="s">
        <v>5</v>
      </c>
      <c r="D982" s="3">
        <v>0.93055555555555547</v>
      </c>
      <c r="E982" s="2" t="s">
        <v>381</v>
      </c>
      <c r="F982" s="1">
        <v>41526.891475891207</v>
      </c>
      <c r="G982" s="1">
        <v>41526.963038391208</v>
      </c>
      <c r="H982" s="5">
        <f t="shared" si="60"/>
        <v>103</v>
      </c>
      <c r="I982" s="15" t="str">
        <f t="shared" si="61"/>
        <v>Sep</v>
      </c>
      <c r="J982" s="15" t="str">
        <f t="shared" si="62"/>
        <v>Day</v>
      </c>
      <c r="K982" s="15" t="str">
        <f t="shared" si="63"/>
        <v>Weekday</v>
      </c>
      <c r="L982" s="19">
        <f>_xlfn.ISOWEEKNUM(Table4[[#This Row],[Delivery Date]])</f>
        <v>37</v>
      </c>
    </row>
    <row r="983" spans="1:12">
      <c r="A983" s="4">
        <v>1004</v>
      </c>
      <c r="B983" s="2" t="s">
        <v>175</v>
      </c>
      <c r="C983" s="2" t="s">
        <v>8</v>
      </c>
      <c r="D983" s="3">
        <v>0.4152777777777778</v>
      </c>
      <c r="E983" s="2" t="s">
        <v>9</v>
      </c>
      <c r="F983" s="1">
        <v>41527.373500231479</v>
      </c>
      <c r="G983" s="1">
        <v>41527.463002546298</v>
      </c>
      <c r="H983" s="5">
        <f t="shared" si="60"/>
        <v>128</v>
      </c>
      <c r="I983" s="15" t="str">
        <f t="shared" si="61"/>
        <v>Sep</v>
      </c>
      <c r="J983" s="15" t="str">
        <f t="shared" si="62"/>
        <v>Day</v>
      </c>
      <c r="K983" s="15" t="str">
        <f t="shared" si="63"/>
        <v>Weekday</v>
      </c>
      <c r="L983" s="19">
        <f>_xlfn.ISOWEEKNUM(Table4[[#This Row],[Delivery Date]])</f>
        <v>37</v>
      </c>
    </row>
    <row r="984" spans="1:12">
      <c r="A984" s="4">
        <v>1005</v>
      </c>
      <c r="B984" s="2" t="s">
        <v>175</v>
      </c>
      <c r="C984" s="2" t="s">
        <v>8</v>
      </c>
      <c r="D984" s="3">
        <v>0.52430555555555558</v>
      </c>
      <c r="E984" s="2" t="s">
        <v>9</v>
      </c>
      <c r="F984" s="1">
        <v>41527.479043865744</v>
      </c>
      <c r="G984" s="1">
        <v>41527.61260868056</v>
      </c>
      <c r="H984" s="5">
        <f t="shared" si="60"/>
        <v>192</v>
      </c>
      <c r="I984" s="15" t="str">
        <f t="shared" si="61"/>
        <v>Sep</v>
      </c>
      <c r="J984" s="15" t="str">
        <f t="shared" si="62"/>
        <v>Day</v>
      </c>
      <c r="K984" s="15" t="str">
        <f t="shared" si="63"/>
        <v>Weekday</v>
      </c>
      <c r="L984" s="19">
        <f>_xlfn.ISOWEEKNUM(Table4[[#This Row],[Delivery Date]])</f>
        <v>37</v>
      </c>
    </row>
    <row r="985" spans="1:12">
      <c r="A985" s="4">
        <v>1006</v>
      </c>
      <c r="B985" s="2" t="s">
        <v>175</v>
      </c>
      <c r="C985" s="2" t="s">
        <v>8</v>
      </c>
      <c r="D985" s="3">
        <v>0.67013888888888884</v>
      </c>
      <c r="E985" s="2" t="s">
        <v>381</v>
      </c>
      <c r="F985" s="1">
        <v>41527.621940081022</v>
      </c>
      <c r="G985" s="1">
        <v>41527.700528043984</v>
      </c>
      <c r="H985" s="5">
        <f t="shared" si="60"/>
        <v>113</v>
      </c>
      <c r="I985" s="15" t="str">
        <f t="shared" si="61"/>
        <v>Sep</v>
      </c>
      <c r="J985" s="15" t="str">
        <f t="shared" si="62"/>
        <v>Day</v>
      </c>
      <c r="K985" s="15" t="str">
        <f t="shared" si="63"/>
        <v>Weekday</v>
      </c>
      <c r="L985" s="19">
        <f>_xlfn.ISOWEEKNUM(Table4[[#This Row],[Delivery Date]])</f>
        <v>37</v>
      </c>
    </row>
    <row r="986" spans="1:12">
      <c r="A986" s="4">
        <v>1007</v>
      </c>
      <c r="B986" s="2" t="s">
        <v>175</v>
      </c>
      <c r="C986" s="2" t="s">
        <v>8</v>
      </c>
      <c r="D986" s="3">
        <v>0.80347222222222225</v>
      </c>
      <c r="E986" s="2" t="s">
        <v>381</v>
      </c>
      <c r="F986" s="1">
        <v>41527.796604363422</v>
      </c>
      <c r="G986" s="1">
        <v>41527.82712519676</v>
      </c>
      <c r="H986" s="5">
        <f t="shared" si="60"/>
        <v>43</v>
      </c>
      <c r="I986" s="15" t="str">
        <f t="shared" si="61"/>
        <v>Sep</v>
      </c>
      <c r="J986" s="15" t="str">
        <f t="shared" si="62"/>
        <v>Day</v>
      </c>
      <c r="K986" s="15" t="str">
        <f t="shared" si="63"/>
        <v>Weekday</v>
      </c>
      <c r="L986" s="19">
        <f>_xlfn.ISOWEEKNUM(Table4[[#This Row],[Delivery Date]])</f>
        <v>37</v>
      </c>
    </row>
    <row r="987" spans="1:12">
      <c r="A987" s="4">
        <v>1008</v>
      </c>
      <c r="B987" s="2" t="s">
        <v>175</v>
      </c>
      <c r="C987" s="2" t="s">
        <v>8</v>
      </c>
      <c r="D987" s="3">
        <v>0.8534722222222223</v>
      </c>
      <c r="E987" s="2" t="s">
        <v>381</v>
      </c>
      <c r="F987" s="1">
        <v>41527.838740891202</v>
      </c>
      <c r="G987" s="1">
        <v>41527.885708483795</v>
      </c>
      <c r="H987" s="5">
        <f t="shared" si="60"/>
        <v>67</v>
      </c>
      <c r="I987" s="15" t="str">
        <f t="shared" si="61"/>
        <v>Sep</v>
      </c>
      <c r="J987" s="15" t="str">
        <f t="shared" si="62"/>
        <v>Day</v>
      </c>
      <c r="K987" s="15" t="str">
        <f t="shared" si="63"/>
        <v>Weekday</v>
      </c>
      <c r="L987" s="19">
        <f>_xlfn.ISOWEEKNUM(Table4[[#This Row],[Delivery Date]])</f>
        <v>37</v>
      </c>
    </row>
    <row r="988" spans="1:12" hidden="1">
      <c r="A988" s="4">
        <v>1009</v>
      </c>
      <c r="B988" s="2" t="s">
        <v>176</v>
      </c>
      <c r="C988" s="2" t="s">
        <v>11</v>
      </c>
      <c r="D988" s="3">
        <v>6.9444444444444447E-4</v>
      </c>
      <c r="E988" s="2" t="s">
        <v>381</v>
      </c>
      <c r="F988" s="1">
        <v>41527.981804826391</v>
      </c>
      <c r="G988" s="1">
        <v>41528.029918252316</v>
      </c>
      <c r="H988" s="5">
        <f t="shared" si="60"/>
        <v>69</v>
      </c>
      <c r="I988" s="15" t="str">
        <f t="shared" si="61"/>
        <v>Sep</v>
      </c>
      <c r="J988" s="15" t="str">
        <f t="shared" si="62"/>
        <v>Night</v>
      </c>
      <c r="K988" s="15" t="str">
        <f t="shared" si="63"/>
        <v>Weekday</v>
      </c>
      <c r="L988" s="19">
        <f>_xlfn.ISOWEEKNUM(Table4[[#This Row],[Delivery Date]])</f>
        <v>37</v>
      </c>
    </row>
    <row r="989" spans="1:12" hidden="1">
      <c r="A989" s="4">
        <v>1010</v>
      </c>
      <c r="B989" s="2" t="s">
        <v>176</v>
      </c>
      <c r="C989" s="2" t="s">
        <v>11</v>
      </c>
      <c r="D989" s="3">
        <v>7.013888888888889E-2</v>
      </c>
      <c r="E989" s="2" t="s">
        <v>381</v>
      </c>
      <c r="F989" s="1">
        <v>41528.04588179398</v>
      </c>
      <c r="G989" s="1">
        <v>41528.11445818287</v>
      </c>
      <c r="H989" s="5">
        <f t="shared" si="60"/>
        <v>98</v>
      </c>
      <c r="I989" s="15" t="str">
        <f t="shared" si="61"/>
        <v>Sep</v>
      </c>
      <c r="J989" s="15" t="str">
        <f t="shared" si="62"/>
        <v>Night</v>
      </c>
      <c r="K989" s="15" t="str">
        <f t="shared" si="63"/>
        <v>Weekday</v>
      </c>
      <c r="L989" s="19">
        <f>_xlfn.ISOWEEKNUM(Table4[[#This Row],[Delivery Date]])</f>
        <v>37</v>
      </c>
    </row>
    <row r="990" spans="1:12" hidden="1">
      <c r="A990" s="4">
        <v>1011</v>
      </c>
      <c r="B990" s="2" t="s">
        <v>176</v>
      </c>
      <c r="C990" s="2" t="s">
        <v>11</v>
      </c>
      <c r="D990" s="3">
        <v>0.14930555555555555</v>
      </c>
      <c r="E990" s="2" t="s">
        <v>9</v>
      </c>
      <c r="F990" s="1">
        <v>41528.112477858798</v>
      </c>
      <c r="G990" s="1">
        <v>41528.204711655097</v>
      </c>
      <c r="H990" s="5">
        <f t="shared" si="60"/>
        <v>132</v>
      </c>
      <c r="I990" s="15" t="str">
        <f t="shared" si="61"/>
        <v>Sep</v>
      </c>
      <c r="J990" s="15" t="str">
        <f t="shared" si="62"/>
        <v>Night</v>
      </c>
      <c r="K990" s="15" t="str">
        <f t="shared" si="63"/>
        <v>Weekday</v>
      </c>
      <c r="L990" s="19">
        <f>_xlfn.ISOWEEKNUM(Table4[[#This Row],[Delivery Date]])</f>
        <v>37</v>
      </c>
    </row>
    <row r="991" spans="1:12">
      <c r="A991" s="4">
        <v>1012</v>
      </c>
      <c r="B991" s="2" t="s">
        <v>176</v>
      </c>
      <c r="C991" s="2" t="s">
        <v>11</v>
      </c>
      <c r="D991" s="3">
        <v>0.35347222222222219</v>
      </c>
      <c r="E991" s="2" t="s">
        <v>9</v>
      </c>
      <c r="F991" s="1">
        <v>41528.312989780097</v>
      </c>
      <c r="G991" s="1">
        <v>41528.373360150465</v>
      </c>
      <c r="H991" s="5">
        <f t="shared" si="60"/>
        <v>86</v>
      </c>
      <c r="I991" s="15" t="str">
        <f t="shared" si="61"/>
        <v>Sep</v>
      </c>
      <c r="J991" s="15" t="str">
        <f t="shared" si="62"/>
        <v>Day</v>
      </c>
      <c r="K991" s="15" t="str">
        <f t="shared" si="63"/>
        <v>Weekday</v>
      </c>
      <c r="L991" s="19">
        <f>_xlfn.ISOWEEKNUM(Table4[[#This Row],[Delivery Date]])</f>
        <v>37</v>
      </c>
    </row>
    <row r="992" spans="1:12">
      <c r="A992" s="4">
        <v>1013</v>
      </c>
      <c r="B992" s="2" t="s">
        <v>176</v>
      </c>
      <c r="C992" s="2" t="s">
        <v>11</v>
      </c>
      <c r="D992" s="3">
        <v>0.4465277777777778</v>
      </c>
      <c r="E992" s="2" t="s">
        <v>9</v>
      </c>
      <c r="F992" s="1">
        <v>41528.425798692129</v>
      </c>
      <c r="G992" s="1">
        <v>41528.469398229165</v>
      </c>
      <c r="H992" s="5">
        <f t="shared" si="60"/>
        <v>62</v>
      </c>
      <c r="I992" s="15" t="str">
        <f t="shared" si="61"/>
        <v>Sep</v>
      </c>
      <c r="J992" s="15" t="str">
        <f t="shared" si="62"/>
        <v>Day</v>
      </c>
      <c r="K992" s="15" t="str">
        <f t="shared" si="63"/>
        <v>Weekday</v>
      </c>
      <c r="L992" s="19">
        <f>_xlfn.ISOWEEKNUM(Table4[[#This Row],[Delivery Date]])</f>
        <v>37</v>
      </c>
    </row>
    <row r="993" spans="1:12">
      <c r="A993" s="4">
        <v>1014</v>
      </c>
      <c r="B993" s="2" t="s">
        <v>176</v>
      </c>
      <c r="C993" s="2" t="s">
        <v>11</v>
      </c>
      <c r="D993" s="3">
        <v>0.50416666666666665</v>
      </c>
      <c r="E993" s="2" t="s">
        <v>9</v>
      </c>
      <c r="F993" s="1">
        <v>41528.474157523146</v>
      </c>
      <c r="G993" s="1">
        <v>41528.523162152778</v>
      </c>
      <c r="H993" s="5">
        <f t="shared" si="60"/>
        <v>70</v>
      </c>
      <c r="I993" s="15" t="str">
        <f t="shared" si="61"/>
        <v>Sep</v>
      </c>
      <c r="J993" s="15" t="str">
        <f t="shared" si="62"/>
        <v>Day</v>
      </c>
      <c r="K993" s="15" t="str">
        <f t="shared" si="63"/>
        <v>Weekday</v>
      </c>
      <c r="L993" s="19">
        <f>_xlfn.ISOWEEKNUM(Table4[[#This Row],[Delivery Date]])</f>
        <v>37</v>
      </c>
    </row>
    <row r="994" spans="1:12">
      <c r="A994" s="4">
        <v>1015</v>
      </c>
      <c r="B994" s="2" t="s">
        <v>176</v>
      </c>
      <c r="C994" s="2" t="s">
        <v>11</v>
      </c>
      <c r="D994" s="3">
        <v>0.57222222222222219</v>
      </c>
      <c r="E994" s="2" t="s">
        <v>9</v>
      </c>
      <c r="F994" s="1">
        <v>41528.538218483794</v>
      </c>
      <c r="G994" s="1">
        <v>41528.645243946761</v>
      </c>
      <c r="H994" s="5">
        <f t="shared" si="60"/>
        <v>154</v>
      </c>
      <c r="I994" s="15" t="str">
        <f t="shared" si="61"/>
        <v>Sep</v>
      </c>
      <c r="J994" s="15" t="str">
        <f t="shared" si="62"/>
        <v>Day</v>
      </c>
      <c r="K994" s="15" t="str">
        <f t="shared" si="63"/>
        <v>Weekday</v>
      </c>
      <c r="L994" s="19">
        <f>_xlfn.ISOWEEKNUM(Table4[[#This Row],[Delivery Date]])</f>
        <v>37</v>
      </c>
    </row>
    <row r="995" spans="1:12">
      <c r="A995" s="4">
        <v>1016</v>
      </c>
      <c r="B995" s="2" t="s">
        <v>176</v>
      </c>
      <c r="C995" s="2" t="s">
        <v>11</v>
      </c>
      <c r="D995" s="3">
        <v>0.59652777777777777</v>
      </c>
      <c r="E995" s="2" t="s">
        <v>9</v>
      </c>
      <c r="F995" s="1">
        <v>41528.567974618054</v>
      </c>
      <c r="G995" s="1">
        <v>41528.60915517361</v>
      </c>
      <c r="H995" s="5">
        <f t="shared" si="60"/>
        <v>59</v>
      </c>
      <c r="I995" s="15" t="str">
        <f t="shared" si="61"/>
        <v>Sep</v>
      </c>
      <c r="J995" s="15" t="str">
        <f t="shared" si="62"/>
        <v>Day</v>
      </c>
      <c r="K995" s="15" t="str">
        <f t="shared" si="63"/>
        <v>Weekday</v>
      </c>
      <c r="L995" s="19">
        <f>_xlfn.ISOWEEKNUM(Table4[[#This Row],[Delivery Date]])</f>
        <v>37</v>
      </c>
    </row>
    <row r="996" spans="1:12">
      <c r="A996" s="4">
        <v>1017</v>
      </c>
      <c r="B996" s="2" t="s">
        <v>176</v>
      </c>
      <c r="C996" s="2" t="s">
        <v>11</v>
      </c>
      <c r="D996" s="3">
        <v>0.67013888888888884</v>
      </c>
      <c r="E996" s="2" t="s">
        <v>381</v>
      </c>
      <c r="F996" s="1">
        <v>41528.644137002317</v>
      </c>
      <c r="G996" s="1">
        <v>41528.711243483791</v>
      </c>
      <c r="H996" s="5">
        <f t="shared" si="60"/>
        <v>96</v>
      </c>
      <c r="I996" s="15" t="str">
        <f t="shared" si="61"/>
        <v>Sep</v>
      </c>
      <c r="J996" s="15" t="str">
        <f t="shared" si="62"/>
        <v>Day</v>
      </c>
      <c r="K996" s="15" t="str">
        <f t="shared" si="63"/>
        <v>Weekday</v>
      </c>
      <c r="L996" s="19">
        <f>_xlfn.ISOWEEKNUM(Table4[[#This Row],[Delivery Date]])</f>
        <v>37</v>
      </c>
    </row>
    <row r="997" spans="1:12">
      <c r="A997" s="4">
        <v>1018</v>
      </c>
      <c r="B997" s="2" t="s">
        <v>176</v>
      </c>
      <c r="C997" s="2" t="s">
        <v>11</v>
      </c>
      <c r="D997" s="3">
        <v>0.68680555555555556</v>
      </c>
      <c r="E997" s="2" t="s">
        <v>9</v>
      </c>
      <c r="F997" s="1">
        <v>41528.687457256943</v>
      </c>
      <c r="G997" s="1">
        <v>41528.770744293979</v>
      </c>
      <c r="H997" s="5">
        <f t="shared" si="60"/>
        <v>119</v>
      </c>
      <c r="I997" s="15" t="str">
        <f t="shared" si="61"/>
        <v>Sep</v>
      </c>
      <c r="J997" s="15" t="str">
        <f t="shared" si="62"/>
        <v>Day</v>
      </c>
      <c r="K997" s="15" t="str">
        <f t="shared" si="63"/>
        <v>Weekday</v>
      </c>
      <c r="L997" s="19">
        <f>_xlfn.ISOWEEKNUM(Table4[[#This Row],[Delivery Date]])</f>
        <v>37</v>
      </c>
    </row>
    <row r="998" spans="1:12" hidden="1">
      <c r="A998" s="4">
        <v>1019</v>
      </c>
      <c r="B998" s="2" t="s">
        <v>177</v>
      </c>
      <c r="C998" s="2" t="s">
        <v>13</v>
      </c>
      <c r="D998" s="3">
        <v>3.472222222222222E-3</v>
      </c>
      <c r="E998" s="2" t="s">
        <v>6</v>
      </c>
      <c r="F998" s="1">
        <v>41528.967191435186</v>
      </c>
      <c r="G998" s="1">
        <v>41529.068094212962</v>
      </c>
      <c r="H998" s="5">
        <f t="shared" si="60"/>
        <v>145</v>
      </c>
      <c r="I998" s="15" t="str">
        <f t="shared" si="61"/>
        <v>Sep</v>
      </c>
      <c r="J998" s="15" t="str">
        <f t="shared" si="62"/>
        <v>Night</v>
      </c>
      <c r="K998" s="15" t="str">
        <f t="shared" si="63"/>
        <v>Weekday</v>
      </c>
      <c r="L998" s="19">
        <f>_xlfn.ISOWEEKNUM(Table4[[#This Row],[Delivery Date]])</f>
        <v>37</v>
      </c>
    </row>
    <row r="999" spans="1:12">
      <c r="A999" s="4">
        <v>1020</v>
      </c>
      <c r="B999" s="2" t="s">
        <v>177</v>
      </c>
      <c r="C999" s="2" t="s">
        <v>13</v>
      </c>
      <c r="D999" s="3">
        <v>0.26666666666666666</v>
      </c>
      <c r="E999" s="2" t="s">
        <v>381</v>
      </c>
      <c r="F999" s="1">
        <v>41529.22920228009</v>
      </c>
      <c r="G999" s="1">
        <v>41529.299306446759</v>
      </c>
      <c r="H999" s="5">
        <f t="shared" si="60"/>
        <v>100</v>
      </c>
      <c r="I999" s="15" t="str">
        <f t="shared" si="61"/>
        <v>Sep</v>
      </c>
      <c r="J999" s="15" t="str">
        <f t="shared" si="62"/>
        <v>Day</v>
      </c>
      <c r="K999" s="15" t="str">
        <f t="shared" si="63"/>
        <v>Weekday</v>
      </c>
      <c r="L999" s="19">
        <f>_xlfn.ISOWEEKNUM(Table4[[#This Row],[Delivery Date]])</f>
        <v>37</v>
      </c>
    </row>
    <row r="1000" spans="1:12">
      <c r="A1000" s="4">
        <v>1021</v>
      </c>
      <c r="B1000" s="2" t="s">
        <v>177</v>
      </c>
      <c r="C1000" s="2" t="s">
        <v>13</v>
      </c>
      <c r="D1000" s="3">
        <v>0.4055555555555555</v>
      </c>
      <c r="E1000" s="2" t="s">
        <v>9</v>
      </c>
      <c r="F1000" s="1">
        <v>41529.371361226855</v>
      </c>
      <c r="G1000" s="1">
        <v>41529.456523263885</v>
      </c>
      <c r="H1000" s="5">
        <f t="shared" si="60"/>
        <v>122</v>
      </c>
      <c r="I1000" s="15" t="str">
        <f t="shared" si="61"/>
        <v>Sep</v>
      </c>
      <c r="J1000" s="15" t="str">
        <f t="shared" si="62"/>
        <v>Day</v>
      </c>
      <c r="K1000" s="15" t="str">
        <f t="shared" si="63"/>
        <v>Weekday</v>
      </c>
      <c r="L1000" s="19">
        <f>_xlfn.ISOWEEKNUM(Table4[[#This Row],[Delivery Date]])</f>
        <v>37</v>
      </c>
    </row>
    <row r="1001" spans="1:12">
      <c r="A1001" s="4">
        <v>1022</v>
      </c>
      <c r="B1001" s="2" t="s">
        <v>177</v>
      </c>
      <c r="C1001" s="2" t="s">
        <v>13</v>
      </c>
      <c r="D1001" s="3">
        <v>0.47569444444444442</v>
      </c>
      <c r="E1001" s="2" t="s">
        <v>9</v>
      </c>
      <c r="F1001" s="1">
        <v>41529.456406249999</v>
      </c>
      <c r="G1001" s="1">
        <v>41529.497008101855</v>
      </c>
      <c r="H1001" s="5">
        <f t="shared" si="60"/>
        <v>58</v>
      </c>
      <c r="I1001" s="15" t="str">
        <f t="shared" si="61"/>
        <v>Sep</v>
      </c>
      <c r="J1001" s="15" t="str">
        <f t="shared" si="62"/>
        <v>Day</v>
      </c>
      <c r="K1001" s="15" t="str">
        <f t="shared" si="63"/>
        <v>Weekday</v>
      </c>
      <c r="L1001" s="19">
        <f>_xlfn.ISOWEEKNUM(Table4[[#This Row],[Delivery Date]])</f>
        <v>37</v>
      </c>
    </row>
    <row r="1002" spans="1:12">
      <c r="A1002" s="4">
        <v>1023</v>
      </c>
      <c r="B1002" s="2" t="s">
        <v>177</v>
      </c>
      <c r="C1002" s="2" t="s">
        <v>13</v>
      </c>
      <c r="D1002" s="3">
        <v>0.59513888888888888</v>
      </c>
      <c r="E1002" s="2" t="s">
        <v>9</v>
      </c>
      <c r="F1002" s="1">
        <v>41529.564986608799</v>
      </c>
      <c r="G1002" s="1">
        <v>41529.627208831022</v>
      </c>
      <c r="H1002" s="5">
        <f t="shared" si="60"/>
        <v>89</v>
      </c>
      <c r="I1002" s="15" t="str">
        <f t="shared" si="61"/>
        <v>Sep</v>
      </c>
      <c r="J1002" s="15" t="str">
        <f t="shared" si="62"/>
        <v>Day</v>
      </c>
      <c r="K1002" s="15" t="str">
        <f t="shared" si="63"/>
        <v>Weekday</v>
      </c>
      <c r="L1002" s="19">
        <f>_xlfn.ISOWEEKNUM(Table4[[#This Row],[Delivery Date]])</f>
        <v>37</v>
      </c>
    </row>
    <row r="1003" spans="1:12">
      <c r="A1003" s="4">
        <v>1024</v>
      </c>
      <c r="B1003" s="2" t="s">
        <v>177</v>
      </c>
      <c r="C1003" s="2" t="s">
        <v>13</v>
      </c>
      <c r="D1003" s="3">
        <v>0.89097222222222217</v>
      </c>
      <c r="E1003" s="2" t="s">
        <v>381</v>
      </c>
      <c r="F1003" s="1">
        <v>41529.878946909725</v>
      </c>
      <c r="G1003" s="1">
        <v>41529.935821909727</v>
      </c>
      <c r="H1003" s="5">
        <f t="shared" si="60"/>
        <v>81</v>
      </c>
      <c r="I1003" s="15" t="str">
        <f t="shared" si="61"/>
        <v>Sep</v>
      </c>
      <c r="J1003" s="15" t="str">
        <f t="shared" si="62"/>
        <v>Day</v>
      </c>
      <c r="K1003" s="15" t="str">
        <f t="shared" si="63"/>
        <v>Weekday</v>
      </c>
      <c r="L1003" s="19">
        <f>_xlfn.ISOWEEKNUM(Table4[[#This Row],[Delivery Date]])</f>
        <v>37</v>
      </c>
    </row>
    <row r="1004" spans="1:12">
      <c r="A1004" s="4">
        <v>1025</v>
      </c>
      <c r="B1004" s="2" t="s">
        <v>177</v>
      </c>
      <c r="C1004" s="2" t="s">
        <v>13</v>
      </c>
      <c r="D1004" s="3">
        <v>0.97222222222222221</v>
      </c>
      <c r="E1004" s="2" t="s">
        <v>381</v>
      </c>
      <c r="F1004" s="1">
        <v>41529.957686458336</v>
      </c>
      <c r="G1004" s="1" t="e">
        <v>#VALUE!</v>
      </c>
      <c r="H1004" s="5" t="e">
        <f t="shared" si="60"/>
        <v>#VALUE!</v>
      </c>
      <c r="I1004" s="15" t="str">
        <f t="shared" si="61"/>
        <v>Sep</v>
      </c>
      <c r="J1004" s="15" t="str">
        <f t="shared" si="62"/>
        <v>Day</v>
      </c>
      <c r="K1004" s="15" t="str">
        <f t="shared" si="63"/>
        <v>Weekday</v>
      </c>
      <c r="L1004" s="19">
        <f>_xlfn.ISOWEEKNUM(Table4[[#This Row],[Delivery Date]])</f>
        <v>37</v>
      </c>
    </row>
    <row r="1005" spans="1:12" hidden="1">
      <c r="A1005" s="4">
        <v>1026</v>
      </c>
      <c r="B1005" s="2" t="s">
        <v>178</v>
      </c>
      <c r="C1005" s="2" t="s">
        <v>15</v>
      </c>
      <c r="D1005" s="3">
        <v>0.14722222222222223</v>
      </c>
      <c r="E1005" s="2" t="s">
        <v>6</v>
      </c>
      <c r="F1005" s="1">
        <v>41530.100580439816</v>
      </c>
      <c r="G1005" s="1">
        <v>41530.189515625003</v>
      </c>
      <c r="H1005" s="5">
        <f t="shared" ref="H1005:H1066" si="64">HOUR(G1005-F1005)*60+MINUTE(G1005-F1005)</f>
        <v>128</v>
      </c>
      <c r="I1005" s="15" t="str">
        <f t="shared" si="61"/>
        <v>Sep</v>
      </c>
      <c r="J1005" s="15" t="str">
        <f t="shared" si="62"/>
        <v>Night</v>
      </c>
      <c r="K1005" s="15" t="str">
        <f t="shared" si="63"/>
        <v>Weekday</v>
      </c>
      <c r="L1005" s="19">
        <f>_xlfn.ISOWEEKNUM(Table4[[#This Row],[Delivery Date]])</f>
        <v>37</v>
      </c>
    </row>
    <row r="1006" spans="1:12">
      <c r="A1006" s="4">
        <v>1027</v>
      </c>
      <c r="B1006" s="2" t="s">
        <v>178</v>
      </c>
      <c r="C1006" s="2" t="s">
        <v>15</v>
      </c>
      <c r="D1006" s="3">
        <v>0.30555555555555552</v>
      </c>
      <c r="E1006" s="2" t="s">
        <v>381</v>
      </c>
      <c r="F1006" s="1">
        <v>41530.281989965275</v>
      </c>
      <c r="G1006" s="1">
        <v>41530.342661261573</v>
      </c>
      <c r="H1006" s="5">
        <f t="shared" si="64"/>
        <v>87</v>
      </c>
      <c r="I1006" s="15" t="str">
        <f t="shared" si="61"/>
        <v>Sep</v>
      </c>
      <c r="J1006" s="15" t="str">
        <f t="shared" si="62"/>
        <v>Day</v>
      </c>
      <c r="K1006" s="15" t="str">
        <f t="shared" si="63"/>
        <v>Weekday</v>
      </c>
      <c r="L1006" s="19">
        <f>_xlfn.ISOWEEKNUM(Table4[[#This Row],[Delivery Date]])</f>
        <v>37</v>
      </c>
    </row>
    <row r="1007" spans="1:12">
      <c r="A1007" s="4">
        <v>1028</v>
      </c>
      <c r="B1007" s="2" t="s">
        <v>178</v>
      </c>
      <c r="C1007" s="2" t="s">
        <v>15</v>
      </c>
      <c r="D1007" s="3">
        <v>0.39305555555555555</v>
      </c>
      <c r="E1007" s="2" t="s">
        <v>9</v>
      </c>
      <c r="F1007" s="1">
        <v>41530.36940891204</v>
      </c>
      <c r="G1007" s="1">
        <v>41530.419941319444</v>
      </c>
      <c r="H1007" s="5">
        <f t="shared" si="64"/>
        <v>72</v>
      </c>
      <c r="I1007" s="15" t="str">
        <f t="shared" si="61"/>
        <v>Sep</v>
      </c>
      <c r="J1007" s="15" t="str">
        <f t="shared" si="62"/>
        <v>Day</v>
      </c>
      <c r="K1007" s="15" t="str">
        <f t="shared" si="63"/>
        <v>Weekday</v>
      </c>
      <c r="L1007" s="19">
        <f>_xlfn.ISOWEEKNUM(Table4[[#This Row],[Delivery Date]])</f>
        <v>37</v>
      </c>
    </row>
    <row r="1008" spans="1:12">
      <c r="A1008" s="4">
        <v>1029</v>
      </c>
      <c r="B1008" s="2" t="s">
        <v>178</v>
      </c>
      <c r="C1008" s="2" t="s">
        <v>15</v>
      </c>
      <c r="D1008" s="3">
        <v>0.48333333333333334</v>
      </c>
      <c r="E1008" s="2" t="s">
        <v>9</v>
      </c>
      <c r="F1008" s="1">
        <v>41530.443745833327</v>
      </c>
      <c r="G1008" s="1">
        <v>41530.517090740737</v>
      </c>
      <c r="H1008" s="5">
        <f t="shared" si="64"/>
        <v>105</v>
      </c>
      <c r="I1008" s="15" t="str">
        <f t="shared" si="61"/>
        <v>Sep</v>
      </c>
      <c r="J1008" s="15" t="str">
        <f t="shared" si="62"/>
        <v>Day</v>
      </c>
      <c r="K1008" s="15" t="str">
        <f t="shared" si="63"/>
        <v>Weekday</v>
      </c>
      <c r="L1008" s="19">
        <f>_xlfn.ISOWEEKNUM(Table4[[#This Row],[Delivery Date]])</f>
        <v>37</v>
      </c>
    </row>
    <row r="1009" spans="1:12">
      <c r="A1009" s="4">
        <v>1030</v>
      </c>
      <c r="B1009" s="2" t="s">
        <v>178</v>
      </c>
      <c r="C1009" s="2" t="s">
        <v>15</v>
      </c>
      <c r="D1009" s="3">
        <v>0.57361111111111118</v>
      </c>
      <c r="E1009" s="2" t="s">
        <v>9</v>
      </c>
      <c r="F1009" s="1">
        <v>41530.539015196759</v>
      </c>
      <c r="G1009" s="1">
        <v>41530.598147141201</v>
      </c>
      <c r="H1009" s="5">
        <f t="shared" si="64"/>
        <v>85</v>
      </c>
      <c r="I1009" s="15" t="str">
        <f t="shared" si="61"/>
        <v>Sep</v>
      </c>
      <c r="J1009" s="15" t="str">
        <f t="shared" si="62"/>
        <v>Day</v>
      </c>
      <c r="K1009" s="15" t="str">
        <f t="shared" si="63"/>
        <v>Weekday</v>
      </c>
      <c r="L1009" s="19">
        <f>_xlfn.ISOWEEKNUM(Table4[[#This Row],[Delivery Date]])</f>
        <v>37</v>
      </c>
    </row>
    <row r="1010" spans="1:12">
      <c r="A1010" s="4">
        <v>1031</v>
      </c>
      <c r="B1010" s="2" t="s">
        <v>178</v>
      </c>
      <c r="C1010" s="2" t="s">
        <v>15</v>
      </c>
      <c r="D1010" s="3">
        <v>0.57708333333333328</v>
      </c>
      <c r="E1010" s="2" t="s">
        <v>381</v>
      </c>
      <c r="F1010" s="1">
        <v>41530.549129398147</v>
      </c>
      <c r="G1010" s="1">
        <v>41530.601166435183</v>
      </c>
      <c r="H1010" s="5">
        <f t="shared" si="64"/>
        <v>74</v>
      </c>
      <c r="I1010" s="15" t="str">
        <f t="shared" si="61"/>
        <v>Sep</v>
      </c>
      <c r="J1010" s="15" t="str">
        <f t="shared" si="62"/>
        <v>Day</v>
      </c>
      <c r="K1010" s="15" t="str">
        <f t="shared" si="63"/>
        <v>Weekday</v>
      </c>
      <c r="L1010" s="19">
        <f>_xlfn.ISOWEEKNUM(Table4[[#This Row],[Delivery Date]])</f>
        <v>37</v>
      </c>
    </row>
    <row r="1011" spans="1:12">
      <c r="A1011" s="4">
        <v>1032</v>
      </c>
      <c r="B1011" s="2" t="s">
        <v>178</v>
      </c>
      <c r="C1011" s="2" t="s">
        <v>15</v>
      </c>
      <c r="D1011" s="3">
        <v>0.61736111111111114</v>
      </c>
      <c r="E1011" s="2" t="s">
        <v>9</v>
      </c>
      <c r="F1011" s="1">
        <v>41530.589142094905</v>
      </c>
      <c r="G1011" s="1">
        <v>41530.648054131947</v>
      </c>
      <c r="H1011" s="5">
        <f t="shared" si="64"/>
        <v>84</v>
      </c>
      <c r="I1011" s="15" t="str">
        <f t="shared" si="61"/>
        <v>Sep</v>
      </c>
      <c r="J1011" s="15" t="str">
        <f t="shared" si="62"/>
        <v>Day</v>
      </c>
      <c r="K1011" s="15" t="str">
        <f t="shared" si="63"/>
        <v>Weekday</v>
      </c>
      <c r="L1011" s="19">
        <f>_xlfn.ISOWEEKNUM(Table4[[#This Row],[Delivery Date]])</f>
        <v>37</v>
      </c>
    </row>
    <row r="1012" spans="1:12">
      <c r="A1012" s="4">
        <v>1033</v>
      </c>
      <c r="B1012" s="2" t="s">
        <v>178</v>
      </c>
      <c r="C1012" s="2" t="s">
        <v>15</v>
      </c>
      <c r="D1012" s="3">
        <v>0.64097222222222217</v>
      </c>
      <c r="E1012" s="2" t="s">
        <v>9</v>
      </c>
      <c r="F1012" s="1">
        <v>41530.604454826389</v>
      </c>
      <c r="G1012" s="1" t="e">
        <v>#VALUE!</v>
      </c>
      <c r="H1012" s="5" t="e">
        <f t="shared" si="64"/>
        <v>#VALUE!</v>
      </c>
      <c r="I1012" s="15" t="str">
        <f t="shared" si="61"/>
        <v>Sep</v>
      </c>
      <c r="J1012" s="15" t="str">
        <f t="shared" si="62"/>
        <v>Day</v>
      </c>
      <c r="K1012" s="15" t="str">
        <f t="shared" si="63"/>
        <v>Weekday</v>
      </c>
      <c r="L1012" s="19">
        <f>_xlfn.ISOWEEKNUM(Table4[[#This Row],[Delivery Date]])</f>
        <v>37</v>
      </c>
    </row>
    <row r="1013" spans="1:12">
      <c r="A1013" s="4">
        <v>1034</v>
      </c>
      <c r="B1013" s="2" t="s">
        <v>178</v>
      </c>
      <c r="C1013" s="2" t="s">
        <v>15</v>
      </c>
      <c r="D1013" s="3">
        <v>0.68888888888888899</v>
      </c>
      <c r="E1013" s="2" t="s">
        <v>381</v>
      </c>
      <c r="F1013" s="1">
        <v>41530.657200081019</v>
      </c>
      <c r="G1013" s="1">
        <v>41530.725799618056</v>
      </c>
      <c r="H1013" s="5">
        <f t="shared" si="64"/>
        <v>98</v>
      </c>
      <c r="I1013" s="15" t="str">
        <f t="shared" si="61"/>
        <v>Sep</v>
      </c>
      <c r="J1013" s="15" t="str">
        <f t="shared" si="62"/>
        <v>Day</v>
      </c>
      <c r="K1013" s="15" t="str">
        <f t="shared" si="63"/>
        <v>Weekday</v>
      </c>
      <c r="L1013" s="19">
        <f>_xlfn.ISOWEEKNUM(Table4[[#This Row],[Delivery Date]])</f>
        <v>37</v>
      </c>
    </row>
    <row r="1014" spans="1:12">
      <c r="A1014" s="4">
        <v>1035</v>
      </c>
      <c r="B1014" s="2" t="s">
        <v>178</v>
      </c>
      <c r="C1014" s="2" t="s">
        <v>15</v>
      </c>
      <c r="D1014" s="3">
        <v>0.89166666666666661</v>
      </c>
      <c r="E1014" s="2" t="s">
        <v>381</v>
      </c>
      <c r="F1014" s="1">
        <v>41530.863490625001</v>
      </c>
      <c r="G1014" s="1">
        <v>41530.935249884264</v>
      </c>
      <c r="H1014" s="5">
        <f t="shared" si="64"/>
        <v>103</v>
      </c>
      <c r="I1014" s="15" t="str">
        <f t="shared" si="61"/>
        <v>Sep</v>
      </c>
      <c r="J1014" s="15" t="str">
        <f t="shared" si="62"/>
        <v>Day</v>
      </c>
      <c r="K1014" s="15" t="str">
        <f t="shared" si="63"/>
        <v>Weekday</v>
      </c>
      <c r="L1014" s="19">
        <f>_xlfn.ISOWEEKNUM(Table4[[#This Row],[Delivery Date]])</f>
        <v>37</v>
      </c>
    </row>
    <row r="1015" spans="1:12" hidden="1">
      <c r="A1015" s="4">
        <v>1036</v>
      </c>
      <c r="B1015" s="2" t="s">
        <v>179</v>
      </c>
      <c r="C1015" s="2" t="s">
        <v>17</v>
      </c>
      <c r="D1015" s="3">
        <v>3.9583333333333331E-2</v>
      </c>
      <c r="E1015" s="2" t="s">
        <v>381</v>
      </c>
      <c r="F1015" s="1">
        <v>41531.025263113428</v>
      </c>
      <c r="G1015" s="1">
        <v>41531.070263113426</v>
      </c>
      <c r="H1015" s="5">
        <f t="shared" si="64"/>
        <v>64</v>
      </c>
      <c r="I1015" s="15" t="str">
        <f t="shared" si="61"/>
        <v>Sep</v>
      </c>
      <c r="J1015" s="15" t="str">
        <f t="shared" si="62"/>
        <v>Night</v>
      </c>
      <c r="K1015" s="15" t="str">
        <f t="shared" si="63"/>
        <v>Weekend</v>
      </c>
      <c r="L1015" s="19">
        <f>_xlfn.ISOWEEKNUM(Table4[[#This Row],[Delivery Date]])</f>
        <v>37</v>
      </c>
    </row>
    <row r="1016" spans="1:12" hidden="1">
      <c r="A1016" s="4">
        <v>1037</v>
      </c>
      <c r="B1016" s="2" t="s">
        <v>179</v>
      </c>
      <c r="C1016" s="2" t="s">
        <v>17</v>
      </c>
      <c r="D1016" s="3">
        <v>0.18472222222222223</v>
      </c>
      <c r="E1016" s="2" t="s">
        <v>381</v>
      </c>
      <c r="F1016" s="1">
        <v>41531.146345057867</v>
      </c>
      <c r="G1016" s="1">
        <v>41531.208995520836</v>
      </c>
      <c r="H1016" s="5">
        <f t="shared" si="64"/>
        <v>90</v>
      </c>
      <c r="I1016" s="15" t="str">
        <f t="shared" si="61"/>
        <v>Sep</v>
      </c>
      <c r="J1016" s="15" t="str">
        <f t="shared" si="62"/>
        <v>Night</v>
      </c>
      <c r="K1016" s="15" t="str">
        <f t="shared" si="63"/>
        <v>Weekend</v>
      </c>
      <c r="L1016" s="19">
        <f>_xlfn.ISOWEEKNUM(Table4[[#This Row],[Delivery Date]])</f>
        <v>37</v>
      </c>
    </row>
    <row r="1017" spans="1:12">
      <c r="A1017" s="4">
        <v>1038</v>
      </c>
      <c r="B1017" s="2" t="s">
        <v>179</v>
      </c>
      <c r="C1017" s="2" t="s">
        <v>17</v>
      </c>
      <c r="D1017" s="3">
        <v>0.35555555555555557</v>
      </c>
      <c r="E1017" s="2" t="s">
        <v>381</v>
      </c>
      <c r="F1017" s="1">
        <v>41531.315951041666</v>
      </c>
      <c r="G1017" s="1">
        <v>41531.373358449076</v>
      </c>
      <c r="H1017" s="5">
        <f t="shared" si="64"/>
        <v>82</v>
      </c>
      <c r="I1017" s="15" t="str">
        <f t="shared" si="61"/>
        <v>Sep</v>
      </c>
      <c r="J1017" s="15" t="str">
        <f t="shared" si="62"/>
        <v>Day</v>
      </c>
      <c r="K1017" s="15" t="str">
        <f t="shared" si="63"/>
        <v>Weekend</v>
      </c>
      <c r="L1017" s="19">
        <f>_xlfn.ISOWEEKNUM(Table4[[#This Row],[Delivery Date]])</f>
        <v>37</v>
      </c>
    </row>
    <row r="1018" spans="1:12">
      <c r="A1018" s="4">
        <v>1039</v>
      </c>
      <c r="B1018" s="2" t="s">
        <v>179</v>
      </c>
      <c r="C1018" s="2" t="s">
        <v>17</v>
      </c>
      <c r="D1018" s="3">
        <v>0.42777777777777781</v>
      </c>
      <c r="E1018" s="2" t="s">
        <v>6</v>
      </c>
      <c r="F1018" s="1">
        <v>41531.398944872686</v>
      </c>
      <c r="G1018" s="1">
        <v>41531.457393946759</v>
      </c>
      <c r="H1018" s="5">
        <f t="shared" si="64"/>
        <v>84</v>
      </c>
      <c r="I1018" s="15" t="str">
        <f t="shared" si="61"/>
        <v>Sep</v>
      </c>
      <c r="J1018" s="15" t="str">
        <f t="shared" si="62"/>
        <v>Day</v>
      </c>
      <c r="K1018" s="15" t="str">
        <f t="shared" si="63"/>
        <v>Weekend</v>
      </c>
      <c r="L1018" s="19">
        <f>_xlfn.ISOWEEKNUM(Table4[[#This Row],[Delivery Date]])</f>
        <v>37</v>
      </c>
    </row>
    <row r="1019" spans="1:12">
      <c r="A1019" s="4">
        <v>1040</v>
      </c>
      <c r="B1019" s="2" t="s">
        <v>179</v>
      </c>
      <c r="C1019" s="2" t="s">
        <v>17</v>
      </c>
      <c r="D1019" s="3">
        <v>0.50555555555555554</v>
      </c>
      <c r="E1019" s="2" t="s">
        <v>381</v>
      </c>
      <c r="F1019" s="1">
        <v>41531.471703668976</v>
      </c>
      <c r="G1019" s="1">
        <v>41531.518624965276</v>
      </c>
      <c r="H1019" s="5">
        <f t="shared" si="64"/>
        <v>67</v>
      </c>
      <c r="I1019" s="15" t="str">
        <f t="shared" si="61"/>
        <v>Sep</v>
      </c>
      <c r="J1019" s="15" t="str">
        <f t="shared" si="62"/>
        <v>Day</v>
      </c>
      <c r="K1019" s="15" t="str">
        <f t="shared" si="63"/>
        <v>Weekend</v>
      </c>
      <c r="L1019" s="19">
        <f>_xlfn.ISOWEEKNUM(Table4[[#This Row],[Delivery Date]])</f>
        <v>37</v>
      </c>
    </row>
    <row r="1020" spans="1:12">
      <c r="A1020" s="4">
        <v>1042</v>
      </c>
      <c r="B1020" s="2" t="s">
        <v>179</v>
      </c>
      <c r="C1020" s="2" t="s">
        <v>17</v>
      </c>
      <c r="D1020" s="3">
        <v>0.72430555555555554</v>
      </c>
      <c r="E1020" s="2" t="s">
        <v>381</v>
      </c>
      <c r="F1020" s="1" t="e">
        <v>#VALUE!</v>
      </c>
      <c r="G1020" s="1">
        <v>41531.77162623842</v>
      </c>
      <c r="H1020" s="5" t="e">
        <f t="shared" si="64"/>
        <v>#VALUE!</v>
      </c>
      <c r="I1020" s="15" t="str">
        <f t="shared" si="61"/>
        <v>Sep</v>
      </c>
      <c r="J1020" s="15" t="str">
        <f t="shared" si="62"/>
        <v>Day</v>
      </c>
      <c r="K1020" s="15" t="str">
        <f t="shared" si="63"/>
        <v>Weekend</v>
      </c>
      <c r="L1020" s="19">
        <f>_xlfn.ISOWEEKNUM(Table4[[#This Row],[Delivery Date]])</f>
        <v>37</v>
      </c>
    </row>
    <row r="1021" spans="1:12">
      <c r="A1021" s="4">
        <v>1043</v>
      </c>
      <c r="B1021" s="2" t="s">
        <v>179</v>
      </c>
      <c r="C1021" s="2" t="s">
        <v>17</v>
      </c>
      <c r="D1021" s="3">
        <v>0.81388888888888899</v>
      </c>
      <c r="E1021" s="2" t="s">
        <v>381</v>
      </c>
      <c r="F1021" s="1">
        <v>41531.799565428235</v>
      </c>
      <c r="G1021" s="1">
        <v>41531.881938113424</v>
      </c>
      <c r="H1021" s="5">
        <f t="shared" si="64"/>
        <v>118</v>
      </c>
      <c r="I1021" s="15" t="str">
        <f t="shared" si="61"/>
        <v>Sep</v>
      </c>
      <c r="J1021" s="15" t="str">
        <f t="shared" si="62"/>
        <v>Day</v>
      </c>
      <c r="K1021" s="15" t="str">
        <f t="shared" si="63"/>
        <v>Weekend</v>
      </c>
      <c r="L1021" s="19">
        <f>_xlfn.ISOWEEKNUM(Table4[[#This Row],[Delivery Date]])</f>
        <v>37</v>
      </c>
    </row>
    <row r="1022" spans="1:12">
      <c r="A1022" s="4">
        <v>1044</v>
      </c>
      <c r="B1022" s="2" t="s">
        <v>180</v>
      </c>
      <c r="C1022" s="2" t="s">
        <v>19</v>
      </c>
      <c r="D1022" s="3">
        <v>0.8027777777777777</v>
      </c>
      <c r="E1022" s="2" t="s">
        <v>381</v>
      </c>
      <c r="F1022" s="1">
        <v>41532.774029664353</v>
      </c>
      <c r="G1022" s="1" t="e">
        <v>#VALUE!</v>
      </c>
      <c r="H1022" s="5" t="e">
        <f t="shared" si="64"/>
        <v>#VALUE!</v>
      </c>
      <c r="I1022" s="15" t="str">
        <f t="shared" si="61"/>
        <v>Sep</v>
      </c>
      <c r="J1022" s="15" t="str">
        <f t="shared" si="62"/>
        <v>Day</v>
      </c>
      <c r="K1022" s="15" t="str">
        <f t="shared" si="63"/>
        <v>Weekend</v>
      </c>
      <c r="L1022" s="19">
        <f>_xlfn.ISOWEEKNUM(Table4[[#This Row],[Delivery Date]])</f>
        <v>37</v>
      </c>
    </row>
    <row r="1023" spans="1:12">
      <c r="A1023" s="4">
        <v>1046</v>
      </c>
      <c r="B1023" s="2" t="s">
        <v>180</v>
      </c>
      <c r="C1023" s="2" t="s">
        <v>19</v>
      </c>
      <c r="D1023" s="3">
        <v>0.96458333333333324</v>
      </c>
      <c r="E1023" s="2" t="s">
        <v>381</v>
      </c>
      <c r="F1023" s="1">
        <v>41532.953360381951</v>
      </c>
      <c r="G1023" s="1">
        <v>41532.999402048612</v>
      </c>
      <c r="H1023" s="5">
        <f t="shared" si="64"/>
        <v>66</v>
      </c>
      <c r="I1023" s="15" t="str">
        <f t="shared" si="61"/>
        <v>Sep</v>
      </c>
      <c r="J1023" s="15" t="str">
        <f t="shared" si="62"/>
        <v>Day</v>
      </c>
      <c r="K1023" s="15" t="str">
        <f t="shared" si="63"/>
        <v>Weekend</v>
      </c>
      <c r="L1023" s="19">
        <f>_xlfn.ISOWEEKNUM(Table4[[#This Row],[Delivery Date]])</f>
        <v>37</v>
      </c>
    </row>
    <row r="1024" spans="1:12" hidden="1">
      <c r="A1024" s="4">
        <v>1047</v>
      </c>
      <c r="B1024" s="2" t="s">
        <v>181</v>
      </c>
      <c r="C1024" s="2" t="s">
        <v>5</v>
      </c>
      <c r="D1024" s="3">
        <v>4.2361111111111106E-2</v>
      </c>
      <c r="E1024" s="2" t="s">
        <v>381</v>
      </c>
      <c r="F1024" s="1">
        <v>41533.027080243053</v>
      </c>
      <c r="G1024" s="1">
        <v>41533.094314039357</v>
      </c>
      <c r="H1024" s="5">
        <f t="shared" si="64"/>
        <v>96</v>
      </c>
      <c r="I1024" s="15" t="str">
        <f t="shared" si="61"/>
        <v>Sep</v>
      </c>
      <c r="J1024" s="15" t="str">
        <f t="shared" si="62"/>
        <v>Night</v>
      </c>
      <c r="K1024" s="15" t="str">
        <f t="shared" si="63"/>
        <v>Weekday</v>
      </c>
      <c r="L1024" s="19">
        <f>_xlfn.ISOWEEKNUM(Table4[[#This Row],[Delivery Date]])</f>
        <v>38</v>
      </c>
    </row>
    <row r="1025" spans="1:12">
      <c r="A1025" s="4">
        <v>1048</v>
      </c>
      <c r="B1025" s="2" t="s">
        <v>181</v>
      </c>
      <c r="C1025" s="2" t="s">
        <v>5</v>
      </c>
      <c r="D1025" s="3">
        <v>0.27013888888888887</v>
      </c>
      <c r="E1025" s="2" t="s">
        <v>381</v>
      </c>
      <c r="F1025" s="1">
        <v>41533.244391168984</v>
      </c>
      <c r="G1025" s="1">
        <v>41533.295259224535</v>
      </c>
      <c r="H1025" s="5">
        <f t="shared" si="64"/>
        <v>73</v>
      </c>
      <c r="I1025" s="15" t="str">
        <f t="shared" si="61"/>
        <v>Sep</v>
      </c>
      <c r="J1025" s="15" t="str">
        <f t="shared" si="62"/>
        <v>Day</v>
      </c>
      <c r="K1025" s="15" t="str">
        <f t="shared" si="63"/>
        <v>Weekday</v>
      </c>
      <c r="L1025" s="19">
        <f>_xlfn.ISOWEEKNUM(Table4[[#This Row],[Delivery Date]])</f>
        <v>38</v>
      </c>
    </row>
    <row r="1026" spans="1:12">
      <c r="A1026" s="4">
        <v>1049</v>
      </c>
      <c r="B1026" s="2" t="s">
        <v>181</v>
      </c>
      <c r="C1026" s="2" t="s">
        <v>5</v>
      </c>
      <c r="D1026" s="3">
        <v>0.3527777777777778</v>
      </c>
      <c r="E1026" s="2" t="s">
        <v>9</v>
      </c>
      <c r="F1026" s="1">
        <v>41533.315567442129</v>
      </c>
      <c r="G1026" s="1">
        <v>41533.377199386574</v>
      </c>
      <c r="H1026" s="5">
        <f t="shared" si="64"/>
        <v>88</v>
      </c>
      <c r="I1026" s="15" t="str">
        <f t="shared" ref="I1026:I1089" si="65">TEXT(B1026,"mmm")</f>
        <v>Sep</v>
      </c>
      <c r="J1026" s="15" t="str">
        <f t="shared" ref="J1026:J1089" si="66">IF(OR(HOUR(D1026)&lt;6, HOUR(D1026&gt;18)),"Night","Day")</f>
        <v>Day</v>
      </c>
      <c r="K1026" s="15" t="str">
        <f t="shared" ref="K1026:K1089" si="67">IF(OR(C1026="Saturday", C1026="Sunday"),"Weekend","Weekday")</f>
        <v>Weekday</v>
      </c>
      <c r="L1026" s="19">
        <f>_xlfn.ISOWEEKNUM(Table4[[#This Row],[Delivery Date]])</f>
        <v>38</v>
      </c>
    </row>
    <row r="1027" spans="1:12">
      <c r="A1027" s="4">
        <v>1050</v>
      </c>
      <c r="B1027" s="2" t="s">
        <v>181</v>
      </c>
      <c r="C1027" s="2" t="s">
        <v>5</v>
      </c>
      <c r="D1027" s="3">
        <v>0.46111111111111108</v>
      </c>
      <c r="E1027" s="2" t="s">
        <v>9</v>
      </c>
      <c r="F1027" s="1">
        <v>41533.414006793981</v>
      </c>
      <c r="G1027" s="1">
        <v>41533.502004479167</v>
      </c>
      <c r="H1027" s="5">
        <f t="shared" si="64"/>
        <v>126</v>
      </c>
      <c r="I1027" s="15" t="str">
        <f t="shared" si="65"/>
        <v>Sep</v>
      </c>
      <c r="J1027" s="15" t="str">
        <f t="shared" si="66"/>
        <v>Day</v>
      </c>
      <c r="K1027" s="15" t="str">
        <f t="shared" si="67"/>
        <v>Weekday</v>
      </c>
      <c r="L1027" s="19">
        <f>_xlfn.ISOWEEKNUM(Table4[[#This Row],[Delivery Date]])</f>
        <v>38</v>
      </c>
    </row>
    <row r="1028" spans="1:12">
      <c r="A1028" s="4">
        <v>1051</v>
      </c>
      <c r="B1028" s="2" t="s">
        <v>181</v>
      </c>
      <c r="C1028" s="2" t="s">
        <v>5</v>
      </c>
      <c r="D1028" s="3">
        <v>0.47152777777777777</v>
      </c>
      <c r="E1028" s="2" t="s">
        <v>9</v>
      </c>
      <c r="F1028" s="1">
        <v>41533.444740474537</v>
      </c>
      <c r="G1028" s="1">
        <v>41533.511013622687</v>
      </c>
      <c r="H1028" s="5">
        <f t="shared" si="64"/>
        <v>95</v>
      </c>
      <c r="I1028" s="15" t="str">
        <f t="shared" si="65"/>
        <v>Sep</v>
      </c>
      <c r="J1028" s="15" t="str">
        <f t="shared" si="66"/>
        <v>Day</v>
      </c>
      <c r="K1028" s="15" t="str">
        <f t="shared" si="67"/>
        <v>Weekday</v>
      </c>
      <c r="L1028" s="19">
        <f>_xlfn.ISOWEEKNUM(Table4[[#This Row],[Delivery Date]])</f>
        <v>38</v>
      </c>
    </row>
    <row r="1029" spans="1:12">
      <c r="A1029" s="4">
        <v>1052</v>
      </c>
      <c r="B1029" s="2" t="s">
        <v>181</v>
      </c>
      <c r="C1029" s="2" t="s">
        <v>5</v>
      </c>
      <c r="D1029" s="3">
        <v>0.58194444444444449</v>
      </c>
      <c r="E1029" s="2" t="s">
        <v>9</v>
      </c>
      <c r="F1029" s="1">
        <v>41533.540257326393</v>
      </c>
      <c r="G1029" s="1">
        <v>41533.615558252313</v>
      </c>
      <c r="H1029" s="5">
        <f t="shared" si="64"/>
        <v>108</v>
      </c>
      <c r="I1029" s="15" t="str">
        <f t="shared" si="65"/>
        <v>Sep</v>
      </c>
      <c r="J1029" s="15" t="str">
        <f t="shared" si="66"/>
        <v>Day</v>
      </c>
      <c r="K1029" s="15" t="str">
        <f t="shared" si="67"/>
        <v>Weekday</v>
      </c>
      <c r="L1029" s="19">
        <f>_xlfn.ISOWEEKNUM(Table4[[#This Row],[Delivery Date]])</f>
        <v>38</v>
      </c>
    </row>
    <row r="1030" spans="1:12">
      <c r="A1030" s="4">
        <v>1053</v>
      </c>
      <c r="B1030" s="2" t="s">
        <v>181</v>
      </c>
      <c r="C1030" s="2" t="s">
        <v>5</v>
      </c>
      <c r="D1030" s="3">
        <v>0.6875</v>
      </c>
      <c r="E1030" s="2" t="s">
        <v>9</v>
      </c>
      <c r="F1030" s="1">
        <v>41533.63726635417</v>
      </c>
      <c r="G1030" s="1">
        <v>41533.719639039351</v>
      </c>
      <c r="H1030" s="5">
        <f t="shared" si="64"/>
        <v>118</v>
      </c>
      <c r="I1030" s="15" t="str">
        <f t="shared" si="65"/>
        <v>Sep</v>
      </c>
      <c r="J1030" s="15" t="str">
        <f t="shared" si="66"/>
        <v>Day</v>
      </c>
      <c r="K1030" s="15" t="str">
        <f t="shared" si="67"/>
        <v>Weekday</v>
      </c>
      <c r="L1030" s="19">
        <f>_xlfn.ISOWEEKNUM(Table4[[#This Row],[Delivery Date]])</f>
        <v>38</v>
      </c>
    </row>
    <row r="1031" spans="1:12">
      <c r="A1031" s="4">
        <v>1054</v>
      </c>
      <c r="B1031" s="2" t="s">
        <v>181</v>
      </c>
      <c r="C1031" s="2" t="s">
        <v>5</v>
      </c>
      <c r="D1031" s="3">
        <v>0.72222222222222221</v>
      </c>
      <c r="E1031" s="2" t="s">
        <v>381</v>
      </c>
      <c r="F1031" s="1">
        <v>41533.677543020836</v>
      </c>
      <c r="G1031" s="1">
        <v>41533.792137928242</v>
      </c>
      <c r="H1031" s="5">
        <f t="shared" si="64"/>
        <v>165</v>
      </c>
      <c r="I1031" s="15" t="str">
        <f t="shared" si="65"/>
        <v>Sep</v>
      </c>
      <c r="J1031" s="15" t="str">
        <f t="shared" si="66"/>
        <v>Day</v>
      </c>
      <c r="K1031" s="15" t="str">
        <f t="shared" si="67"/>
        <v>Weekday</v>
      </c>
      <c r="L1031" s="19">
        <f>_xlfn.ISOWEEKNUM(Table4[[#This Row],[Delivery Date]])</f>
        <v>38</v>
      </c>
    </row>
    <row r="1032" spans="1:12">
      <c r="A1032" s="4">
        <v>1055</v>
      </c>
      <c r="B1032" s="2" t="s">
        <v>181</v>
      </c>
      <c r="C1032" s="2" t="s">
        <v>5</v>
      </c>
      <c r="D1032" s="3">
        <v>0.82916666666666661</v>
      </c>
      <c r="E1032" s="2" t="s">
        <v>381</v>
      </c>
      <c r="F1032" s="1">
        <v>41533.802198460653</v>
      </c>
      <c r="G1032" s="1">
        <v>41533.87961744213</v>
      </c>
      <c r="H1032" s="5">
        <f t="shared" si="64"/>
        <v>111</v>
      </c>
      <c r="I1032" s="15" t="str">
        <f t="shared" si="65"/>
        <v>Sep</v>
      </c>
      <c r="J1032" s="15" t="str">
        <f t="shared" si="66"/>
        <v>Day</v>
      </c>
      <c r="K1032" s="15" t="str">
        <f t="shared" si="67"/>
        <v>Weekday</v>
      </c>
      <c r="L1032" s="19">
        <f>_xlfn.ISOWEEKNUM(Table4[[#This Row],[Delivery Date]])</f>
        <v>38</v>
      </c>
    </row>
    <row r="1033" spans="1:12" hidden="1">
      <c r="A1033" s="4">
        <v>1056</v>
      </c>
      <c r="B1033" s="2" t="s">
        <v>182</v>
      </c>
      <c r="C1033" s="2" t="s">
        <v>8</v>
      </c>
      <c r="D1033" s="3">
        <v>0.19791666666666666</v>
      </c>
      <c r="E1033" s="2" t="s">
        <v>6</v>
      </c>
      <c r="F1033" s="1">
        <v>41534.136846331014</v>
      </c>
      <c r="G1033" s="1">
        <v>41534.218582442132</v>
      </c>
      <c r="H1033" s="5">
        <f t="shared" si="64"/>
        <v>117</v>
      </c>
      <c r="I1033" s="15" t="str">
        <f t="shared" si="65"/>
        <v>Sep</v>
      </c>
      <c r="J1033" s="15" t="str">
        <f t="shared" si="66"/>
        <v>Night</v>
      </c>
      <c r="K1033" s="15" t="str">
        <f t="shared" si="67"/>
        <v>Weekday</v>
      </c>
      <c r="L1033" s="19">
        <f>_xlfn.ISOWEEKNUM(Table4[[#This Row],[Delivery Date]])</f>
        <v>38</v>
      </c>
    </row>
    <row r="1034" spans="1:12">
      <c r="A1034" s="4">
        <v>1057</v>
      </c>
      <c r="B1034" s="2" t="s">
        <v>182</v>
      </c>
      <c r="C1034" s="2" t="s">
        <v>8</v>
      </c>
      <c r="D1034" s="3">
        <v>0.25138888888888888</v>
      </c>
      <c r="E1034" s="2" t="s">
        <v>381</v>
      </c>
      <c r="F1034" s="1">
        <v>41534.237229432867</v>
      </c>
      <c r="G1034" s="1">
        <v>41534.277125266206</v>
      </c>
      <c r="H1034" s="5">
        <f t="shared" si="64"/>
        <v>57</v>
      </c>
      <c r="I1034" s="15" t="str">
        <f t="shared" si="65"/>
        <v>Sep</v>
      </c>
      <c r="J1034" s="15" t="str">
        <f t="shared" si="66"/>
        <v>Day</v>
      </c>
      <c r="K1034" s="15" t="str">
        <f t="shared" si="67"/>
        <v>Weekday</v>
      </c>
      <c r="L1034" s="19">
        <f>_xlfn.ISOWEEKNUM(Table4[[#This Row],[Delivery Date]])</f>
        <v>38</v>
      </c>
    </row>
    <row r="1035" spans="1:12">
      <c r="A1035" s="4">
        <v>1058</v>
      </c>
      <c r="B1035" s="2" t="s">
        <v>182</v>
      </c>
      <c r="C1035" s="2" t="s">
        <v>8</v>
      </c>
      <c r="D1035" s="3">
        <v>0.35347222222222219</v>
      </c>
      <c r="E1035" s="2" t="s">
        <v>9</v>
      </c>
      <c r="F1035" s="1">
        <v>41534.309903587964</v>
      </c>
      <c r="G1035" s="1">
        <v>41534.403005439817</v>
      </c>
      <c r="H1035" s="5">
        <f t="shared" si="64"/>
        <v>134</v>
      </c>
      <c r="I1035" s="15" t="str">
        <f t="shared" si="65"/>
        <v>Sep</v>
      </c>
      <c r="J1035" s="15" t="str">
        <f t="shared" si="66"/>
        <v>Day</v>
      </c>
      <c r="K1035" s="15" t="str">
        <f t="shared" si="67"/>
        <v>Weekday</v>
      </c>
      <c r="L1035" s="19">
        <f>_xlfn.ISOWEEKNUM(Table4[[#This Row],[Delivery Date]])</f>
        <v>38</v>
      </c>
    </row>
    <row r="1036" spans="1:12">
      <c r="A1036" s="4">
        <v>1059</v>
      </c>
      <c r="B1036" s="2" t="s">
        <v>182</v>
      </c>
      <c r="C1036" s="2" t="s">
        <v>8</v>
      </c>
      <c r="D1036" s="3">
        <v>0.50277777777777777</v>
      </c>
      <c r="E1036" s="2" t="s">
        <v>9</v>
      </c>
      <c r="F1036" s="1">
        <v>41534.477691168984</v>
      </c>
      <c r="G1036" s="1">
        <v>41534.566140243056</v>
      </c>
      <c r="H1036" s="5">
        <f t="shared" si="64"/>
        <v>127</v>
      </c>
      <c r="I1036" s="15" t="str">
        <f t="shared" si="65"/>
        <v>Sep</v>
      </c>
      <c r="J1036" s="15" t="str">
        <f t="shared" si="66"/>
        <v>Day</v>
      </c>
      <c r="K1036" s="15" t="str">
        <f t="shared" si="67"/>
        <v>Weekday</v>
      </c>
      <c r="L1036" s="19">
        <f>_xlfn.ISOWEEKNUM(Table4[[#This Row],[Delivery Date]])</f>
        <v>38</v>
      </c>
    </row>
    <row r="1037" spans="1:12">
      <c r="A1037" s="4">
        <v>1060</v>
      </c>
      <c r="B1037" s="2" t="s">
        <v>182</v>
      </c>
      <c r="C1037" s="2" t="s">
        <v>8</v>
      </c>
      <c r="D1037" s="3">
        <v>0.72916666666666663</v>
      </c>
      <c r="E1037" s="2" t="s">
        <v>381</v>
      </c>
      <c r="F1037" s="1">
        <v>41534.707601041664</v>
      </c>
      <c r="G1037" s="1">
        <v>41534.749857986106</v>
      </c>
      <c r="H1037" s="5">
        <f t="shared" si="64"/>
        <v>60</v>
      </c>
      <c r="I1037" s="15" t="str">
        <f t="shared" si="65"/>
        <v>Sep</v>
      </c>
      <c r="J1037" s="15" t="str">
        <f t="shared" si="66"/>
        <v>Day</v>
      </c>
      <c r="K1037" s="15" t="str">
        <f t="shared" si="67"/>
        <v>Weekday</v>
      </c>
      <c r="L1037" s="19">
        <f>_xlfn.ISOWEEKNUM(Table4[[#This Row],[Delivery Date]])</f>
        <v>38</v>
      </c>
    </row>
    <row r="1038" spans="1:12" hidden="1">
      <c r="A1038" s="4">
        <v>1061</v>
      </c>
      <c r="B1038" s="2" t="s">
        <v>183</v>
      </c>
      <c r="C1038" s="2" t="s">
        <v>11</v>
      </c>
      <c r="D1038" s="3">
        <v>6.2499999999999995E-3</v>
      </c>
      <c r="E1038" s="2" t="s">
        <v>381</v>
      </c>
      <c r="F1038" s="1">
        <v>41534.965543749997</v>
      </c>
      <c r="G1038" s="1">
        <v>41535.039698842593</v>
      </c>
      <c r="H1038" s="5">
        <f t="shared" si="64"/>
        <v>106</v>
      </c>
      <c r="I1038" s="15" t="str">
        <f t="shared" si="65"/>
        <v>Sep</v>
      </c>
      <c r="J1038" s="15" t="str">
        <f t="shared" si="66"/>
        <v>Night</v>
      </c>
      <c r="K1038" s="15" t="str">
        <f t="shared" si="67"/>
        <v>Weekday</v>
      </c>
      <c r="L1038" s="19">
        <f>_xlfn.ISOWEEKNUM(Table4[[#This Row],[Delivery Date]])</f>
        <v>38</v>
      </c>
    </row>
    <row r="1039" spans="1:12">
      <c r="A1039" s="4">
        <v>1062</v>
      </c>
      <c r="B1039" s="2" t="s">
        <v>183</v>
      </c>
      <c r="C1039" s="2" t="s">
        <v>11</v>
      </c>
      <c r="D1039" s="3">
        <v>0.3520833333333333</v>
      </c>
      <c r="E1039" s="2" t="s">
        <v>9</v>
      </c>
      <c r="F1039" s="1">
        <v>41535.315429282404</v>
      </c>
      <c r="G1039" s="1">
        <v>41535.371378356474</v>
      </c>
      <c r="H1039" s="5">
        <f t="shared" si="64"/>
        <v>80</v>
      </c>
      <c r="I1039" s="15" t="str">
        <f t="shared" si="65"/>
        <v>Sep</v>
      </c>
      <c r="J1039" s="15" t="str">
        <f t="shared" si="66"/>
        <v>Day</v>
      </c>
      <c r="K1039" s="15" t="str">
        <f t="shared" si="67"/>
        <v>Weekday</v>
      </c>
      <c r="L1039" s="19">
        <f>_xlfn.ISOWEEKNUM(Table4[[#This Row],[Delivery Date]])</f>
        <v>38</v>
      </c>
    </row>
    <row r="1040" spans="1:12">
      <c r="A1040" s="4">
        <v>1063</v>
      </c>
      <c r="B1040" s="2" t="s">
        <v>183</v>
      </c>
      <c r="C1040" s="2" t="s">
        <v>11</v>
      </c>
      <c r="D1040" s="3">
        <v>0.38958333333333334</v>
      </c>
      <c r="E1040" s="2" t="s">
        <v>381</v>
      </c>
      <c r="F1040" s="1">
        <v>41535.358014583333</v>
      </c>
      <c r="G1040" s="1">
        <v>41535.428234490741</v>
      </c>
      <c r="H1040" s="5">
        <f t="shared" si="64"/>
        <v>101</v>
      </c>
      <c r="I1040" s="15" t="str">
        <f t="shared" si="65"/>
        <v>Sep</v>
      </c>
      <c r="J1040" s="15" t="str">
        <f t="shared" si="66"/>
        <v>Day</v>
      </c>
      <c r="K1040" s="15" t="str">
        <f t="shared" si="67"/>
        <v>Weekday</v>
      </c>
      <c r="L1040" s="19">
        <f>_xlfn.ISOWEEKNUM(Table4[[#This Row],[Delivery Date]])</f>
        <v>38</v>
      </c>
    </row>
    <row r="1041" spans="1:12">
      <c r="A1041" s="4">
        <v>1064</v>
      </c>
      <c r="B1041" s="2" t="s">
        <v>183</v>
      </c>
      <c r="C1041" s="2" t="s">
        <v>11</v>
      </c>
      <c r="D1041" s="3">
        <v>0.57916666666666672</v>
      </c>
      <c r="E1041" s="2" t="s">
        <v>9</v>
      </c>
      <c r="F1041" s="1">
        <v>41535.541057141199</v>
      </c>
      <c r="G1041" s="1">
        <v>41535.610952974537</v>
      </c>
      <c r="H1041" s="5">
        <f t="shared" si="64"/>
        <v>100</v>
      </c>
      <c r="I1041" s="15" t="str">
        <f t="shared" si="65"/>
        <v>Sep</v>
      </c>
      <c r="J1041" s="15" t="str">
        <f t="shared" si="66"/>
        <v>Day</v>
      </c>
      <c r="K1041" s="15" t="str">
        <f t="shared" si="67"/>
        <v>Weekday</v>
      </c>
      <c r="L1041" s="19">
        <f>_xlfn.ISOWEEKNUM(Table4[[#This Row],[Delivery Date]])</f>
        <v>38</v>
      </c>
    </row>
    <row r="1042" spans="1:12">
      <c r="A1042" s="4">
        <v>1065</v>
      </c>
      <c r="B1042" s="2" t="s">
        <v>183</v>
      </c>
      <c r="C1042" s="2" t="s">
        <v>11</v>
      </c>
      <c r="D1042" s="3">
        <v>0.69027777777777777</v>
      </c>
      <c r="E1042" s="2" t="s">
        <v>381</v>
      </c>
      <c r="F1042" s="1">
        <v>41535.600520567132</v>
      </c>
      <c r="G1042" s="1">
        <v>41535.770694178245</v>
      </c>
      <c r="H1042" s="5">
        <f t="shared" si="64"/>
        <v>245</v>
      </c>
      <c r="I1042" s="15" t="str">
        <f t="shared" si="65"/>
        <v>Sep</v>
      </c>
      <c r="J1042" s="15" t="str">
        <f t="shared" si="66"/>
        <v>Day</v>
      </c>
      <c r="K1042" s="15" t="str">
        <f t="shared" si="67"/>
        <v>Weekday</v>
      </c>
      <c r="L1042" s="19">
        <f>_xlfn.ISOWEEKNUM(Table4[[#This Row],[Delivery Date]])</f>
        <v>38</v>
      </c>
    </row>
    <row r="1043" spans="1:12">
      <c r="A1043" s="4">
        <v>1066</v>
      </c>
      <c r="B1043" s="2" t="s">
        <v>183</v>
      </c>
      <c r="C1043" s="2" t="s">
        <v>11</v>
      </c>
      <c r="D1043" s="3">
        <v>0.68958333333333333</v>
      </c>
      <c r="E1043" s="2" t="s">
        <v>9</v>
      </c>
      <c r="F1043" s="1">
        <v>41535.657771377315</v>
      </c>
      <c r="G1043" s="1">
        <v>41535.718315358798</v>
      </c>
      <c r="H1043" s="5">
        <f t="shared" si="64"/>
        <v>87</v>
      </c>
      <c r="I1043" s="15" t="str">
        <f t="shared" si="65"/>
        <v>Sep</v>
      </c>
      <c r="J1043" s="15" t="str">
        <f t="shared" si="66"/>
        <v>Day</v>
      </c>
      <c r="K1043" s="15" t="str">
        <f t="shared" si="67"/>
        <v>Weekday</v>
      </c>
      <c r="L1043" s="19">
        <f>_xlfn.ISOWEEKNUM(Table4[[#This Row],[Delivery Date]])</f>
        <v>38</v>
      </c>
    </row>
    <row r="1044" spans="1:12">
      <c r="A1044" s="4">
        <v>1067</v>
      </c>
      <c r="B1044" s="2" t="s">
        <v>183</v>
      </c>
      <c r="C1044" s="2" t="s">
        <v>11</v>
      </c>
      <c r="D1044" s="3">
        <v>0.86319444444444438</v>
      </c>
      <c r="E1044" s="2" t="s">
        <v>381</v>
      </c>
      <c r="F1044" s="1">
        <v>41535.845268715275</v>
      </c>
      <c r="G1044" s="1">
        <v>41535.906437696758</v>
      </c>
      <c r="H1044" s="5">
        <f t="shared" si="64"/>
        <v>88</v>
      </c>
      <c r="I1044" s="15" t="str">
        <f t="shared" si="65"/>
        <v>Sep</v>
      </c>
      <c r="J1044" s="15" t="str">
        <f t="shared" si="66"/>
        <v>Day</v>
      </c>
      <c r="K1044" s="15" t="str">
        <f t="shared" si="67"/>
        <v>Weekday</v>
      </c>
      <c r="L1044" s="19">
        <f>_xlfn.ISOWEEKNUM(Table4[[#This Row],[Delivery Date]])</f>
        <v>38</v>
      </c>
    </row>
    <row r="1045" spans="1:12">
      <c r="A1045" s="4">
        <v>1068</v>
      </c>
      <c r="B1045" s="2" t="s">
        <v>184</v>
      </c>
      <c r="C1045" s="2" t="s">
        <v>13</v>
      </c>
      <c r="D1045" s="3">
        <v>0.4291666666666667</v>
      </c>
      <c r="E1045" s="2" t="s">
        <v>6</v>
      </c>
      <c r="F1045" s="1">
        <v>41536.401433796294</v>
      </c>
      <c r="G1045" s="1">
        <v>41536.478702314816</v>
      </c>
      <c r="H1045" s="5">
        <f t="shared" si="64"/>
        <v>111</v>
      </c>
      <c r="I1045" s="15" t="str">
        <f t="shared" si="65"/>
        <v>Sep</v>
      </c>
      <c r="J1045" s="15" t="str">
        <f t="shared" si="66"/>
        <v>Day</v>
      </c>
      <c r="K1045" s="15" t="str">
        <f t="shared" si="67"/>
        <v>Weekday</v>
      </c>
      <c r="L1045" s="19">
        <f>_xlfn.ISOWEEKNUM(Table4[[#This Row],[Delivery Date]])</f>
        <v>38</v>
      </c>
    </row>
    <row r="1046" spans="1:12">
      <c r="A1046" s="4">
        <v>1069</v>
      </c>
      <c r="B1046" s="2" t="s">
        <v>184</v>
      </c>
      <c r="C1046" s="2" t="s">
        <v>13</v>
      </c>
      <c r="D1046" s="3">
        <v>0.7597222222222223</v>
      </c>
      <c r="E1046" s="2" t="s">
        <v>381</v>
      </c>
      <c r="F1046" s="1">
        <v>41536.721311261572</v>
      </c>
      <c r="G1046" s="1">
        <v>41536.796345983792</v>
      </c>
      <c r="H1046" s="5">
        <f t="shared" si="64"/>
        <v>108</v>
      </c>
      <c r="I1046" s="15" t="str">
        <f t="shared" si="65"/>
        <v>Sep</v>
      </c>
      <c r="J1046" s="15" t="str">
        <f t="shared" si="66"/>
        <v>Day</v>
      </c>
      <c r="K1046" s="15" t="str">
        <f t="shared" si="67"/>
        <v>Weekday</v>
      </c>
      <c r="L1046" s="19">
        <f>_xlfn.ISOWEEKNUM(Table4[[#This Row],[Delivery Date]])</f>
        <v>38</v>
      </c>
    </row>
    <row r="1047" spans="1:12">
      <c r="A1047" s="4">
        <v>1070</v>
      </c>
      <c r="B1047" s="2" t="s">
        <v>184</v>
      </c>
      <c r="C1047" s="2" t="s">
        <v>13</v>
      </c>
      <c r="D1047" s="3">
        <v>0.86388888888888893</v>
      </c>
      <c r="E1047" s="2" t="s">
        <v>381</v>
      </c>
      <c r="F1047" s="1">
        <v>41536.829711655097</v>
      </c>
      <c r="G1047" s="1">
        <v>41536.894387581015</v>
      </c>
      <c r="H1047" s="5">
        <f t="shared" si="64"/>
        <v>93</v>
      </c>
      <c r="I1047" s="15" t="str">
        <f t="shared" si="65"/>
        <v>Sep</v>
      </c>
      <c r="J1047" s="15" t="str">
        <f t="shared" si="66"/>
        <v>Day</v>
      </c>
      <c r="K1047" s="15" t="str">
        <f t="shared" si="67"/>
        <v>Weekday</v>
      </c>
      <c r="L1047" s="19">
        <f>_xlfn.ISOWEEKNUM(Table4[[#This Row],[Delivery Date]])</f>
        <v>38</v>
      </c>
    </row>
    <row r="1048" spans="1:12" hidden="1">
      <c r="A1048" s="4">
        <v>1071</v>
      </c>
      <c r="B1048" s="2" t="s">
        <v>185</v>
      </c>
      <c r="C1048" s="2" t="s">
        <v>15</v>
      </c>
      <c r="D1048" s="3">
        <v>3.5416666666666666E-2</v>
      </c>
      <c r="E1048" s="2" t="s">
        <v>381</v>
      </c>
      <c r="F1048" s="1">
        <v>41537.013072650465</v>
      </c>
      <c r="G1048" s="1" t="e">
        <v>#VALUE!</v>
      </c>
      <c r="H1048" s="5" t="e">
        <f t="shared" si="64"/>
        <v>#VALUE!</v>
      </c>
      <c r="I1048" s="15" t="str">
        <f t="shared" si="65"/>
        <v>Sep</v>
      </c>
      <c r="J1048" s="15" t="str">
        <f t="shared" si="66"/>
        <v>Night</v>
      </c>
      <c r="K1048" s="15" t="str">
        <f t="shared" si="67"/>
        <v>Weekday</v>
      </c>
      <c r="L1048" s="19">
        <f>_xlfn.ISOWEEKNUM(Table4[[#This Row],[Delivery Date]])</f>
        <v>38</v>
      </c>
    </row>
    <row r="1049" spans="1:12">
      <c r="A1049" s="4">
        <v>1072</v>
      </c>
      <c r="B1049" s="2" t="s">
        <v>185</v>
      </c>
      <c r="C1049" s="2" t="s">
        <v>15</v>
      </c>
      <c r="D1049" s="3">
        <v>0.40972222222222227</v>
      </c>
      <c r="E1049" s="2" t="s">
        <v>9</v>
      </c>
      <c r="F1049" s="1">
        <v>41537.376210335649</v>
      </c>
      <c r="G1049" s="1">
        <v>41537.461383946764</v>
      </c>
      <c r="H1049" s="5">
        <f t="shared" si="64"/>
        <v>122</v>
      </c>
      <c r="I1049" s="15" t="str">
        <f t="shared" si="65"/>
        <v>Sep</v>
      </c>
      <c r="J1049" s="15" t="str">
        <f t="shared" si="66"/>
        <v>Day</v>
      </c>
      <c r="K1049" s="15" t="str">
        <f t="shared" si="67"/>
        <v>Weekday</v>
      </c>
      <c r="L1049" s="19">
        <f>_xlfn.ISOWEEKNUM(Table4[[#This Row],[Delivery Date]])</f>
        <v>38</v>
      </c>
    </row>
    <row r="1050" spans="1:12">
      <c r="A1050" s="4">
        <v>1073</v>
      </c>
      <c r="B1050" s="2" t="s">
        <v>185</v>
      </c>
      <c r="C1050" s="2" t="s">
        <v>15</v>
      </c>
      <c r="D1050" s="3">
        <v>0.50694444444444442</v>
      </c>
      <c r="E1050" s="2" t="s">
        <v>9</v>
      </c>
      <c r="F1050" s="1">
        <v>41537.459448344904</v>
      </c>
      <c r="G1050" s="1" t="e">
        <v>#VALUE!</v>
      </c>
      <c r="H1050" s="5" t="e">
        <f t="shared" si="64"/>
        <v>#VALUE!</v>
      </c>
      <c r="I1050" s="15" t="str">
        <f t="shared" si="65"/>
        <v>Sep</v>
      </c>
      <c r="J1050" s="15" t="str">
        <f t="shared" si="66"/>
        <v>Day</v>
      </c>
      <c r="K1050" s="15" t="str">
        <f t="shared" si="67"/>
        <v>Weekday</v>
      </c>
      <c r="L1050" s="19">
        <f>_xlfn.ISOWEEKNUM(Table4[[#This Row],[Delivery Date]])</f>
        <v>38</v>
      </c>
    </row>
    <row r="1051" spans="1:12">
      <c r="A1051" s="4">
        <v>1074</v>
      </c>
      <c r="B1051" s="2" t="s">
        <v>185</v>
      </c>
      <c r="C1051" s="2" t="s">
        <v>15</v>
      </c>
      <c r="D1051" s="3">
        <v>0.6479166666666667</v>
      </c>
      <c r="E1051" s="2" t="s">
        <v>6</v>
      </c>
      <c r="F1051" s="1">
        <v>41537.624938043977</v>
      </c>
      <c r="G1051" s="1">
        <v>41537.698595451388</v>
      </c>
      <c r="H1051" s="5">
        <f t="shared" si="64"/>
        <v>106</v>
      </c>
      <c r="I1051" s="15" t="str">
        <f t="shared" si="65"/>
        <v>Sep</v>
      </c>
      <c r="J1051" s="15" t="str">
        <f t="shared" si="66"/>
        <v>Day</v>
      </c>
      <c r="K1051" s="15" t="str">
        <f t="shared" si="67"/>
        <v>Weekday</v>
      </c>
      <c r="L1051" s="19">
        <f>_xlfn.ISOWEEKNUM(Table4[[#This Row],[Delivery Date]])</f>
        <v>38</v>
      </c>
    </row>
    <row r="1052" spans="1:12">
      <c r="A1052" s="4">
        <v>1075</v>
      </c>
      <c r="B1052" s="2" t="s">
        <v>185</v>
      </c>
      <c r="C1052" s="2" t="s">
        <v>15</v>
      </c>
      <c r="D1052" s="3">
        <v>0.70347222222222217</v>
      </c>
      <c r="E1052" s="2" t="s">
        <v>381</v>
      </c>
      <c r="F1052" s="1">
        <v>41537.657911886577</v>
      </c>
      <c r="G1052" s="1">
        <v>41537.771951238428</v>
      </c>
      <c r="H1052" s="5">
        <f t="shared" si="64"/>
        <v>164</v>
      </c>
      <c r="I1052" s="15" t="str">
        <f t="shared" si="65"/>
        <v>Sep</v>
      </c>
      <c r="J1052" s="15" t="str">
        <f t="shared" si="66"/>
        <v>Day</v>
      </c>
      <c r="K1052" s="15" t="str">
        <f t="shared" si="67"/>
        <v>Weekday</v>
      </c>
      <c r="L1052" s="19">
        <f>_xlfn.ISOWEEKNUM(Table4[[#This Row],[Delivery Date]])</f>
        <v>38</v>
      </c>
    </row>
    <row r="1053" spans="1:12">
      <c r="A1053" s="4">
        <v>1076</v>
      </c>
      <c r="B1053" s="2" t="s">
        <v>185</v>
      </c>
      <c r="C1053" s="2" t="s">
        <v>15</v>
      </c>
      <c r="D1053" s="3">
        <v>0.86041666666666661</v>
      </c>
      <c r="E1053" s="2" t="s">
        <v>6</v>
      </c>
      <c r="F1053" s="1">
        <v>41537.794384872686</v>
      </c>
      <c r="G1053" s="1">
        <v>41537.954836261575</v>
      </c>
      <c r="H1053" s="5">
        <f t="shared" si="64"/>
        <v>231</v>
      </c>
      <c r="I1053" s="15" t="str">
        <f t="shared" si="65"/>
        <v>Sep</v>
      </c>
      <c r="J1053" s="15" t="str">
        <f t="shared" si="66"/>
        <v>Day</v>
      </c>
      <c r="K1053" s="15" t="str">
        <f t="shared" si="67"/>
        <v>Weekday</v>
      </c>
      <c r="L1053" s="19">
        <f>_xlfn.ISOWEEKNUM(Table4[[#This Row],[Delivery Date]])</f>
        <v>38</v>
      </c>
    </row>
    <row r="1054" spans="1:12">
      <c r="A1054" s="4">
        <v>1077</v>
      </c>
      <c r="B1054" s="2" t="s">
        <v>185</v>
      </c>
      <c r="C1054" s="2" t="s">
        <v>15</v>
      </c>
      <c r="D1054" s="3">
        <v>0.96736111111111101</v>
      </c>
      <c r="E1054" s="2" t="s">
        <v>381</v>
      </c>
      <c r="F1054" s="1">
        <v>41537.937214432874</v>
      </c>
      <c r="G1054" s="1">
        <v>41537.998140358803</v>
      </c>
      <c r="H1054" s="5">
        <f t="shared" si="64"/>
        <v>87</v>
      </c>
      <c r="I1054" s="15" t="str">
        <f t="shared" si="65"/>
        <v>Sep</v>
      </c>
      <c r="J1054" s="15" t="str">
        <f t="shared" si="66"/>
        <v>Day</v>
      </c>
      <c r="K1054" s="15" t="str">
        <f t="shared" si="67"/>
        <v>Weekday</v>
      </c>
      <c r="L1054" s="19">
        <f>_xlfn.ISOWEEKNUM(Table4[[#This Row],[Delivery Date]])</f>
        <v>38</v>
      </c>
    </row>
    <row r="1055" spans="1:12" hidden="1">
      <c r="A1055" s="4">
        <v>1078</v>
      </c>
      <c r="B1055" s="2" t="s">
        <v>186</v>
      </c>
      <c r="C1055" s="2" t="s">
        <v>17</v>
      </c>
      <c r="D1055" s="3">
        <v>2.2916666666666669E-2</v>
      </c>
      <c r="E1055" s="2" t="s">
        <v>381</v>
      </c>
      <c r="F1055" s="1">
        <v>41538.004322534718</v>
      </c>
      <c r="G1055" s="1">
        <v>41538.071394293984</v>
      </c>
      <c r="H1055" s="5">
        <f t="shared" si="64"/>
        <v>96</v>
      </c>
      <c r="I1055" s="15" t="str">
        <f t="shared" si="65"/>
        <v>Sep</v>
      </c>
      <c r="J1055" s="15" t="str">
        <f t="shared" si="66"/>
        <v>Night</v>
      </c>
      <c r="K1055" s="15" t="str">
        <f t="shared" si="67"/>
        <v>Weekend</v>
      </c>
      <c r="L1055" s="19">
        <f>_xlfn.ISOWEEKNUM(Table4[[#This Row],[Delivery Date]])</f>
        <v>38</v>
      </c>
    </row>
    <row r="1056" spans="1:12" hidden="1">
      <c r="A1056" s="4">
        <v>1079</v>
      </c>
      <c r="B1056" s="2" t="s">
        <v>186</v>
      </c>
      <c r="C1056" s="2" t="s">
        <v>17</v>
      </c>
      <c r="D1056" s="3">
        <v>6.6666666666666666E-2</v>
      </c>
      <c r="E1056" s="2" t="s">
        <v>381</v>
      </c>
      <c r="F1056" s="1">
        <v>41538.037721990739</v>
      </c>
      <c r="G1056" s="1">
        <v>41538.10173819444</v>
      </c>
      <c r="H1056" s="5">
        <f t="shared" si="64"/>
        <v>92</v>
      </c>
      <c r="I1056" s="15" t="str">
        <f t="shared" si="65"/>
        <v>Sep</v>
      </c>
      <c r="J1056" s="15" t="str">
        <f t="shared" si="66"/>
        <v>Night</v>
      </c>
      <c r="K1056" s="15" t="str">
        <f t="shared" si="67"/>
        <v>Weekend</v>
      </c>
      <c r="L1056" s="19">
        <f>_xlfn.ISOWEEKNUM(Table4[[#This Row],[Delivery Date]])</f>
        <v>38</v>
      </c>
    </row>
    <row r="1057" spans="1:12" hidden="1">
      <c r="A1057" s="4">
        <v>1080</v>
      </c>
      <c r="B1057" s="2" t="s">
        <v>186</v>
      </c>
      <c r="C1057" s="2" t="s">
        <v>17</v>
      </c>
      <c r="D1057" s="3">
        <v>0.10694444444444444</v>
      </c>
      <c r="E1057" s="2" t="s">
        <v>381</v>
      </c>
      <c r="F1057" s="1">
        <v>41538.089791747683</v>
      </c>
      <c r="G1057" s="1" t="e">
        <v>#VALUE!</v>
      </c>
      <c r="H1057" s="5" t="e">
        <f t="shared" si="64"/>
        <v>#VALUE!</v>
      </c>
      <c r="I1057" s="15" t="str">
        <f t="shared" si="65"/>
        <v>Sep</v>
      </c>
      <c r="J1057" s="15" t="str">
        <f t="shared" si="66"/>
        <v>Night</v>
      </c>
      <c r="K1057" s="15" t="str">
        <f t="shared" si="67"/>
        <v>Weekend</v>
      </c>
      <c r="L1057" s="19">
        <f>_xlfn.ISOWEEKNUM(Table4[[#This Row],[Delivery Date]])</f>
        <v>38</v>
      </c>
    </row>
    <row r="1058" spans="1:12" hidden="1">
      <c r="A1058" s="4">
        <v>1081</v>
      </c>
      <c r="B1058" s="2" t="s">
        <v>186</v>
      </c>
      <c r="C1058" s="2" t="s">
        <v>17</v>
      </c>
      <c r="D1058" s="3">
        <v>0.18402777777777779</v>
      </c>
      <c r="E1058" s="2" t="s">
        <v>381</v>
      </c>
      <c r="F1058" s="1">
        <v>41538.153370219909</v>
      </c>
      <c r="G1058" s="1">
        <v>41538.220858645836</v>
      </c>
      <c r="H1058" s="5">
        <f t="shared" si="64"/>
        <v>97</v>
      </c>
      <c r="I1058" s="15" t="str">
        <f t="shared" si="65"/>
        <v>Sep</v>
      </c>
      <c r="J1058" s="15" t="str">
        <f t="shared" si="66"/>
        <v>Night</v>
      </c>
      <c r="K1058" s="15" t="str">
        <f t="shared" si="67"/>
        <v>Weekend</v>
      </c>
      <c r="L1058" s="19">
        <f>_xlfn.ISOWEEKNUM(Table4[[#This Row],[Delivery Date]])</f>
        <v>38</v>
      </c>
    </row>
    <row r="1059" spans="1:12" hidden="1">
      <c r="A1059" s="4">
        <v>1082</v>
      </c>
      <c r="B1059" s="2" t="s">
        <v>186</v>
      </c>
      <c r="C1059" s="2" t="s">
        <v>17</v>
      </c>
      <c r="D1059" s="3">
        <v>0.24027777777777778</v>
      </c>
      <c r="E1059" s="2" t="s">
        <v>381</v>
      </c>
      <c r="F1059" s="1">
        <v>41538.223771064811</v>
      </c>
      <c r="G1059" s="1">
        <v>41538.272451620367</v>
      </c>
      <c r="H1059" s="5">
        <f t="shared" si="64"/>
        <v>70</v>
      </c>
      <c r="I1059" s="15" t="str">
        <f t="shared" si="65"/>
        <v>Sep</v>
      </c>
      <c r="J1059" s="15" t="str">
        <f t="shared" si="66"/>
        <v>Night</v>
      </c>
      <c r="K1059" s="15" t="str">
        <f t="shared" si="67"/>
        <v>Weekend</v>
      </c>
      <c r="L1059" s="19">
        <f>_xlfn.ISOWEEKNUM(Table4[[#This Row],[Delivery Date]])</f>
        <v>38</v>
      </c>
    </row>
    <row r="1060" spans="1:12">
      <c r="A1060" s="4">
        <v>1083</v>
      </c>
      <c r="B1060" s="2" t="s">
        <v>186</v>
      </c>
      <c r="C1060" s="2" t="s">
        <v>17</v>
      </c>
      <c r="D1060" s="3">
        <v>0.52013888888888882</v>
      </c>
      <c r="E1060" s="2" t="s">
        <v>381</v>
      </c>
      <c r="F1060" s="1">
        <v>41538.484977546294</v>
      </c>
      <c r="G1060" s="1">
        <v>41538.538808564816</v>
      </c>
      <c r="H1060" s="5">
        <f t="shared" si="64"/>
        <v>77</v>
      </c>
      <c r="I1060" s="15" t="str">
        <f t="shared" si="65"/>
        <v>Sep</v>
      </c>
      <c r="J1060" s="15" t="str">
        <f t="shared" si="66"/>
        <v>Day</v>
      </c>
      <c r="K1060" s="15" t="str">
        <f t="shared" si="67"/>
        <v>Weekend</v>
      </c>
      <c r="L1060" s="19">
        <f>_xlfn.ISOWEEKNUM(Table4[[#This Row],[Delivery Date]])</f>
        <v>38</v>
      </c>
    </row>
    <row r="1061" spans="1:12" hidden="1">
      <c r="A1061" s="4">
        <v>1084</v>
      </c>
      <c r="B1061" s="2" t="s">
        <v>187</v>
      </c>
      <c r="C1061" s="2" t="s">
        <v>19</v>
      </c>
      <c r="D1061" s="3">
        <v>0.11180555555555556</v>
      </c>
      <c r="E1061" s="2" t="s">
        <v>381</v>
      </c>
      <c r="F1061" s="1">
        <v>41539.091472719905</v>
      </c>
      <c r="G1061" s="1">
        <v>41539.1412991088</v>
      </c>
      <c r="H1061" s="5">
        <f t="shared" si="64"/>
        <v>71</v>
      </c>
      <c r="I1061" s="15" t="str">
        <f t="shared" si="65"/>
        <v>Sep</v>
      </c>
      <c r="J1061" s="15" t="str">
        <f t="shared" si="66"/>
        <v>Night</v>
      </c>
      <c r="K1061" s="15" t="str">
        <f t="shared" si="67"/>
        <v>Weekend</v>
      </c>
      <c r="L1061" s="19">
        <f>_xlfn.ISOWEEKNUM(Table4[[#This Row],[Delivery Date]])</f>
        <v>38</v>
      </c>
    </row>
    <row r="1062" spans="1:12" hidden="1">
      <c r="A1062" s="4">
        <v>1085</v>
      </c>
      <c r="B1062" s="2" t="s">
        <v>187</v>
      </c>
      <c r="C1062" s="2" t="s">
        <v>19</v>
      </c>
      <c r="D1062" s="3">
        <v>0.19513888888888889</v>
      </c>
      <c r="E1062" s="2" t="s">
        <v>381</v>
      </c>
      <c r="F1062" s="1">
        <v>41539.167947685186</v>
      </c>
      <c r="G1062" s="1">
        <v>41539.231929166664</v>
      </c>
      <c r="H1062" s="5">
        <f t="shared" si="64"/>
        <v>92</v>
      </c>
      <c r="I1062" s="15" t="str">
        <f t="shared" si="65"/>
        <v>Sep</v>
      </c>
      <c r="J1062" s="15" t="str">
        <f t="shared" si="66"/>
        <v>Night</v>
      </c>
      <c r="K1062" s="15" t="str">
        <f t="shared" si="67"/>
        <v>Weekend</v>
      </c>
      <c r="L1062" s="19">
        <f>_xlfn.ISOWEEKNUM(Table4[[#This Row],[Delivery Date]])</f>
        <v>38</v>
      </c>
    </row>
    <row r="1063" spans="1:12">
      <c r="A1063" s="4">
        <v>1086</v>
      </c>
      <c r="B1063" s="2" t="s">
        <v>187</v>
      </c>
      <c r="C1063" s="2" t="s">
        <v>19</v>
      </c>
      <c r="D1063" s="3">
        <v>0.27777777777777779</v>
      </c>
      <c r="E1063" s="2" t="s">
        <v>381</v>
      </c>
      <c r="F1063" s="1">
        <v>41539.251701701389</v>
      </c>
      <c r="G1063" s="1">
        <v>41539.310798923609</v>
      </c>
      <c r="H1063" s="5">
        <f t="shared" si="64"/>
        <v>85</v>
      </c>
      <c r="I1063" s="15" t="str">
        <f t="shared" si="65"/>
        <v>Sep</v>
      </c>
      <c r="J1063" s="15" t="str">
        <f t="shared" si="66"/>
        <v>Day</v>
      </c>
      <c r="K1063" s="15" t="str">
        <f t="shared" si="67"/>
        <v>Weekend</v>
      </c>
      <c r="L1063" s="19">
        <f>_xlfn.ISOWEEKNUM(Table4[[#This Row],[Delivery Date]])</f>
        <v>38</v>
      </c>
    </row>
    <row r="1064" spans="1:12">
      <c r="A1064" s="4">
        <v>1087</v>
      </c>
      <c r="B1064" s="2" t="s">
        <v>187</v>
      </c>
      <c r="C1064" s="2" t="s">
        <v>19</v>
      </c>
      <c r="D1064" s="3">
        <v>0.40902777777777777</v>
      </c>
      <c r="E1064" s="2" t="s">
        <v>381</v>
      </c>
      <c r="F1064" s="1">
        <v>41539.412552743059</v>
      </c>
      <c r="G1064" s="1">
        <v>41539.45318931713</v>
      </c>
      <c r="H1064" s="5">
        <f t="shared" si="64"/>
        <v>58</v>
      </c>
      <c r="I1064" s="15" t="str">
        <f t="shared" si="65"/>
        <v>Sep</v>
      </c>
      <c r="J1064" s="15" t="str">
        <f t="shared" si="66"/>
        <v>Day</v>
      </c>
      <c r="K1064" s="15" t="str">
        <f t="shared" si="67"/>
        <v>Weekend</v>
      </c>
      <c r="L1064" s="19">
        <f>_xlfn.ISOWEEKNUM(Table4[[#This Row],[Delivery Date]])</f>
        <v>38</v>
      </c>
    </row>
    <row r="1065" spans="1:12">
      <c r="A1065" s="4">
        <v>1088</v>
      </c>
      <c r="B1065" s="2" t="s">
        <v>187</v>
      </c>
      <c r="C1065" s="2" t="s">
        <v>19</v>
      </c>
      <c r="D1065" s="3">
        <v>0.74791666666666667</v>
      </c>
      <c r="E1065" s="2" t="s">
        <v>6</v>
      </c>
      <c r="F1065" s="1">
        <v>41539.725892442133</v>
      </c>
      <c r="G1065" s="1">
        <v>41539.775834571759</v>
      </c>
      <c r="H1065" s="5">
        <f t="shared" si="64"/>
        <v>71</v>
      </c>
      <c r="I1065" s="15" t="str">
        <f t="shared" si="65"/>
        <v>Sep</v>
      </c>
      <c r="J1065" s="15" t="str">
        <f t="shared" si="66"/>
        <v>Day</v>
      </c>
      <c r="K1065" s="15" t="str">
        <f t="shared" si="67"/>
        <v>Weekend</v>
      </c>
      <c r="L1065" s="19">
        <f>_xlfn.ISOWEEKNUM(Table4[[#This Row],[Delivery Date]])</f>
        <v>38</v>
      </c>
    </row>
    <row r="1066" spans="1:12">
      <c r="A1066" s="4">
        <v>1089</v>
      </c>
      <c r="B1066" s="2" t="s">
        <v>187</v>
      </c>
      <c r="C1066" s="2" t="s">
        <v>19</v>
      </c>
      <c r="D1066" s="3">
        <v>0.95624999999999993</v>
      </c>
      <c r="E1066" s="2" t="s">
        <v>381</v>
      </c>
      <c r="F1066" s="1">
        <v>41539.936767557876</v>
      </c>
      <c r="G1066" s="1">
        <v>41539.987265243049</v>
      </c>
      <c r="H1066" s="5">
        <f t="shared" si="64"/>
        <v>72</v>
      </c>
      <c r="I1066" s="15" t="str">
        <f t="shared" si="65"/>
        <v>Sep</v>
      </c>
      <c r="J1066" s="15" t="str">
        <f t="shared" si="66"/>
        <v>Day</v>
      </c>
      <c r="K1066" s="15" t="str">
        <f t="shared" si="67"/>
        <v>Weekend</v>
      </c>
      <c r="L1066" s="19">
        <f>_xlfn.ISOWEEKNUM(Table4[[#This Row],[Delivery Date]])</f>
        <v>38</v>
      </c>
    </row>
    <row r="1067" spans="1:12" hidden="1">
      <c r="A1067" s="4">
        <v>1090</v>
      </c>
      <c r="B1067" s="2" t="s">
        <v>188</v>
      </c>
      <c r="C1067" s="2" t="s">
        <v>5</v>
      </c>
      <c r="D1067" s="3">
        <v>0.13749999999999998</v>
      </c>
      <c r="E1067" s="2" t="s">
        <v>381</v>
      </c>
      <c r="F1067" s="1">
        <v>41540.109764699075</v>
      </c>
      <c r="G1067" s="1">
        <v>41540.166072569446</v>
      </c>
      <c r="H1067" s="5">
        <f t="shared" ref="H1067:H1128" si="68">HOUR(G1067-F1067)*60+MINUTE(G1067-F1067)</f>
        <v>81</v>
      </c>
      <c r="I1067" s="15" t="str">
        <f t="shared" si="65"/>
        <v>Sep</v>
      </c>
      <c r="J1067" s="15" t="str">
        <f t="shared" si="66"/>
        <v>Night</v>
      </c>
      <c r="K1067" s="15" t="str">
        <f t="shared" si="67"/>
        <v>Weekday</v>
      </c>
      <c r="L1067" s="19">
        <f>_xlfn.ISOWEEKNUM(Table4[[#This Row],[Delivery Date]])</f>
        <v>39</v>
      </c>
    </row>
    <row r="1068" spans="1:12" hidden="1">
      <c r="A1068" s="4">
        <v>1091</v>
      </c>
      <c r="B1068" s="2" t="s">
        <v>188</v>
      </c>
      <c r="C1068" s="2" t="s">
        <v>5</v>
      </c>
      <c r="D1068" s="3">
        <v>0.21736111111111112</v>
      </c>
      <c r="E1068" s="2" t="s">
        <v>381</v>
      </c>
      <c r="F1068" s="1">
        <v>41540.199905555557</v>
      </c>
      <c r="G1068" s="1">
        <v>41540.294523611112</v>
      </c>
      <c r="H1068" s="5">
        <f t="shared" si="68"/>
        <v>136</v>
      </c>
      <c r="I1068" s="15" t="str">
        <f t="shared" si="65"/>
        <v>Sep</v>
      </c>
      <c r="J1068" s="15" t="str">
        <f t="shared" si="66"/>
        <v>Night</v>
      </c>
      <c r="K1068" s="15" t="str">
        <f t="shared" si="67"/>
        <v>Weekday</v>
      </c>
      <c r="L1068" s="19">
        <f>_xlfn.ISOWEEKNUM(Table4[[#This Row],[Delivery Date]])</f>
        <v>39</v>
      </c>
    </row>
    <row r="1069" spans="1:12">
      <c r="A1069" s="4">
        <v>1092</v>
      </c>
      <c r="B1069" s="2" t="s">
        <v>188</v>
      </c>
      <c r="C1069" s="2" t="s">
        <v>5</v>
      </c>
      <c r="D1069" s="3">
        <v>0.34375</v>
      </c>
      <c r="E1069" s="2" t="s">
        <v>9</v>
      </c>
      <c r="F1069" s="1">
        <v>41540.321374155086</v>
      </c>
      <c r="G1069" s="1">
        <v>41540.387832488428</v>
      </c>
      <c r="H1069" s="5">
        <f t="shared" si="68"/>
        <v>95</v>
      </c>
      <c r="I1069" s="15" t="str">
        <f t="shared" si="65"/>
        <v>Sep</v>
      </c>
      <c r="J1069" s="15" t="str">
        <f t="shared" si="66"/>
        <v>Day</v>
      </c>
      <c r="K1069" s="15" t="str">
        <f t="shared" si="67"/>
        <v>Weekday</v>
      </c>
      <c r="L1069" s="19">
        <f>_xlfn.ISOWEEKNUM(Table4[[#This Row],[Delivery Date]])</f>
        <v>39</v>
      </c>
    </row>
    <row r="1070" spans="1:12">
      <c r="A1070" s="4">
        <v>1093</v>
      </c>
      <c r="B1070" s="2" t="s">
        <v>188</v>
      </c>
      <c r="C1070" s="2" t="s">
        <v>5</v>
      </c>
      <c r="D1070" s="3">
        <v>0.39166666666666666</v>
      </c>
      <c r="E1070" s="2" t="s">
        <v>6</v>
      </c>
      <c r="F1070" s="1">
        <v>41540.352925694446</v>
      </c>
      <c r="G1070" s="1" t="e">
        <v>#VALUE!</v>
      </c>
      <c r="H1070" s="5" t="e">
        <f t="shared" si="68"/>
        <v>#VALUE!</v>
      </c>
      <c r="I1070" s="15" t="str">
        <f t="shared" si="65"/>
        <v>Sep</v>
      </c>
      <c r="J1070" s="15" t="str">
        <f t="shared" si="66"/>
        <v>Day</v>
      </c>
      <c r="K1070" s="15" t="str">
        <f t="shared" si="67"/>
        <v>Weekday</v>
      </c>
      <c r="L1070" s="19">
        <f>_xlfn.ISOWEEKNUM(Table4[[#This Row],[Delivery Date]])</f>
        <v>39</v>
      </c>
    </row>
    <row r="1071" spans="1:12">
      <c r="A1071" s="4">
        <v>1094</v>
      </c>
      <c r="B1071" s="2" t="s">
        <v>188</v>
      </c>
      <c r="C1071" s="2" t="s">
        <v>5</v>
      </c>
      <c r="D1071" s="3">
        <v>0.42777777777777781</v>
      </c>
      <c r="E1071" s="2" t="s">
        <v>9</v>
      </c>
      <c r="F1071" s="1">
        <v>41540.396619363426</v>
      </c>
      <c r="G1071" s="1">
        <v>41540.45909621528</v>
      </c>
      <c r="H1071" s="5">
        <f t="shared" si="68"/>
        <v>89</v>
      </c>
      <c r="I1071" s="15" t="str">
        <f t="shared" si="65"/>
        <v>Sep</v>
      </c>
      <c r="J1071" s="15" t="str">
        <f t="shared" si="66"/>
        <v>Day</v>
      </c>
      <c r="K1071" s="15" t="str">
        <f t="shared" si="67"/>
        <v>Weekday</v>
      </c>
      <c r="L1071" s="19">
        <f>_xlfn.ISOWEEKNUM(Table4[[#This Row],[Delivery Date]])</f>
        <v>39</v>
      </c>
    </row>
    <row r="1072" spans="1:12">
      <c r="A1072" s="4">
        <v>1095</v>
      </c>
      <c r="B1072" s="2" t="s">
        <v>188</v>
      </c>
      <c r="C1072" s="2" t="s">
        <v>5</v>
      </c>
      <c r="D1072" s="3">
        <v>0.49236111111111108</v>
      </c>
      <c r="E1072" s="2" t="s">
        <v>9</v>
      </c>
      <c r="F1072" s="1">
        <v>41540.459593206018</v>
      </c>
      <c r="G1072" s="1">
        <v>41540.537278391203</v>
      </c>
      <c r="H1072" s="5">
        <f t="shared" si="68"/>
        <v>111</v>
      </c>
      <c r="I1072" s="15" t="str">
        <f t="shared" si="65"/>
        <v>Sep</v>
      </c>
      <c r="J1072" s="15" t="str">
        <f t="shared" si="66"/>
        <v>Day</v>
      </c>
      <c r="K1072" s="15" t="str">
        <f t="shared" si="67"/>
        <v>Weekday</v>
      </c>
      <c r="L1072" s="19">
        <f>_xlfn.ISOWEEKNUM(Table4[[#This Row],[Delivery Date]])</f>
        <v>39</v>
      </c>
    </row>
    <row r="1073" spans="1:12">
      <c r="A1073" s="4">
        <v>1096</v>
      </c>
      <c r="B1073" s="2" t="s">
        <v>188</v>
      </c>
      <c r="C1073" s="2" t="s">
        <v>5</v>
      </c>
      <c r="D1073" s="3">
        <v>0.52569444444444446</v>
      </c>
      <c r="E1073" s="2" t="s">
        <v>9</v>
      </c>
      <c r="F1073" s="1">
        <v>41540.478231446759</v>
      </c>
      <c r="G1073" s="1">
        <v>41540.56955089121</v>
      </c>
      <c r="H1073" s="5">
        <f t="shared" si="68"/>
        <v>131</v>
      </c>
      <c r="I1073" s="15" t="str">
        <f t="shared" si="65"/>
        <v>Sep</v>
      </c>
      <c r="J1073" s="15" t="str">
        <f t="shared" si="66"/>
        <v>Day</v>
      </c>
      <c r="K1073" s="15" t="str">
        <f t="shared" si="67"/>
        <v>Weekday</v>
      </c>
      <c r="L1073" s="19">
        <f>_xlfn.ISOWEEKNUM(Table4[[#This Row],[Delivery Date]])</f>
        <v>39</v>
      </c>
    </row>
    <row r="1074" spans="1:12">
      <c r="A1074" s="4">
        <v>1097</v>
      </c>
      <c r="B1074" s="2" t="s">
        <v>188</v>
      </c>
      <c r="C1074" s="2" t="s">
        <v>5</v>
      </c>
      <c r="D1074" s="3">
        <v>0.61805555555555558</v>
      </c>
      <c r="E1074" s="2" t="s">
        <v>9</v>
      </c>
      <c r="F1074" s="1">
        <v>41540.590749189811</v>
      </c>
      <c r="G1074" s="1">
        <v>41540.644383449071</v>
      </c>
      <c r="H1074" s="5">
        <f t="shared" si="68"/>
        <v>77</v>
      </c>
      <c r="I1074" s="15" t="str">
        <f t="shared" si="65"/>
        <v>Sep</v>
      </c>
      <c r="J1074" s="15" t="str">
        <f t="shared" si="66"/>
        <v>Day</v>
      </c>
      <c r="K1074" s="15" t="str">
        <f t="shared" si="67"/>
        <v>Weekday</v>
      </c>
      <c r="L1074" s="19">
        <f>_xlfn.ISOWEEKNUM(Table4[[#This Row],[Delivery Date]])</f>
        <v>39</v>
      </c>
    </row>
    <row r="1075" spans="1:12">
      <c r="A1075" s="4">
        <v>1098</v>
      </c>
      <c r="B1075" s="2" t="s">
        <v>188</v>
      </c>
      <c r="C1075" s="2" t="s">
        <v>5</v>
      </c>
      <c r="D1075" s="3">
        <v>0.62916666666666665</v>
      </c>
      <c r="E1075" s="2" t="s">
        <v>9</v>
      </c>
      <c r="F1075" s="1">
        <v>41540.597640706023</v>
      </c>
      <c r="G1075" s="1">
        <v>41540.658809687506</v>
      </c>
      <c r="H1075" s="5">
        <f t="shared" si="68"/>
        <v>88</v>
      </c>
      <c r="I1075" s="15" t="str">
        <f t="shared" si="65"/>
        <v>Sep</v>
      </c>
      <c r="J1075" s="15" t="str">
        <f t="shared" si="66"/>
        <v>Day</v>
      </c>
      <c r="K1075" s="15" t="str">
        <f t="shared" si="67"/>
        <v>Weekday</v>
      </c>
      <c r="L1075" s="19">
        <f>_xlfn.ISOWEEKNUM(Table4[[#This Row],[Delivery Date]])</f>
        <v>39</v>
      </c>
    </row>
    <row r="1076" spans="1:12">
      <c r="A1076" s="4">
        <v>1099</v>
      </c>
      <c r="B1076" s="2" t="s">
        <v>188</v>
      </c>
      <c r="C1076" s="2" t="s">
        <v>5</v>
      </c>
      <c r="D1076" s="3">
        <v>0.68541666666666667</v>
      </c>
      <c r="E1076" s="2" t="s">
        <v>381</v>
      </c>
      <c r="F1076" s="1">
        <v>41540.649978622685</v>
      </c>
      <c r="G1076" s="1">
        <v>41540.723936956019</v>
      </c>
      <c r="H1076" s="5">
        <f t="shared" si="68"/>
        <v>106</v>
      </c>
      <c r="I1076" s="15" t="str">
        <f t="shared" si="65"/>
        <v>Sep</v>
      </c>
      <c r="J1076" s="15" t="str">
        <f t="shared" si="66"/>
        <v>Day</v>
      </c>
      <c r="K1076" s="15" t="str">
        <f t="shared" si="67"/>
        <v>Weekday</v>
      </c>
      <c r="L1076" s="19">
        <f>_xlfn.ISOWEEKNUM(Table4[[#This Row],[Delivery Date]])</f>
        <v>39</v>
      </c>
    </row>
    <row r="1077" spans="1:12">
      <c r="A1077" s="4">
        <v>1100</v>
      </c>
      <c r="B1077" s="2" t="s">
        <v>188</v>
      </c>
      <c r="C1077" s="2" t="s">
        <v>5</v>
      </c>
      <c r="D1077" s="3">
        <v>0.78055555555555556</v>
      </c>
      <c r="E1077" s="2" t="s">
        <v>9</v>
      </c>
      <c r="F1077" s="1">
        <v>41540.738303240745</v>
      </c>
      <c r="G1077" s="1">
        <v>41540.807354166667</v>
      </c>
      <c r="H1077" s="5">
        <f t="shared" si="68"/>
        <v>99</v>
      </c>
      <c r="I1077" s="15" t="str">
        <f t="shared" si="65"/>
        <v>Sep</v>
      </c>
      <c r="J1077" s="15" t="str">
        <f t="shared" si="66"/>
        <v>Day</v>
      </c>
      <c r="K1077" s="15" t="str">
        <f t="shared" si="67"/>
        <v>Weekday</v>
      </c>
      <c r="L1077" s="19">
        <f>_xlfn.ISOWEEKNUM(Table4[[#This Row],[Delivery Date]])</f>
        <v>39</v>
      </c>
    </row>
    <row r="1078" spans="1:12" hidden="1">
      <c r="A1078" s="4">
        <v>1101</v>
      </c>
      <c r="B1078" s="2" t="s">
        <v>189</v>
      </c>
      <c r="C1078" s="2" t="s">
        <v>8</v>
      </c>
      <c r="D1078" s="3">
        <v>2.9861111111111113E-2</v>
      </c>
      <c r="E1078" s="2" t="s">
        <v>381</v>
      </c>
      <c r="F1078" s="1">
        <v>41541.002746643513</v>
      </c>
      <c r="G1078" s="1">
        <v>41541.049158680558</v>
      </c>
      <c r="H1078" s="5">
        <f t="shared" si="68"/>
        <v>66</v>
      </c>
      <c r="I1078" s="15" t="str">
        <f t="shared" si="65"/>
        <v>Sep</v>
      </c>
      <c r="J1078" s="15" t="str">
        <f t="shared" si="66"/>
        <v>Night</v>
      </c>
      <c r="K1078" s="15" t="str">
        <f t="shared" si="67"/>
        <v>Weekday</v>
      </c>
      <c r="L1078" s="19">
        <f>_xlfn.ISOWEEKNUM(Table4[[#This Row],[Delivery Date]])</f>
        <v>39</v>
      </c>
    </row>
    <row r="1079" spans="1:12">
      <c r="A1079" s="4">
        <v>1102</v>
      </c>
      <c r="B1079" s="2" t="s">
        <v>189</v>
      </c>
      <c r="C1079" s="2" t="s">
        <v>8</v>
      </c>
      <c r="D1079" s="3">
        <v>0.35972222222222222</v>
      </c>
      <c r="E1079" s="2" t="s">
        <v>9</v>
      </c>
      <c r="F1079" s="1">
        <v>41541.324638043981</v>
      </c>
      <c r="G1079" s="1">
        <v>41541.416883414357</v>
      </c>
      <c r="H1079" s="5">
        <f t="shared" si="68"/>
        <v>132</v>
      </c>
      <c r="I1079" s="15" t="str">
        <f t="shared" si="65"/>
        <v>Sep</v>
      </c>
      <c r="J1079" s="15" t="str">
        <f t="shared" si="66"/>
        <v>Day</v>
      </c>
      <c r="K1079" s="15" t="str">
        <f t="shared" si="67"/>
        <v>Weekday</v>
      </c>
      <c r="L1079" s="19">
        <f>_xlfn.ISOWEEKNUM(Table4[[#This Row],[Delivery Date]])</f>
        <v>39</v>
      </c>
    </row>
    <row r="1080" spans="1:12">
      <c r="A1080" s="4">
        <v>1103</v>
      </c>
      <c r="B1080" s="2" t="s">
        <v>189</v>
      </c>
      <c r="C1080" s="2" t="s">
        <v>8</v>
      </c>
      <c r="D1080" s="3">
        <v>0.42083333333333334</v>
      </c>
      <c r="E1080" s="2" t="s">
        <v>9</v>
      </c>
      <c r="F1080" s="1">
        <v>41541.376156597224</v>
      </c>
      <c r="G1080" s="1">
        <v>41541.473888078704</v>
      </c>
      <c r="H1080" s="5">
        <f t="shared" si="68"/>
        <v>140</v>
      </c>
      <c r="I1080" s="15" t="str">
        <f t="shared" si="65"/>
        <v>Sep</v>
      </c>
      <c r="J1080" s="15" t="str">
        <f t="shared" si="66"/>
        <v>Day</v>
      </c>
      <c r="K1080" s="15" t="str">
        <f t="shared" si="67"/>
        <v>Weekday</v>
      </c>
      <c r="L1080" s="19">
        <f>_xlfn.ISOWEEKNUM(Table4[[#This Row],[Delivery Date]])</f>
        <v>39</v>
      </c>
    </row>
    <row r="1081" spans="1:12">
      <c r="A1081" s="4">
        <v>1104</v>
      </c>
      <c r="B1081" s="2" t="s">
        <v>189</v>
      </c>
      <c r="C1081" s="2" t="s">
        <v>8</v>
      </c>
      <c r="D1081" s="3">
        <v>0.4513888888888889</v>
      </c>
      <c r="E1081" s="2" t="s">
        <v>9</v>
      </c>
      <c r="F1081" s="1">
        <v>41541.410705590279</v>
      </c>
      <c r="G1081" s="1">
        <v>41541.516365312498</v>
      </c>
      <c r="H1081" s="5">
        <f t="shared" si="68"/>
        <v>152</v>
      </c>
      <c r="I1081" s="15" t="str">
        <f t="shared" si="65"/>
        <v>Sep</v>
      </c>
      <c r="J1081" s="15" t="str">
        <f t="shared" si="66"/>
        <v>Day</v>
      </c>
      <c r="K1081" s="15" t="str">
        <f t="shared" si="67"/>
        <v>Weekday</v>
      </c>
      <c r="L1081" s="19">
        <f>_xlfn.ISOWEEKNUM(Table4[[#This Row],[Delivery Date]])</f>
        <v>39</v>
      </c>
    </row>
    <row r="1082" spans="1:12">
      <c r="A1082" s="4">
        <v>1105</v>
      </c>
      <c r="B1082" s="2" t="s">
        <v>189</v>
      </c>
      <c r="C1082" s="2" t="s">
        <v>8</v>
      </c>
      <c r="D1082" s="3">
        <v>0.5840277777777777</v>
      </c>
      <c r="E1082" s="2" t="s">
        <v>9</v>
      </c>
      <c r="F1082" s="1">
        <v>41541.538419942131</v>
      </c>
      <c r="G1082" s="1">
        <v>41541.605665312498</v>
      </c>
      <c r="H1082" s="5">
        <f t="shared" si="68"/>
        <v>96</v>
      </c>
      <c r="I1082" s="15" t="str">
        <f t="shared" si="65"/>
        <v>Sep</v>
      </c>
      <c r="J1082" s="15" t="str">
        <f t="shared" si="66"/>
        <v>Day</v>
      </c>
      <c r="K1082" s="15" t="str">
        <f t="shared" si="67"/>
        <v>Weekday</v>
      </c>
      <c r="L1082" s="19">
        <f>_xlfn.ISOWEEKNUM(Table4[[#This Row],[Delivery Date]])</f>
        <v>39</v>
      </c>
    </row>
    <row r="1083" spans="1:12">
      <c r="A1083" s="4">
        <v>1106</v>
      </c>
      <c r="B1083" s="2" t="s">
        <v>189</v>
      </c>
      <c r="C1083" s="2" t="s">
        <v>8</v>
      </c>
      <c r="D1083" s="3">
        <v>0.65</v>
      </c>
      <c r="E1083" s="2" t="s">
        <v>381</v>
      </c>
      <c r="F1083" s="1">
        <v>41541.607609571758</v>
      </c>
      <c r="G1083" s="1">
        <v>41541.677841053242</v>
      </c>
      <c r="H1083" s="5">
        <f t="shared" si="68"/>
        <v>101</v>
      </c>
      <c r="I1083" s="15" t="str">
        <f t="shared" si="65"/>
        <v>Sep</v>
      </c>
      <c r="J1083" s="15" t="str">
        <f t="shared" si="66"/>
        <v>Day</v>
      </c>
      <c r="K1083" s="15" t="str">
        <f t="shared" si="67"/>
        <v>Weekday</v>
      </c>
      <c r="L1083" s="19">
        <f>_xlfn.ISOWEEKNUM(Table4[[#This Row],[Delivery Date]])</f>
        <v>39</v>
      </c>
    </row>
    <row r="1084" spans="1:12">
      <c r="A1084" s="4">
        <v>1107</v>
      </c>
      <c r="B1084" s="2" t="s">
        <v>189</v>
      </c>
      <c r="C1084" s="2" t="s">
        <v>8</v>
      </c>
      <c r="D1084" s="3">
        <v>0.66666666666666663</v>
      </c>
      <c r="E1084" s="2" t="s">
        <v>9</v>
      </c>
      <c r="F1084" s="1">
        <v>41541.628209456023</v>
      </c>
      <c r="G1084" s="1">
        <v>41541.724644641203</v>
      </c>
      <c r="H1084" s="5">
        <f t="shared" si="68"/>
        <v>138</v>
      </c>
      <c r="I1084" s="15" t="str">
        <f t="shared" si="65"/>
        <v>Sep</v>
      </c>
      <c r="J1084" s="15" t="str">
        <f t="shared" si="66"/>
        <v>Day</v>
      </c>
      <c r="K1084" s="15" t="str">
        <f t="shared" si="67"/>
        <v>Weekday</v>
      </c>
      <c r="L1084" s="19">
        <f>_xlfn.ISOWEEKNUM(Table4[[#This Row],[Delivery Date]])</f>
        <v>39</v>
      </c>
    </row>
    <row r="1085" spans="1:12">
      <c r="A1085" s="4">
        <v>1108</v>
      </c>
      <c r="B1085" s="2" t="s">
        <v>189</v>
      </c>
      <c r="C1085" s="2" t="s">
        <v>8</v>
      </c>
      <c r="D1085" s="3">
        <v>0.85833333333333339</v>
      </c>
      <c r="E1085" s="2" t="s">
        <v>381</v>
      </c>
      <c r="F1085" s="1">
        <v>41541.840358217589</v>
      </c>
      <c r="G1085" s="1">
        <v>41541.912464699075</v>
      </c>
      <c r="H1085" s="5">
        <f t="shared" si="68"/>
        <v>103</v>
      </c>
      <c r="I1085" s="15" t="str">
        <f t="shared" si="65"/>
        <v>Sep</v>
      </c>
      <c r="J1085" s="15" t="str">
        <f t="shared" si="66"/>
        <v>Day</v>
      </c>
      <c r="K1085" s="15" t="str">
        <f t="shared" si="67"/>
        <v>Weekday</v>
      </c>
      <c r="L1085" s="19">
        <f>_xlfn.ISOWEEKNUM(Table4[[#This Row],[Delivery Date]])</f>
        <v>39</v>
      </c>
    </row>
    <row r="1086" spans="1:12">
      <c r="A1086" s="4">
        <v>1109</v>
      </c>
      <c r="B1086" s="2" t="s">
        <v>190</v>
      </c>
      <c r="C1086" s="2" t="s">
        <v>11</v>
      </c>
      <c r="D1086" s="3">
        <v>0.3430555555555555</v>
      </c>
      <c r="E1086" s="2" t="s">
        <v>9</v>
      </c>
      <c r="F1086" s="1">
        <v>41542.310527511574</v>
      </c>
      <c r="G1086" s="1">
        <v>41542.375365474538</v>
      </c>
      <c r="H1086" s="5">
        <f t="shared" si="68"/>
        <v>93</v>
      </c>
      <c r="I1086" s="15" t="str">
        <f t="shared" si="65"/>
        <v>Sep</v>
      </c>
      <c r="J1086" s="15" t="str">
        <f t="shared" si="66"/>
        <v>Day</v>
      </c>
      <c r="K1086" s="15" t="str">
        <f t="shared" si="67"/>
        <v>Weekday</v>
      </c>
      <c r="L1086" s="19">
        <f>_xlfn.ISOWEEKNUM(Table4[[#This Row],[Delivery Date]])</f>
        <v>39</v>
      </c>
    </row>
    <row r="1087" spans="1:12">
      <c r="A1087" s="4">
        <v>1110</v>
      </c>
      <c r="B1087" s="2" t="s">
        <v>190</v>
      </c>
      <c r="C1087" s="2" t="s">
        <v>11</v>
      </c>
      <c r="D1087" s="3">
        <v>0.375</v>
      </c>
      <c r="E1087" s="2" t="s">
        <v>6</v>
      </c>
      <c r="F1087" s="1">
        <v>41542.345856215274</v>
      </c>
      <c r="G1087" s="1">
        <v>41542.410728900461</v>
      </c>
      <c r="H1087" s="5">
        <f t="shared" si="68"/>
        <v>93</v>
      </c>
      <c r="I1087" s="15" t="str">
        <f t="shared" si="65"/>
        <v>Sep</v>
      </c>
      <c r="J1087" s="15" t="str">
        <f t="shared" si="66"/>
        <v>Day</v>
      </c>
      <c r="K1087" s="15" t="str">
        <f t="shared" si="67"/>
        <v>Weekday</v>
      </c>
      <c r="L1087" s="19">
        <f>_xlfn.ISOWEEKNUM(Table4[[#This Row],[Delivery Date]])</f>
        <v>39</v>
      </c>
    </row>
    <row r="1088" spans="1:12">
      <c r="A1088" s="4">
        <v>1111</v>
      </c>
      <c r="B1088" s="2" t="s">
        <v>190</v>
      </c>
      <c r="C1088" s="2" t="s">
        <v>11</v>
      </c>
      <c r="D1088" s="3">
        <v>0.4381944444444445</v>
      </c>
      <c r="E1088" s="2" t="s">
        <v>9</v>
      </c>
      <c r="F1088" s="1">
        <v>41542.391398229171</v>
      </c>
      <c r="G1088" s="1">
        <v>41542.466733877314</v>
      </c>
      <c r="H1088" s="5">
        <f t="shared" si="68"/>
        <v>108</v>
      </c>
      <c r="I1088" s="15" t="str">
        <f t="shared" si="65"/>
        <v>Sep</v>
      </c>
      <c r="J1088" s="15" t="str">
        <f t="shared" si="66"/>
        <v>Day</v>
      </c>
      <c r="K1088" s="15" t="str">
        <f t="shared" si="67"/>
        <v>Weekday</v>
      </c>
      <c r="L1088" s="19">
        <f>_xlfn.ISOWEEKNUM(Table4[[#This Row],[Delivery Date]])</f>
        <v>39</v>
      </c>
    </row>
    <row r="1089" spans="1:12">
      <c r="A1089" s="4">
        <v>1112</v>
      </c>
      <c r="B1089" s="2" t="s">
        <v>190</v>
      </c>
      <c r="C1089" s="2" t="s">
        <v>11</v>
      </c>
      <c r="D1089" s="3">
        <v>0.4770833333333333</v>
      </c>
      <c r="E1089" s="2" t="s">
        <v>381</v>
      </c>
      <c r="F1089" s="1">
        <v>41542.458330173613</v>
      </c>
      <c r="G1089" s="1">
        <v>41542.516478321762</v>
      </c>
      <c r="H1089" s="5">
        <f t="shared" si="68"/>
        <v>83</v>
      </c>
      <c r="I1089" s="15" t="str">
        <f t="shared" si="65"/>
        <v>Sep</v>
      </c>
      <c r="J1089" s="15" t="str">
        <f t="shared" si="66"/>
        <v>Day</v>
      </c>
      <c r="K1089" s="15" t="str">
        <f t="shared" si="67"/>
        <v>Weekday</v>
      </c>
      <c r="L1089" s="19">
        <f>_xlfn.ISOWEEKNUM(Table4[[#This Row],[Delivery Date]])</f>
        <v>39</v>
      </c>
    </row>
    <row r="1090" spans="1:12">
      <c r="A1090" s="4">
        <v>1113</v>
      </c>
      <c r="B1090" s="2" t="s">
        <v>190</v>
      </c>
      <c r="C1090" s="2" t="s">
        <v>11</v>
      </c>
      <c r="D1090" s="3">
        <v>0.5180555555555556</v>
      </c>
      <c r="E1090" s="2" t="s">
        <v>9</v>
      </c>
      <c r="F1090" s="1">
        <v>41542.484938622685</v>
      </c>
      <c r="G1090" s="1">
        <v>41542.550783530096</v>
      </c>
      <c r="H1090" s="5">
        <f t="shared" si="68"/>
        <v>94</v>
      </c>
      <c r="I1090" s="15" t="str">
        <f t="shared" ref="I1090:I1153" si="69">TEXT(B1090,"mmm")</f>
        <v>Sep</v>
      </c>
      <c r="J1090" s="15" t="str">
        <f t="shared" ref="J1090:J1153" si="70">IF(OR(HOUR(D1090)&lt;6, HOUR(D1090&gt;18)),"Night","Day")</f>
        <v>Day</v>
      </c>
      <c r="K1090" s="15" t="str">
        <f t="shared" ref="K1090:K1153" si="71">IF(OR(C1090="Saturday", C1090="Sunday"),"Weekend","Weekday")</f>
        <v>Weekday</v>
      </c>
      <c r="L1090" s="19">
        <f>_xlfn.ISOWEEKNUM(Table4[[#This Row],[Delivery Date]])</f>
        <v>39</v>
      </c>
    </row>
    <row r="1091" spans="1:12">
      <c r="A1091" s="4">
        <v>1114</v>
      </c>
      <c r="B1091" s="2" t="s">
        <v>190</v>
      </c>
      <c r="C1091" s="2" t="s">
        <v>11</v>
      </c>
      <c r="D1091" s="3">
        <v>0.59513888888888888</v>
      </c>
      <c r="E1091" s="2" t="s">
        <v>9</v>
      </c>
      <c r="F1091" s="1">
        <v>41542.562665046295</v>
      </c>
      <c r="G1091" s="1">
        <v>41542.630176620369</v>
      </c>
      <c r="H1091" s="5">
        <f t="shared" si="68"/>
        <v>97</v>
      </c>
      <c r="I1091" s="15" t="str">
        <f t="shared" si="69"/>
        <v>Sep</v>
      </c>
      <c r="J1091" s="15" t="str">
        <f t="shared" si="70"/>
        <v>Day</v>
      </c>
      <c r="K1091" s="15" t="str">
        <f t="shared" si="71"/>
        <v>Weekday</v>
      </c>
      <c r="L1091" s="19">
        <f>_xlfn.ISOWEEKNUM(Table4[[#This Row],[Delivery Date]])</f>
        <v>39</v>
      </c>
    </row>
    <row r="1092" spans="1:12">
      <c r="A1092" s="4">
        <v>1116</v>
      </c>
      <c r="B1092" s="2" t="s">
        <v>190</v>
      </c>
      <c r="C1092" s="2" t="s">
        <v>11</v>
      </c>
      <c r="D1092" s="3">
        <v>0.73611111111111116</v>
      </c>
      <c r="E1092" s="2" t="s">
        <v>381</v>
      </c>
      <c r="F1092" s="1">
        <v>41542.707326655087</v>
      </c>
      <c r="G1092" s="1">
        <v>41542.780787303243</v>
      </c>
      <c r="H1092" s="5">
        <f t="shared" si="68"/>
        <v>105</v>
      </c>
      <c r="I1092" s="15" t="str">
        <f t="shared" si="69"/>
        <v>Sep</v>
      </c>
      <c r="J1092" s="15" t="str">
        <f t="shared" si="70"/>
        <v>Day</v>
      </c>
      <c r="K1092" s="15" t="str">
        <f t="shared" si="71"/>
        <v>Weekday</v>
      </c>
      <c r="L1092" s="19">
        <f>_xlfn.ISOWEEKNUM(Table4[[#This Row],[Delivery Date]])</f>
        <v>39</v>
      </c>
    </row>
    <row r="1093" spans="1:12">
      <c r="A1093" s="4">
        <v>1117</v>
      </c>
      <c r="B1093" s="2" t="s">
        <v>191</v>
      </c>
      <c r="C1093" s="2" t="s">
        <v>13</v>
      </c>
      <c r="D1093" s="3">
        <v>0.43194444444444446</v>
      </c>
      <c r="E1093" s="2" t="s">
        <v>6</v>
      </c>
      <c r="F1093" s="1">
        <v>41543.375388275461</v>
      </c>
      <c r="G1093" s="1">
        <v>41543.471869756941</v>
      </c>
      <c r="H1093" s="5">
        <f t="shared" si="68"/>
        <v>138</v>
      </c>
      <c r="I1093" s="15" t="str">
        <f t="shared" si="69"/>
        <v>Sep</v>
      </c>
      <c r="J1093" s="15" t="str">
        <f t="shared" si="70"/>
        <v>Day</v>
      </c>
      <c r="K1093" s="15" t="str">
        <f t="shared" si="71"/>
        <v>Weekday</v>
      </c>
      <c r="L1093" s="19">
        <f>_xlfn.ISOWEEKNUM(Table4[[#This Row],[Delivery Date]])</f>
        <v>39</v>
      </c>
    </row>
    <row r="1094" spans="1:12">
      <c r="A1094" s="4">
        <v>1118</v>
      </c>
      <c r="B1094" s="2" t="s">
        <v>191</v>
      </c>
      <c r="C1094" s="2" t="s">
        <v>13</v>
      </c>
      <c r="D1094" s="3">
        <v>0.51458333333333328</v>
      </c>
      <c r="E1094" s="2" t="s">
        <v>9</v>
      </c>
      <c r="F1094" s="1">
        <v>41543.471918136573</v>
      </c>
      <c r="G1094" s="1">
        <v>41543.54963804398</v>
      </c>
      <c r="H1094" s="5">
        <f t="shared" si="68"/>
        <v>111</v>
      </c>
      <c r="I1094" s="15" t="str">
        <f t="shared" si="69"/>
        <v>Sep</v>
      </c>
      <c r="J1094" s="15" t="str">
        <f t="shared" si="70"/>
        <v>Day</v>
      </c>
      <c r="K1094" s="15" t="str">
        <f t="shared" si="71"/>
        <v>Weekday</v>
      </c>
      <c r="L1094" s="19">
        <f>_xlfn.ISOWEEKNUM(Table4[[#This Row],[Delivery Date]])</f>
        <v>39</v>
      </c>
    </row>
    <row r="1095" spans="1:12">
      <c r="A1095" s="4">
        <v>1119</v>
      </c>
      <c r="B1095" s="2" t="s">
        <v>191</v>
      </c>
      <c r="C1095" s="2" t="s">
        <v>13</v>
      </c>
      <c r="D1095" s="3">
        <v>0.67291666666666661</v>
      </c>
      <c r="E1095" s="2" t="s">
        <v>9</v>
      </c>
      <c r="F1095" s="1">
        <v>41543.645072071755</v>
      </c>
      <c r="G1095" s="1">
        <v>41543.708046608794</v>
      </c>
      <c r="H1095" s="5">
        <f t="shared" si="68"/>
        <v>90</v>
      </c>
      <c r="I1095" s="15" t="str">
        <f t="shared" si="69"/>
        <v>Sep</v>
      </c>
      <c r="J1095" s="15" t="str">
        <f t="shared" si="70"/>
        <v>Day</v>
      </c>
      <c r="K1095" s="15" t="str">
        <f t="shared" si="71"/>
        <v>Weekday</v>
      </c>
      <c r="L1095" s="19">
        <f>_xlfn.ISOWEEKNUM(Table4[[#This Row],[Delivery Date]])</f>
        <v>39</v>
      </c>
    </row>
    <row r="1096" spans="1:12" hidden="1">
      <c r="A1096" s="4">
        <v>1120</v>
      </c>
      <c r="B1096" s="2" t="s">
        <v>192</v>
      </c>
      <c r="C1096" s="2" t="s">
        <v>15</v>
      </c>
      <c r="D1096" s="3">
        <v>0.15763888888888888</v>
      </c>
      <c r="E1096" s="2" t="s">
        <v>381</v>
      </c>
      <c r="F1096" s="1">
        <v>41544.136272685188</v>
      </c>
      <c r="G1096" s="1">
        <v>41544.205937037033</v>
      </c>
      <c r="H1096" s="5">
        <f t="shared" si="68"/>
        <v>100</v>
      </c>
      <c r="I1096" s="15" t="str">
        <f t="shared" si="69"/>
        <v>Sep</v>
      </c>
      <c r="J1096" s="15" t="str">
        <f t="shared" si="70"/>
        <v>Night</v>
      </c>
      <c r="K1096" s="15" t="str">
        <f t="shared" si="71"/>
        <v>Weekday</v>
      </c>
      <c r="L1096" s="19">
        <f>_xlfn.ISOWEEKNUM(Table4[[#This Row],[Delivery Date]])</f>
        <v>39</v>
      </c>
    </row>
    <row r="1097" spans="1:12">
      <c r="A1097" s="4">
        <v>1121</v>
      </c>
      <c r="B1097" s="2" t="s">
        <v>192</v>
      </c>
      <c r="C1097" s="2" t="s">
        <v>15</v>
      </c>
      <c r="D1097" s="3">
        <v>0.39583333333333331</v>
      </c>
      <c r="E1097" s="2" t="s">
        <v>9</v>
      </c>
      <c r="F1097" s="1">
        <v>41544.358492939813</v>
      </c>
      <c r="G1097" s="1">
        <v>41544.465391087964</v>
      </c>
      <c r="H1097" s="5">
        <f t="shared" si="68"/>
        <v>153</v>
      </c>
      <c r="I1097" s="15" t="str">
        <f t="shared" si="69"/>
        <v>Sep</v>
      </c>
      <c r="J1097" s="15" t="str">
        <f t="shared" si="70"/>
        <v>Day</v>
      </c>
      <c r="K1097" s="15" t="str">
        <f t="shared" si="71"/>
        <v>Weekday</v>
      </c>
      <c r="L1097" s="19">
        <f>_xlfn.ISOWEEKNUM(Table4[[#This Row],[Delivery Date]])</f>
        <v>39</v>
      </c>
    </row>
    <row r="1098" spans="1:12">
      <c r="A1098" s="4">
        <v>1122</v>
      </c>
      <c r="B1098" s="2" t="s">
        <v>192</v>
      </c>
      <c r="C1098" s="2" t="s">
        <v>15</v>
      </c>
      <c r="D1098" s="3">
        <v>0.4375</v>
      </c>
      <c r="E1098" s="2" t="s">
        <v>6</v>
      </c>
      <c r="F1098" s="1">
        <v>41544.398797106485</v>
      </c>
      <c r="G1098" s="1">
        <v>41544.492836458332</v>
      </c>
      <c r="H1098" s="5">
        <f t="shared" si="68"/>
        <v>135</v>
      </c>
      <c r="I1098" s="15" t="str">
        <f t="shared" si="69"/>
        <v>Sep</v>
      </c>
      <c r="J1098" s="15" t="str">
        <f t="shared" si="70"/>
        <v>Day</v>
      </c>
      <c r="K1098" s="15" t="str">
        <f t="shared" si="71"/>
        <v>Weekday</v>
      </c>
      <c r="L1098" s="19">
        <f>_xlfn.ISOWEEKNUM(Table4[[#This Row],[Delivery Date]])</f>
        <v>39</v>
      </c>
    </row>
    <row r="1099" spans="1:12">
      <c r="A1099" s="4">
        <v>1123</v>
      </c>
      <c r="B1099" s="2" t="s">
        <v>192</v>
      </c>
      <c r="C1099" s="2" t="s">
        <v>15</v>
      </c>
      <c r="D1099" s="3">
        <v>0.50486111111111109</v>
      </c>
      <c r="E1099" s="2" t="s">
        <v>9</v>
      </c>
      <c r="F1099" s="1">
        <v>41544.47152392361</v>
      </c>
      <c r="G1099" s="1">
        <v>41544.531639664347</v>
      </c>
      <c r="H1099" s="5">
        <f t="shared" si="68"/>
        <v>86</v>
      </c>
      <c r="I1099" s="15" t="str">
        <f t="shared" si="69"/>
        <v>Sep</v>
      </c>
      <c r="J1099" s="15" t="str">
        <f t="shared" si="70"/>
        <v>Day</v>
      </c>
      <c r="K1099" s="15" t="str">
        <f t="shared" si="71"/>
        <v>Weekday</v>
      </c>
      <c r="L1099" s="19">
        <f>_xlfn.ISOWEEKNUM(Table4[[#This Row],[Delivery Date]])</f>
        <v>39</v>
      </c>
    </row>
    <row r="1100" spans="1:12">
      <c r="A1100" s="4">
        <v>1124</v>
      </c>
      <c r="B1100" s="2" t="s">
        <v>192</v>
      </c>
      <c r="C1100" s="2" t="s">
        <v>15</v>
      </c>
      <c r="D1100" s="3">
        <v>0.55486111111111114</v>
      </c>
      <c r="E1100" s="2" t="s">
        <v>381</v>
      </c>
      <c r="F1100" s="1">
        <v>41544.510944675923</v>
      </c>
      <c r="G1100" s="1" t="e">
        <v>#VALUE!</v>
      </c>
      <c r="H1100" s="5" t="e">
        <f t="shared" si="68"/>
        <v>#VALUE!</v>
      </c>
      <c r="I1100" s="15" t="str">
        <f t="shared" si="69"/>
        <v>Sep</v>
      </c>
      <c r="J1100" s="15" t="str">
        <f t="shared" si="70"/>
        <v>Day</v>
      </c>
      <c r="K1100" s="15" t="str">
        <f t="shared" si="71"/>
        <v>Weekday</v>
      </c>
      <c r="L1100" s="19">
        <f>_xlfn.ISOWEEKNUM(Table4[[#This Row],[Delivery Date]])</f>
        <v>39</v>
      </c>
    </row>
    <row r="1101" spans="1:12">
      <c r="A1101" s="4">
        <v>1125</v>
      </c>
      <c r="B1101" s="2" t="s">
        <v>192</v>
      </c>
      <c r="C1101" s="2" t="s">
        <v>15</v>
      </c>
      <c r="D1101" s="3">
        <v>0.57708333333333328</v>
      </c>
      <c r="E1101" s="2" t="s">
        <v>9</v>
      </c>
      <c r="F1101" s="1">
        <v>41544.562109143517</v>
      </c>
      <c r="G1101" s="1" t="e">
        <v>#VALUE!</v>
      </c>
      <c r="H1101" s="5" t="e">
        <f t="shared" si="68"/>
        <v>#VALUE!</v>
      </c>
      <c r="I1101" s="15" t="str">
        <f t="shared" si="69"/>
        <v>Sep</v>
      </c>
      <c r="J1101" s="15" t="str">
        <f t="shared" si="70"/>
        <v>Day</v>
      </c>
      <c r="K1101" s="15" t="str">
        <f t="shared" si="71"/>
        <v>Weekday</v>
      </c>
      <c r="L1101" s="19">
        <f>_xlfn.ISOWEEKNUM(Table4[[#This Row],[Delivery Date]])</f>
        <v>39</v>
      </c>
    </row>
    <row r="1102" spans="1:12">
      <c r="A1102" s="4">
        <v>1126</v>
      </c>
      <c r="B1102" s="2" t="s">
        <v>192</v>
      </c>
      <c r="C1102" s="2" t="s">
        <v>15</v>
      </c>
      <c r="D1102" s="3">
        <v>0.65208333333333335</v>
      </c>
      <c r="E1102" s="2" t="s">
        <v>9</v>
      </c>
      <c r="F1102" s="1">
        <v>41544.615845868051</v>
      </c>
      <c r="G1102" s="1">
        <v>41544.688102812499</v>
      </c>
      <c r="H1102" s="5">
        <f t="shared" si="68"/>
        <v>104</v>
      </c>
      <c r="I1102" s="15" t="str">
        <f t="shared" si="69"/>
        <v>Sep</v>
      </c>
      <c r="J1102" s="15" t="str">
        <f t="shared" si="70"/>
        <v>Day</v>
      </c>
      <c r="K1102" s="15" t="str">
        <f t="shared" si="71"/>
        <v>Weekday</v>
      </c>
      <c r="L1102" s="19">
        <f>_xlfn.ISOWEEKNUM(Table4[[#This Row],[Delivery Date]])</f>
        <v>39</v>
      </c>
    </row>
    <row r="1103" spans="1:12">
      <c r="A1103" s="4">
        <v>1127</v>
      </c>
      <c r="B1103" s="2" t="s">
        <v>193</v>
      </c>
      <c r="C1103" s="2" t="s">
        <v>17</v>
      </c>
      <c r="D1103" s="3">
        <v>0.4777777777777778</v>
      </c>
      <c r="E1103" s="2" t="s">
        <v>381</v>
      </c>
      <c r="F1103" s="1">
        <v>41545.446493136573</v>
      </c>
      <c r="G1103" s="1">
        <v>41545.510729247682</v>
      </c>
      <c r="H1103" s="5">
        <f t="shared" si="68"/>
        <v>92</v>
      </c>
      <c r="I1103" s="15" t="str">
        <f t="shared" si="69"/>
        <v>Sep</v>
      </c>
      <c r="J1103" s="15" t="str">
        <f t="shared" si="70"/>
        <v>Day</v>
      </c>
      <c r="K1103" s="15" t="str">
        <f t="shared" si="71"/>
        <v>Weekend</v>
      </c>
      <c r="L1103" s="19">
        <f>_xlfn.ISOWEEKNUM(Table4[[#This Row],[Delivery Date]])</f>
        <v>39</v>
      </c>
    </row>
    <row r="1104" spans="1:12">
      <c r="A1104" s="4">
        <v>1128</v>
      </c>
      <c r="B1104" s="2" t="s">
        <v>193</v>
      </c>
      <c r="C1104" s="2" t="s">
        <v>17</v>
      </c>
      <c r="D1104" s="3">
        <v>0.82152777777777775</v>
      </c>
      <c r="E1104" s="2" t="s">
        <v>381</v>
      </c>
      <c r="F1104" s="1">
        <v>41545.800524270831</v>
      </c>
      <c r="G1104" s="1">
        <v>41545.850998807873</v>
      </c>
      <c r="H1104" s="5">
        <f t="shared" si="68"/>
        <v>72</v>
      </c>
      <c r="I1104" s="15" t="str">
        <f t="shared" si="69"/>
        <v>Sep</v>
      </c>
      <c r="J1104" s="15" t="str">
        <f t="shared" si="70"/>
        <v>Day</v>
      </c>
      <c r="K1104" s="15" t="str">
        <f t="shared" si="71"/>
        <v>Weekend</v>
      </c>
      <c r="L1104" s="19">
        <f>_xlfn.ISOWEEKNUM(Table4[[#This Row],[Delivery Date]])</f>
        <v>39</v>
      </c>
    </row>
    <row r="1105" spans="1:12">
      <c r="A1105" s="4">
        <v>1129</v>
      </c>
      <c r="B1105" s="2" t="s">
        <v>193</v>
      </c>
      <c r="C1105" s="2" t="s">
        <v>17</v>
      </c>
      <c r="D1105" s="3">
        <v>0.88263888888888886</v>
      </c>
      <c r="E1105" s="2" t="s">
        <v>381</v>
      </c>
      <c r="F1105" s="1">
        <v>41545.859723807873</v>
      </c>
      <c r="G1105" s="1">
        <v>41545.910221493054</v>
      </c>
      <c r="H1105" s="5">
        <f t="shared" si="68"/>
        <v>72</v>
      </c>
      <c r="I1105" s="15" t="str">
        <f t="shared" si="69"/>
        <v>Sep</v>
      </c>
      <c r="J1105" s="15" t="str">
        <f t="shared" si="70"/>
        <v>Day</v>
      </c>
      <c r="K1105" s="15" t="str">
        <f t="shared" si="71"/>
        <v>Weekend</v>
      </c>
      <c r="L1105" s="19">
        <f>_xlfn.ISOWEEKNUM(Table4[[#This Row],[Delivery Date]])</f>
        <v>39</v>
      </c>
    </row>
    <row r="1106" spans="1:12" hidden="1">
      <c r="A1106" s="4">
        <v>1130</v>
      </c>
      <c r="B1106" s="2" t="s">
        <v>194</v>
      </c>
      <c r="C1106" s="2" t="s">
        <v>19</v>
      </c>
      <c r="D1106" s="3">
        <v>5.6250000000000001E-2</v>
      </c>
      <c r="E1106" s="2" t="s">
        <v>381</v>
      </c>
      <c r="F1106" s="1">
        <v>41546.029208333333</v>
      </c>
      <c r="G1106" s="1">
        <v>41546.08663888889</v>
      </c>
      <c r="H1106" s="5">
        <f t="shared" si="68"/>
        <v>82</v>
      </c>
      <c r="I1106" s="15" t="str">
        <f t="shared" si="69"/>
        <v>Sep</v>
      </c>
      <c r="J1106" s="15" t="str">
        <f t="shared" si="70"/>
        <v>Night</v>
      </c>
      <c r="K1106" s="15" t="str">
        <f t="shared" si="71"/>
        <v>Weekend</v>
      </c>
      <c r="L1106" s="19">
        <f>_xlfn.ISOWEEKNUM(Table4[[#This Row],[Delivery Date]])</f>
        <v>39</v>
      </c>
    </row>
    <row r="1107" spans="1:12" hidden="1">
      <c r="A1107" s="4">
        <v>1131</v>
      </c>
      <c r="B1107" s="2" t="s">
        <v>195</v>
      </c>
      <c r="C1107" s="2" t="s">
        <v>5</v>
      </c>
      <c r="D1107" s="3" t="e">
        <v>#NUM!</v>
      </c>
      <c r="E1107" s="2" t="s">
        <v>381</v>
      </c>
      <c r="F1107" s="1">
        <v>41546.988328738429</v>
      </c>
      <c r="G1107" s="1">
        <v>41547.047344942133</v>
      </c>
      <c r="H1107" s="5">
        <f t="shared" si="68"/>
        <v>84</v>
      </c>
      <c r="I1107" s="15" t="str">
        <f t="shared" si="69"/>
        <v>Sep</v>
      </c>
      <c r="J1107" s="15" t="e">
        <f t="shared" si="70"/>
        <v>#NUM!</v>
      </c>
      <c r="K1107" s="15" t="str">
        <f t="shared" si="71"/>
        <v>Weekday</v>
      </c>
      <c r="L1107" s="19">
        <f>_xlfn.ISOWEEKNUM(Table4[[#This Row],[Delivery Date]])</f>
        <v>40</v>
      </c>
    </row>
    <row r="1108" spans="1:12">
      <c r="A1108" s="4">
        <v>1132</v>
      </c>
      <c r="B1108" s="2" t="s">
        <v>195</v>
      </c>
      <c r="C1108" s="2" t="s">
        <v>5</v>
      </c>
      <c r="D1108" s="3">
        <v>0.34722222222222227</v>
      </c>
      <c r="E1108" s="2" t="s">
        <v>9</v>
      </c>
      <c r="F1108" s="1">
        <v>41547.318570868061</v>
      </c>
      <c r="G1108" s="1">
        <v>41547.374415775463</v>
      </c>
      <c r="H1108" s="5">
        <f t="shared" si="68"/>
        <v>80</v>
      </c>
      <c r="I1108" s="15" t="str">
        <f t="shared" si="69"/>
        <v>Sep</v>
      </c>
      <c r="J1108" s="15" t="str">
        <f t="shared" si="70"/>
        <v>Day</v>
      </c>
      <c r="K1108" s="15" t="str">
        <f t="shared" si="71"/>
        <v>Weekday</v>
      </c>
      <c r="L1108" s="19">
        <f>_xlfn.ISOWEEKNUM(Table4[[#This Row],[Delivery Date]])</f>
        <v>40</v>
      </c>
    </row>
    <row r="1109" spans="1:12">
      <c r="A1109" s="4">
        <v>1133</v>
      </c>
      <c r="B1109" s="2" t="s">
        <v>195</v>
      </c>
      <c r="C1109" s="2" t="s">
        <v>5</v>
      </c>
      <c r="D1109" s="3">
        <v>0.42083333333333334</v>
      </c>
      <c r="E1109" s="2" t="s">
        <v>9</v>
      </c>
      <c r="F1109" s="1">
        <v>41547.397020486111</v>
      </c>
      <c r="G1109" s="1">
        <v>41547.448467245376</v>
      </c>
      <c r="H1109" s="5">
        <f t="shared" si="68"/>
        <v>74</v>
      </c>
      <c r="I1109" s="15" t="str">
        <f t="shared" si="69"/>
        <v>Sep</v>
      </c>
      <c r="J1109" s="15" t="str">
        <f t="shared" si="70"/>
        <v>Day</v>
      </c>
      <c r="K1109" s="15" t="str">
        <f t="shared" si="71"/>
        <v>Weekday</v>
      </c>
      <c r="L1109" s="19">
        <f>_xlfn.ISOWEEKNUM(Table4[[#This Row],[Delivery Date]])</f>
        <v>40</v>
      </c>
    </row>
    <row r="1110" spans="1:12">
      <c r="A1110" s="4">
        <v>1134</v>
      </c>
      <c r="B1110" s="2" t="s">
        <v>195</v>
      </c>
      <c r="C1110" s="2" t="s">
        <v>5</v>
      </c>
      <c r="D1110" s="3">
        <v>0.4236111111111111</v>
      </c>
      <c r="E1110" s="2" t="s">
        <v>9</v>
      </c>
      <c r="F1110" s="1">
        <v>41547.386960798605</v>
      </c>
      <c r="G1110" s="1">
        <v>41547.468743206016</v>
      </c>
      <c r="H1110" s="5">
        <f t="shared" si="68"/>
        <v>117</v>
      </c>
      <c r="I1110" s="15" t="str">
        <f t="shared" si="69"/>
        <v>Sep</v>
      </c>
      <c r="J1110" s="15" t="str">
        <f t="shared" si="70"/>
        <v>Day</v>
      </c>
      <c r="K1110" s="15" t="str">
        <f t="shared" si="71"/>
        <v>Weekday</v>
      </c>
      <c r="L1110" s="19">
        <f>_xlfn.ISOWEEKNUM(Table4[[#This Row],[Delivery Date]])</f>
        <v>40</v>
      </c>
    </row>
    <row r="1111" spans="1:12">
      <c r="A1111" s="4">
        <v>1135</v>
      </c>
      <c r="B1111" s="2" t="s">
        <v>195</v>
      </c>
      <c r="C1111" s="2" t="s">
        <v>5</v>
      </c>
      <c r="D1111" s="3">
        <v>0.57222222222222219</v>
      </c>
      <c r="E1111" s="2" t="s">
        <v>9</v>
      </c>
      <c r="F1111" s="1">
        <v>41547.550371608799</v>
      </c>
      <c r="G1111" s="1">
        <v>41547.594827627319</v>
      </c>
      <c r="H1111" s="5">
        <f t="shared" si="68"/>
        <v>64</v>
      </c>
      <c r="I1111" s="15" t="str">
        <f t="shared" si="69"/>
        <v>Sep</v>
      </c>
      <c r="J1111" s="15" t="str">
        <f t="shared" si="70"/>
        <v>Day</v>
      </c>
      <c r="K1111" s="15" t="str">
        <f t="shared" si="71"/>
        <v>Weekday</v>
      </c>
      <c r="L1111" s="19">
        <f>_xlfn.ISOWEEKNUM(Table4[[#This Row],[Delivery Date]])</f>
        <v>40</v>
      </c>
    </row>
    <row r="1112" spans="1:12">
      <c r="A1112" s="4">
        <v>1136</v>
      </c>
      <c r="B1112" s="2" t="s">
        <v>195</v>
      </c>
      <c r="C1112" s="2" t="s">
        <v>5</v>
      </c>
      <c r="D1112" s="3">
        <v>0.68055555555555547</v>
      </c>
      <c r="E1112" s="2" t="s">
        <v>381</v>
      </c>
      <c r="F1112" s="1">
        <v>41547.663456250004</v>
      </c>
      <c r="G1112" s="1">
        <v>41547.707958564817</v>
      </c>
      <c r="H1112" s="5">
        <f t="shared" si="68"/>
        <v>64</v>
      </c>
      <c r="I1112" s="15" t="str">
        <f t="shared" si="69"/>
        <v>Sep</v>
      </c>
      <c r="J1112" s="15" t="str">
        <f t="shared" si="70"/>
        <v>Day</v>
      </c>
      <c r="K1112" s="15" t="str">
        <f t="shared" si="71"/>
        <v>Weekday</v>
      </c>
      <c r="L1112" s="19">
        <f>_xlfn.ISOWEEKNUM(Table4[[#This Row],[Delivery Date]])</f>
        <v>40</v>
      </c>
    </row>
    <row r="1113" spans="1:12">
      <c r="A1113" s="4">
        <v>1137</v>
      </c>
      <c r="B1113" s="2" t="s">
        <v>195</v>
      </c>
      <c r="C1113" s="2" t="s">
        <v>5</v>
      </c>
      <c r="D1113" s="3">
        <v>0.73958333333333337</v>
      </c>
      <c r="E1113" s="2" t="s">
        <v>9</v>
      </c>
      <c r="F1113" s="1">
        <v>41547.719569872686</v>
      </c>
      <c r="G1113" s="1">
        <v>41547.783805983796</v>
      </c>
      <c r="H1113" s="5">
        <f t="shared" si="68"/>
        <v>92</v>
      </c>
      <c r="I1113" s="15" t="str">
        <f t="shared" si="69"/>
        <v>Sep</v>
      </c>
      <c r="J1113" s="15" t="str">
        <f t="shared" si="70"/>
        <v>Day</v>
      </c>
      <c r="K1113" s="15" t="str">
        <f t="shared" si="71"/>
        <v>Weekday</v>
      </c>
      <c r="L1113" s="19">
        <f>_xlfn.ISOWEEKNUM(Table4[[#This Row],[Delivery Date]])</f>
        <v>40</v>
      </c>
    </row>
    <row r="1114" spans="1:12">
      <c r="A1114" s="4">
        <v>1138</v>
      </c>
      <c r="B1114" s="2" t="s">
        <v>195</v>
      </c>
      <c r="C1114" s="2" t="s">
        <v>5</v>
      </c>
      <c r="D1114" s="3">
        <v>0.81874999999999998</v>
      </c>
      <c r="E1114" s="2" t="s">
        <v>381</v>
      </c>
      <c r="F1114" s="1">
        <v>41547.790972650466</v>
      </c>
      <c r="G1114" s="1">
        <v>41547.858206446763</v>
      </c>
      <c r="H1114" s="5">
        <f t="shared" si="68"/>
        <v>96</v>
      </c>
      <c r="I1114" s="15" t="str">
        <f t="shared" si="69"/>
        <v>Sep</v>
      </c>
      <c r="J1114" s="15" t="str">
        <f t="shared" si="70"/>
        <v>Day</v>
      </c>
      <c r="K1114" s="15" t="str">
        <f t="shared" si="71"/>
        <v>Weekday</v>
      </c>
      <c r="L1114" s="19">
        <f>_xlfn.ISOWEEKNUM(Table4[[#This Row],[Delivery Date]])</f>
        <v>40</v>
      </c>
    </row>
    <row r="1115" spans="1:12">
      <c r="A1115" s="4">
        <v>1139</v>
      </c>
      <c r="B1115" s="2" t="s">
        <v>195</v>
      </c>
      <c r="C1115" s="2" t="s">
        <v>5</v>
      </c>
      <c r="D1115" s="3">
        <v>0.98958333333333337</v>
      </c>
      <c r="E1115" s="2" t="s">
        <v>381</v>
      </c>
      <c r="F1115" s="1">
        <v>41547.959140162035</v>
      </c>
      <c r="G1115" s="1" t="e">
        <v>#VALUE!</v>
      </c>
      <c r="H1115" s="5" t="e">
        <f t="shared" si="68"/>
        <v>#VALUE!</v>
      </c>
      <c r="I1115" s="15" t="str">
        <f t="shared" si="69"/>
        <v>Sep</v>
      </c>
      <c r="J1115" s="15" t="str">
        <f t="shared" si="70"/>
        <v>Day</v>
      </c>
      <c r="K1115" s="15" t="str">
        <f t="shared" si="71"/>
        <v>Weekday</v>
      </c>
      <c r="L1115" s="19">
        <f>_xlfn.ISOWEEKNUM(Table4[[#This Row],[Delivery Date]])</f>
        <v>40</v>
      </c>
    </row>
    <row r="1116" spans="1:12" hidden="1">
      <c r="A1116" s="4">
        <v>1140</v>
      </c>
      <c r="B1116" s="2" t="s">
        <v>196</v>
      </c>
      <c r="C1116" s="2" t="s">
        <v>8</v>
      </c>
      <c r="D1116" s="3">
        <v>0.18958333333333333</v>
      </c>
      <c r="E1116" s="2" t="s">
        <v>381</v>
      </c>
      <c r="F1116" s="1">
        <v>41548.154363159723</v>
      </c>
      <c r="G1116" s="1">
        <v>41548.232846956016</v>
      </c>
      <c r="H1116" s="5">
        <f t="shared" si="68"/>
        <v>113</v>
      </c>
      <c r="I1116" s="15" t="str">
        <f t="shared" si="69"/>
        <v>Oct</v>
      </c>
      <c r="J1116" s="15" t="str">
        <f t="shared" si="70"/>
        <v>Night</v>
      </c>
      <c r="K1116" s="15" t="str">
        <f t="shared" si="71"/>
        <v>Weekday</v>
      </c>
      <c r="L1116" s="19">
        <f>_xlfn.ISOWEEKNUM(Table4[[#This Row],[Delivery Date]])</f>
        <v>40</v>
      </c>
    </row>
    <row r="1117" spans="1:12">
      <c r="A1117" s="4">
        <v>1141</v>
      </c>
      <c r="B1117" s="2" t="s">
        <v>196</v>
      </c>
      <c r="C1117" s="2" t="s">
        <v>8</v>
      </c>
      <c r="D1117" s="3">
        <v>0.42222222222222222</v>
      </c>
      <c r="E1117" s="2" t="s">
        <v>381</v>
      </c>
      <c r="F1117" s="1">
        <v>41548.385524224541</v>
      </c>
      <c r="G1117" s="1">
        <v>41548.455674687502</v>
      </c>
      <c r="H1117" s="5">
        <f t="shared" si="68"/>
        <v>101</v>
      </c>
      <c r="I1117" s="15" t="str">
        <f t="shared" si="69"/>
        <v>Oct</v>
      </c>
      <c r="J1117" s="15" t="str">
        <f t="shared" si="70"/>
        <v>Day</v>
      </c>
      <c r="K1117" s="15" t="str">
        <f t="shared" si="71"/>
        <v>Weekday</v>
      </c>
      <c r="L1117" s="19">
        <f>_xlfn.ISOWEEKNUM(Table4[[#This Row],[Delivery Date]])</f>
        <v>40</v>
      </c>
    </row>
    <row r="1118" spans="1:12">
      <c r="A1118" s="4">
        <v>1142</v>
      </c>
      <c r="B1118" s="2" t="s">
        <v>196</v>
      </c>
      <c r="C1118" s="2" t="s">
        <v>8</v>
      </c>
      <c r="D1118" s="3">
        <v>0.55138888888888882</v>
      </c>
      <c r="E1118" s="2" t="s">
        <v>9</v>
      </c>
      <c r="F1118" s="1">
        <v>41548.518587152779</v>
      </c>
      <c r="G1118" s="1">
        <v>41548.597221412034</v>
      </c>
      <c r="H1118" s="5">
        <f t="shared" si="68"/>
        <v>113</v>
      </c>
      <c r="I1118" s="15" t="str">
        <f t="shared" si="69"/>
        <v>Oct</v>
      </c>
      <c r="J1118" s="15" t="str">
        <f t="shared" si="70"/>
        <v>Day</v>
      </c>
      <c r="K1118" s="15" t="str">
        <f t="shared" si="71"/>
        <v>Weekday</v>
      </c>
      <c r="L1118" s="19">
        <f>_xlfn.ISOWEEKNUM(Table4[[#This Row],[Delivery Date]])</f>
        <v>40</v>
      </c>
    </row>
    <row r="1119" spans="1:12">
      <c r="A1119" s="4">
        <v>1143</v>
      </c>
      <c r="B1119" s="2" t="s">
        <v>196</v>
      </c>
      <c r="C1119" s="2" t="s">
        <v>8</v>
      </c>
      <c r="D1119" s="3">
        <v>0.62986111111111109</v>
      </c>
      <c r="E1119" s="2" t="s">
        <v>9</v>
      </c>
      <c r="F1119" s="1">
        <v>41548.598063807876</v>
      </c>
      <c r="G1119" s="1">
        <v>41548.645691122685</v>
      </c>
      <c r="H1119" s="5">
        <f t="shared" si="68"/>
        <v>68</v>
      </c>
      <c r="I1119" s="15" t="str">
        <f t="shared" si="69"/>
        <v>Oct</v>
      </c>
      <c r="J1119" s="15" t="str">
        <f t="shared" si="70"/>
        <v>Day</v>
      </c>
      <c r="K1119" s="15" t="str">
        <f t="shared" si="71"/>
        <v>Weekday</v>
      </c>
      <c r="L1119" s="19">
        <f>_xlfn.ISOWEEKNUM(Table4[[#This Row],[Delivery Date]])</f>
        <v>40</v>
      </c>
    </row>
    <row r="1120" spans="1:12">
      <c r="A1120" s="4">
        <v>1144</v>
      </c>
      <c r="B1120" s="2" t="s">
        <v>196</v>
      </c>
      <c r="C1120" s="2" t="s">
        <v>8</v>
      </c>
      <c r="D1120" s="3">
        <v>0.71736111111111101</v>
      </c>
      <c r="E1120" s="2" t="s">
        <v>6</v>
      </c>
      <c r="F1120" s="1">
        <v>41548.678415891205</v>
      </c>
      <c r="G1120" s="1">
        <v>41548.741170520836</v>
      </c>
      <c r="H1120" s="5">
        <f t="shared" si="68"/>
        <v>90</v>
      </c>
      <c r="I1120" s="15" t="str">
        <f t="shared" si="69"/>
        <v>Oct</v>
      </c>
      <c r="J1120" s="15" t="str">
        <f t="shared" si="70"/>
        <v>Day</v>
      </c>
      <c r="K1120" s="15" t="str">
        <f t="shared" si="71"/>
        <v>Weekday</v>
      </c>
      <c r="L1120" s="19">
        <f>_xlfn.ISOWEEKNUM(Table4[[#This Row],[Delivery Date]])</f>
        <v>40</v>
      </c>
    </row>
    <row r="1121" spans="1:12">
      <c r="A1121" s="4">
        <v>1145</v>
      </c>
      <c r="B1121" s="2" t="s">
        <v>196</v>
      </c>
      <c r="C1121" s="2" t="s">
        <v>8</v>
      </c>
      <c r="D1121" s="3">
        <v>0.8930555555555556</v>
      </c>
      <c r="E1121" s="2" t="s">
        <v>381</v>
      </c>
      <c r="F1121" s="1">
        <v>41548.852321446757</v>
      </c>
      <c r="G1121" s="1" t="e">
        <v>#VALUE!</v>
      </c>
      <c r="H1121" s="5" t="e">
        <f t="shared" si="68"/>
        <v>#VALUE!</v>
      </c>
      <c r="I1121" s="15" t="str">
        <f t="shared" si="69"/>
        <v>Oct</v>
      </c>
      <c r="J1121" s="15" t="str">
        <f t="shared" si="70"/>
        <v>Day</v>
      </c>
      <c r="K1121" s="15" t="str">
        <f t="shared" si="71"/>
        <v>Weekday</v>
      </c>
      <c r="L1121" s="19">
        <f>_xlfn.ISOWEEKNUM(Table4[[#This Row],[Delivery Date]])</f>
        <v>40</v>
      </c>
    </row>
    <row r="1122" spans="1:12" hidden="1">
      <c r="A1122" s="4">
        <v>1147</v>
      </c>
      <c r="B1122" s="2" t="s">
        <v>197</v>
      </c>
      <c r="C1122" s="2" t="s">
        <v>11</v>
      </c>
      <c r="D1122" s="3">
        <v>7.6388888888888895E-2</v>
      </c>
      <c r="E1122" s="2" t="s">
        <v>381</v>
      </c>
      <c r="F1122" s="1">
        <v>41549.027451469905</v>
      </c>
      <c r="G1122" s="1">
        <v>41549.11529869213</v>
      </c>
      <c r="H1122" s="5">
        <f t="shared" si="68"/>
        <v>126</v>
      </c>
      <c r="I1122" s="15" t="str">
        <f t="shared" si="69"/>
        <v>Oct</v>
      </c>
      <c r="J1122" s="15" t="str">
        <f t="shared" si="70"/>
        <v>Night</v>
      </c>
      <c r="K1122" s="15" t="str">
        <f t="shared" si="71"/>
        <v>Weekday</v>
      </c>
      <c r="L1122" s="19">
        <f>_xlfn.ISOWEEKNUM(Table4[[#This Row],[Delivery Date]])</f>
        <v>40</v>
      </c>
    </row>
    <row r="1123" spans="1:12">
      <c r="A1123" s="4">
        <v>1148</v>
      </c>
      <c r="B1123" s="2" t="s">
        <v>197</v>
      </c>
      <c r="C1123" s="2" t="s">
        <v>11</v>
      </c>
      <c r="D1123" s="3">
        <v>0.33958333333333335</v>
      </c>
      <c r="E1123" s="2" t="s">
        <v>9</v>
      </c>
      <c r="F1123" s="1">
        <v>41549.308168136573</v>
      </c>
      <c r="G1123" s="1">
        <v>41549.371489895835</v>
      </c>
      <c r="H1123" s="5">
        <f t="shared" si="68"/>
        <v>91</v>
      </c>
      <c r="I1123" s="15" t="str">
        <f t="shared" si="69"/>
        <v>Oct</v>
      </c>
      <c r="J1123" s="15" t="str">
        <f t="shared" si="70"/>
        <v>Day</v>
      </c>
      <c r="K1123" s="15" t="str">
        <f t="shared" si="71"/>
        <v>Weekday</v>
      </c>
      <c r="L1123" s="19">
        <f>_xlfn.ISOWEEKNUM(Table4[[#This Row],[Delivery Date]])</f>
        <v>40</v>
      </c>
    </row>
    <row r="1124" spans="1:12">
      <c r="A1124" s="4">
        <v>1149</v>
      </c>
      <c r="B1124" s="2" t="s">
        <v>197</v>
      </c>
      <c r="C1124" s="2" t="s">
        <v>11</v>
      </c>
      <c r="D1124" s="3">
        <v>0.4152777777777778</v>
      </c>
      <c r="E1124" s="2" t="s">
        <v>9</v>
      </c>
      <c r="F1124" s="1">
        <v>41549.377566863426</v>
      </c>
      <c r="G1124" s="1">
        <v>41549.471154826388</v>
      </c>
      <c r="H1124" s="5">
        <f t="shared" si="68"/>
        <v>134</v>
      </c>
      <c r="I1124" s="15" t="str">
        <f t="shared" si="69"/>
        <v>Oct</v>
      </c>
      <c r="J1124" s="15" t="str">
        <f t="shared" si="70"/>
        <v>Day</v>
      </c>
      <c r="K1124" s="15" t="str">
        <f t="shared" si="71"/>
        <v>Weekday</v>
      </c>
      <c r="L1124" s="19">
        <f>_xlfn.ISOWEEKNUM(Table4[[#This Row],[Delivery Date]])</f>
        <v>40</v>
      </c>
    </row>
    <row r="1125" spans="1:12">
      <c r="A1125" s="4">
        <v>1150</v>
      </c>
      <c r="B1125" s="2" t="s">
        <v>197</v>
      </c>
      <c r="C1125" s="2" t="s">
        <v>11</v>
      </c>
      <c r="D1125" s="3">
        <v>0.44930555555555557</v>
      </c>
      <c r="E1125" s="2" t="s">
        <v>9</v>
      </c>
      <c r="F1125" s="1">
        <v>41549.399571331014</v>
      </c>
      <c r="G1125" s="1">
        <v>41549.481423182864</v>
      </c>
      <c r="H1125" s="5">
        <f t="shared" si="68"/>
        <v>117</v>
      </c>
      <c r="I1125" s="15" t="str">
        <f t="shared" si="69"/>
        <v>Oct</v>
      </c>
      <c r="J1125" s="15" t="str">
        <f t="shared" si="70"/>
        <v>Day</v>
      </c>
      <c r="K1125" s="15" t="str">
        <f t="shared" si="71"/>
        <v>Weekday</v>
      </c>
      <c r="L1125" s="19">
        <f>_xlfn.ISOWEEKNUM(Table4[[#This Row],[Delivery Date]])</f>
        <v>40</v>
      </c>
    </row>
    <row r="1126" spans="1:12">
      <c r="A1126" s="4">
        <v>1151</v>
      </c>
      <c r="B1126" s="2" t="s">
        <v>197</v>
      </c>
      <c r="C1126" s="2" t="s">
        <v>11</v>
      </c>
      <c r="D1126" s="3">
        <v>0.52986111111111112</v>
      </c>
      <c r="E1126" s="2" t="s">
        <v>381</v>
      </c>
      <c r="F1126" s="1">
        <v>41549.495857094909</v>
      </c>
      <c r="G1126" s="1">
        <v>41549.546424224536</v>
      </c>
      <c r="H1126" s="5">
        <f t="shared" si="68"/>
        <v>72</v>
      </c>
      <c r="I1126" s="15" t="str">
        <f t="shared" si="69"/>
        <v>Oct</v>
      </c>
      <c r="J1126" s="15" t="str">
        <f t="shared" si="70"/>
        <v>Day</v>
      </c>
      <c r="K1126" s="15" t="str">
        <f t="shared" si="71"/>
        <v>Weekday</v>
      </c>
      <c r="L1126" s="19">
        <f>_xlfn.ISOWEEKNUM(Table4[[#This Row],[Delivery Date]])</f>
        <v>40</v>
      </c>
    </row>
    <row r="1127" spans="1:12">
      <c r="A1127" s="4">
        <v>1152</v>
      </c>
      <c r="B1127" s="2" t="s">
        <v>197</v>
      </c>
      <c r="C1127" s="2" t="s">
        <v>11</v>
      </c>
      <c r="D1127" s="3">
        <v>0.59166666666666667</v>
      </c>
      <c r="E1127" s="2" t="s">
        <v>9</v>
      </c>
      <c r="F1127" s="1">
        <v>41549.550569756946</v>
      </c>
      <c r="G1127" s="1">
        <v>41549.606090590278</v>
      </c>
      <c r="H1127" s="5">
        <f t="shared" si="68"/>
        <v>79</v>
      </c>
      <c r="I1127" s="15" t="str">
        <f t="shared" si="69"/>
        <v>Oct</v>
      </c>
      <c r="J1127" s="15" t="str">
        <f t="shared" si="70"/>
        <v>Day</v>
      </c>
      <c r="K1127" s="15" t="str">
        <f t="shared" si="71"/>
        <v>Weekday</v>
      </c>
      <c r="L1127" s="19">
        <f>_xlfn.ISOWEEKNUM(Table4[[#This Row],[Delivery Date]])</f>
        <v>40</v>
      </c>
    </row>
    <row r="1128" spans="1:12">
      <c r="A1128" s="4">
        <v>1153</v>
      </c>
      <c r="B1128" s="2" t="s">
        <v>197</v>
      </c>
      <c r="C1128" s="2" t="s">
        <v>11</v>
      </c>
      <c r="D1128" s="3">
        <v>0.74583333333333324</v>
      </c>
      <c r="E1128" s="2" t="s">
        <v>381</v>
      </c>
      <c r="F1128" s="1">
        <v>41549.731140312499</v>
      </c>
      <c r="G1128" s="1">
        <v>41549.774415775464</v>
      </c>
      <c r="H1128" s="5">
        <f t="shared" si="68"/>
        <v>62</v>
      </c>
      <c r="I1128" s="15" t="str">
        <f t="shared" si="69"/>
        <v>Oct</v>
      </c>
      <c r="J1128" s="15" t="str">
        <f t="shared" si="70"/>
        <v>Day</v>
      </c>
      <c r="K1128" s="15" t="str">
        <f t="shared" si="71"/>
        <v>Weekday</v>
      </c>
      <c r="L1128" s="19">
        <f>_xlfn.ISOWEEKNUM(Table4[[#This Row],[Delivery Date]])</f>
        <v>40</v>
      </c>
    </row>
    <row r="1129" spans="1:12" hidden="1">
      <c r="A1129" s="4">
        <v>1154</v>
      </c>
      <c r="B1129" s="2" t="s">
        <v>198</v>
      </c>
      <c r="C1129" s="2" t="s">
        <v>13</v>
      </c>
      <c r="D1129" s="3">
        <v>2.2222222222222223E-2</v>
      </c>
      <c r="E1129" s="2" t="s">
        <v>381</v>
      </c>
      <c r="F1129" s="1">
        <v>41549.981173067128</v>
      </c>
      <c r="G1129" s="1">
        <v>41550.03874251157</v>
      </c>
      <c r="H1129" s="5">
        <f t="shared" ref="H1129:H1190" si="72">HOUR(G1129-F1129)*60+MINUTE(G1129-F1129)</f>
        <v>82</v>
      </c>
      <c r="I1129" s="15" t="str">
        <f t="shared" si="69"/>
        <v>Oct</v>
      </c>
      <c r="J1129" s="15" t="str">
        <f t="shared" si="70"/>
        <v>Night</v>
      </c>
      <c r="K1129" s="15" t="str">
        <f t="shared" si="71"/>
        <v>Weekday</v>
      </c>
      <c r="L1129" s="19">
        <f>_xlfn.ISOWEEKNUM(Table4[[#This Row],[Delivery Date]])</f>
        <v>40</v>
      </c>
    </row>
    <row r="1130" spans="1:12" hidden="1">
      <c r="A1130" s="4">
        <v>1155</v>
      </c>
      <c r="B1130" s="2" t="s">
        <v>198</v>
      </c>
      <c r="C1130" s="2" t="s">
        <v>13</v>
      </c>
      <c r="D1130" s="3">
        <v>0.23680555555555557</v>
      </c>
      <c r="E1130" s="2" t="s">
        <v>381</v>
      </c>
      <c r="F1130" s="1">
        <v>41550.214403506943</v>
      </c>
      <c r="G1130" s="1">
        <v>41550.271915081015</v>
      </c>
      <c r="H1130" s="5">
        <f t="shared" si="72"/>
        <v>82</v>
      </c>
      <c r="I1130" s="15" t="str">
        <f t="shared" si="69"/>
        <v>Oct</v>
      </c>
      <c r="J1130" s="15" t="str">
        <f t="shared" si="70"/>
        <v>Night</v>
      </c>
      <c r="K1130" s="15" t="str">
        <f t="shared" si="71"/>
        <v>Weekday</v>
      </c>
      <c r="L1130" s="19">
        <f>_xlfn.ISOWEEKNUM(Table4[[#This Row],[Delivery Date]])</f>
        <v>40</v>
      </c>
    </row>
    <row r="1131" spans="1:12">
      <c r="A1131" s="4">
        <v>1156</v>
      </c>
      <c r="B1131" s="2" t="s">
        <v>198</v>
      </c>
      <c r="C1131" s="2" t="s">
        <v>13</v>
      </c>
      <c r="D1131" s="3">
        <v>0.35138888888888892</v>
      </c>
      <c r="E1131" s="2" t="s">
        <v>6</v>
      </c>
      <c r="F1131" s="1">
        <v>41550.325450925928</v>
      </c>
      <c r="G1131" s="1">
        <v>41550.393830555557</v>
      </c>
      <c r="H1131" s="5">
        <f t="shared" si="72"/>
        <v>98</v>
      </c>
      <c r="I1131" s="15" t="str">
        <f t="shared" si="69"/>
        <v>Oct</v>
      </c>
      <c r="J1131" s="15" t="str">
        <f t="shared" si="70"/>
        <v>Day</v>
      </c>
      <c r="K1131" s="15" t="str">
        <f t="shared" si="71"/>
        <v>Weekday</v>
      </c>
      <c r="L1131" s="19">
        <f>_xlfn.ISOWEEKNUM(Table4[[#This Row],[Delivery Date]])</f>
        <v>40</v>
      </c>
    </row>
    <row r="1132" spans="1:12">
      <c r="A1132" s="4">
        <v>1157</v>
      </c>
      <c r="B1132" s="2" t="s">
        <v>198</v>
      </c>
      <c r="C1132" s="2" t="s">
        <v>13</v>
      </c>
      <c r="D1132" s="3">
        <v>0.59236111111111112</v>
      </c>
      <c r="E1132" s="2" t="s">
        <v>381</v>
      </c>
      <c r="F1132" s="1">
        <v>41550.592630127314</v>
      </c>
      <c r="G1132" s="1">
        <v>41550.649898645832</v>
      </c>
      <c r="H1132" s="5">
        <f t="shared" si="72"/>
        <v>82</v>
      </c>
      <c r="I1132" s="15" t="str">
        <f t="shared" si="69"/>
        <v>Oct</v>
      </c>
      <c r="J1132" s="15" t="str">
        <f t="shared" si="70"/>
        <v>Day</v>
      </c>
      <c r="K1132" s="15" t="str">
        <f t="shared" si="71"/>
        <v>Weekday</v>
      </c>
      <c r="L1132" s="19">
        <f>_xlfn.ISOWEEKNUM(Table4[[#This Row],[Delivery Date]])</f>
        <v>40</v>
      </c>
    </row>
    <row r="1133" spans="1:12">
      <c r="A1133" s="4">
        <v>1158</v>
      </c>
      <c r="B1133" s="2" t="s">
        <v>198</v>
      </c>
      <c r="C1133" s="2" t="s">
        <v>13</v>
      </c>
      <c r="D1133" s="3">
        <v>0.68263888888888891</v>
      </c>
      <c r="E1133" s="2" t="s">
        <v>381</v>
      </c>
      <c r="F1133" s="1">
        <v>41550.656678935185</v>
      </c>
      <c r="G1133" s="1">
        <v>41550.714850231489</v>
      </c>
      <c r="H1133" s="5">
        <f t="shared" si="72"/>
        <v>83</v>
      </c>
      <c r="I1133" s="15" t="str">
        <f t="shared" si="69"/>
        <v>Oct</v>
      </c>
      <c r="J1133" s="15" t="str">
        <f t="shared" si="70"/>
        <v>Day</v>
      </c>
      <c r="K1133" s="15" t="str">
        <f t="shared" si="71"/>
        <v>Weekday</v>
      </c>
      <c r="L1133" s="19">
        <f>_xlfn.ISOWEEKNUM(Table4[[#This Row],[Delivery Date]])</f>
        <v>40</v>
      </c>
    </row>
    <row r="1134" spans="1:12">
      <c r="A1134" s="4">
        <v>1159</v>
      </c>
      <c r="B1134" s="2" t="s">
        <v>198</v>
      </c>
      <c r="C1134" s="2" t="s">
        <v>13</v>
      </c>
      <c r="D1134" s="3">
        <v>0.7583333333333333</v>
      </c>
      <c r="E1134" s="2" t="s">
        <v>381</v>
      </c>
      <c r="F1134" s="1">
        <v>41550.727880011575</v>
      </c>
      <c r="G1134" s="1">
        <v>41550.816780474532</v>
      </c>
      <c r="H1134" s="5">
        <f t="shared" si="72"/>
        <v>128</v>
      </c>
      <c r="I1134" s="15" t="str">
        <f t="shared" si="69"/>
        <v>Oct</v>
      </c>
      <c r="J1134" s="15" t="str">
        <f t="shared" si="70"/>
        <v>Day</v>
      </c>
      <c r="K1134" s="15" t="str">
        <f t="shared" si="71"/>
        <v>Weekday</v>
      </c>
      <c r="L1134" s="19">
        <f>_xlfn.ISOWEEKNUM(Table4[[#This Row],[Delivery Date]])</f>
        <v>40</v>
      </c>
    </row>
    <row r="1135" spans="1:12">
      <c r="A1135" s="4">
        <v>1160</v>
      </c>
      <c r="B1135" s="2" t="s">
        <v>198</v>
      </c>
      <c r="C1135" s="2" t="s">
        <v>13</v>
      </c>
      <c r="D1135" s="3">
        <v>0.83611111111111114</v>
      </c>
      <c r="E1135" s="2" t="s">
        <v>381</v>
      </c>
      <c r="F1135" s="1">
        <v>41550.799666319443</v>
      </c>
      <c r="G1135" s="1" t="e">
        <v>#VALUE!</v>
      </c>
      <c r="H1135" s="5" t="e">
        <f t="shared" si="72"/>
        <v>#VALUE!</v>
      </c>
      <c r="I1135" s="15" t="str">
        <f t="shared" si="69"/>
        <v>Oct</v>
      </c>
      <c r="J1135" s="15" t="str">
        <f t="shared" si="70"/>
        <v>Day</v>
      </c>
      <c r="K1135" s="15" t="str">
        <f t="shared" si="71"/>
        <v>Weekday</v>
      </c>
      <c r="L1135" s="19">
        <f>_xlfn.ISOWEEKNUM(Table4[[#This Row],[Delivery Date]])</f>
        <v>40</v>
      </c>
    </row>
    <row r="1136" spans="1:12" hidden="1">
      <c r="A1136" s="4">
        <v>1161</v>
      </c>
      <c r="B1136" s="2" t="s">
        <v>199</v>
      </c>
      <c r="C1136" s="2" t="s">
        <v>15</v>
      </c>
      <c r="D1136" s="3">
        <v>0.16041666666666668</v>
      </c>
      <c r="E1136" s="2" t="s">
        <v>381</v>
      </c>
      <c r="F1136" s="1">
        <v>41551.145114895837</v>
      </c>
      <c r="G1136" s="1">
        <v>41551.192672766199</v>
      </c>
      <c r="H1136" s="5">
        <f t="shared" si="72"/>
        <v>68</v>
      </c>
      <c r="I1136" s="15" t="str">
        <f t="shared" si="69"/>
        <v>Oct</v>
      </c>
      <c r="J1136" s="15" t="str">
        <f t="shared" si="70"/>
        <v>Night</v>
      </c>
      <c r="K1136" s="15" t="str">
        <f t="shared" si="71"/>
        <v>Weekday</v>
      </c>
      <c r="L1136" s="19">
        <f>_xlfn.ISOWEEKNUM(Table4[[#This Row],[Delivery Date]])</f>
        <v>40</v>
      </c>
    </row>
    <row r="1137" spans="1:12">
      <c r="A1137" s="4">
        <v>1162</v>
      </c>
      <c r="B1137" s="2" t="s">
        <v>199</v>
      </c>
      <c r="C1137" s="2" t="s">
        <v>15</v>
      </c>
      <c r="D1137" s="3">
        <v>0.35069444444444442</v>
      </c>
      <c r="E1137" s="2" t="s">
        <v>381</v>
      </c>
      <c r="F1137" s="1">
        <v>41551.328417592595</v>
      </c>
      <c r="G1137" s="1">
        <v>41551.389713888886</v>
      </c>
      <c r="H1137" s="5">
        <f t="shared" si="72"/>
        <v>88</v>
      </c>
      <c r="I1137" s="15" t="str">
        <f t="shared" si="69"/>
        <v>Oct</v>
      </c>
      <c r="J1137" s="15" t="str">
        <f t="shared" si="70"/>
        <v>Day</v>
      </c>
      <c r="K1137" s="15" t="str">
        <f t="shared" si="71"/>
        <v>Weekday</v>
      </c>
      <c r="L1137" s="19">
        <f>_xlfn.ISOWEEKNUM(Table4[[#This Row],[Delivery Date]])</f>
        <v>40</v>
      </c>
    </row>
    <row r="1138" spans="1:12">
      <c r="A1138" s="4">
        <v>1163</v>
      </c>
      <c r="B1138" s="2" t="s">
        <v>199</v>
      </c>
      <c r="C1138" s="2" t="s">
        <v>15</v>
      </c>
      <c r="D1138" s="3">
        <v>0.38541666666666669</v>
      </c>
      <c r="E1138" s="2" t="s">
        <v>9</v>
      </c>
      <c r="F1138" s="1">
        <v>41551.363713541672</v>
      </c>
      <c r="G1138" s="1">
        <v>41551.43289178241</v>
      </c>
      <c r="H1138" s="5">
        <f t="shared" si="72"/>
        <v>99</v>
      </c>
      <c r="I1138" s="15" t="str">
        <f t="shared" si="69"/>
        <v>Oct</v>
      </c>
      <c r="J1138" s="15" t="str">
        <f t="shared" si="70"/>
        <v>Day</v>
      </c>
      <c r="K1138" s="15" t="str">
        <f t="shared" si="71"/>
        <v>Weekday</v>
      </c>
      <c r="L1138" s="19">
        <f>_xlfn.ISOWEEKNUM(Table4[[#This Row],[Delivery Date]])</f>
        <v>40</v>
      </c>
    </row>
    <row r="1139" spans="1:12">
      <c r="A1139" s="4">
        <v>1164</v>
      </c>
      <c r="B1139" s="2" t="s">
        <v>199</v>
      </c>
      <c r="C1139" s="2" t="s">
        <v>15</v>
      </c>
      <c r="D1139" s="3">
        <v>0.42708333333333331</v>
      </c>
      <c r="E1139" s="2" t="s">
        <v>381</v>
      </c>
      <c r="F1139" s="1">
        <v>41551.428488923615</v>
      </c>
      <c r="G1139" s="1" t="e">
        <v>#VALUE!</v>
      </c>
      <c r="H1139" s="5" t="e">
        <f t="shared" si="72"/>
        <v>#VALUE!</v>
      </c>
      <c r="I1139" s="15" t="str">
        <f t="shared" si="69"/>
        <v>Oct</v>
      </c>
      <c r="J1139" s="15" t="str">
        <f t="shared" si="70"/>
        <v>Day</v>
      </c>
      <c r="K1139" s="15" t="str">
        <f t="shared" si="71"/>
        <v>Weekday</v>
      </c>
      <c r="L1139" s="19">
        <f>_xlfn.ISOWEEKNUM(Table4[[#This Row],[Delivery Date]])</f>
        <v>40</v>
      </c>
    </row>
    <row r="1140" spans="1:12">
      <c r="A1140" s="4">
        <v>1165</v>
      </c>
      <c r="B1140" s="2" t="s">
        <v>199</v>
      </c>
      <c r="C1140" s="2" t="s">
        <v>15</v>
      </c>
      <c r="D1140" s="3">
        <v>0.50138888888888888</v>
      </c>
      <c r="E1140" s="2" t="s">
        <v>9</v>
      </c>
      <c r="F1140" s="1">
        <v>41551.447012881945</v>
      </c>
      <c r="G1140" s="1">
        <v>41551.545809178242</v>
      </c>
      <c r="H1140" s="5">
        <f t="shared" si="72"/>
        <v>142</v>
      </c>
      <c r="I1140" s="15" t="str">
        <f t="shared" si="69"/>
        <v>Oct</v>
      </c>
      <c r="J1140" s="15" t="str">
        <f t="shared" si="70"/>
        <v>Day</v>
      </c>
      <c r="K1140" s="15" t="str">
        <f t="shared" si="71"/>
        <v>Weekday</v>
      </c>
      <c r="L1140" s="19">
        <f>_xlfn.ISOWEEKNUM(Table4[[#This Row],[Delivery Date]])</f>
        <v>40</v>
      </c>
    </row>
    <row r="1141" spans="1:12">
      <c r="A1141" s="4">
        <v>1166</v>
      </c>
      <c r="B1141" s="2" t="s">
        <v>199</v>
      </c>
      <c r="C1141" s="2" t="s">
        <v>15</v>
      </c>
      <c r="D1141" s="3">
        <v>0.62361111111111112</v>
      </c>
      <c r="E1141" s="2" t="s">
        <v>9</v>
      </c>
      <c r="F1141" s="1">
        <v>41551.576378854166</v>
      </c>
      <c r="G1141" s="1">
        <v>41551.6656496875</v>
      </c>
      <c r="H1141" s="5">
        <f t="shared" si="72"/>
        <v>128</v>
      </c>
      <c r="I1141" s="15" t="str">
        <f t="shared" si="69"/>
        <v>Oct</v>
      </c>
      <c r="J1141" s="15" t="str">
        <f t="shared" si="70"/>
        <v>Day</v>
      </c>
      <c r="K1141" s="15" t="str">
        <f t="shared" si="71"/>
        <v>Weekday</v>
      </c>
      <c r="L1141" s="19">
        <f>_xlfn.ISOWEEKNUM(Table4[[#This Row],[Delivery Date]])</f>
        <v>40</v>
      </c>
    </row>
    <row r="1142" spans="1:12">
      <c r="A1142" s="4">
        <v>1168</v>
      </c>
      <c r="B1142" s="2" t="s">
        <v>200</v>
      </c>
      <c r="C1142" s="2" t="s">
        <v>17</v>
      </c>
      <c r="D1142" s="3">
        <v>0.73333333333333339</v>
      </c>
      <c r="E1142" s="2" t="s">
        <v>381</v>
      </c>
      <c r="F1142" s="1">
        <v>41552.711267326384</v>
      </c>
      <c r="G1142" s="1">
        <v>41552.793940937503</v>
      </c>
      <c r="H1142" s="5">
        <f t="shared" si="72"/>
        <v>119</v>
      </c>
      <c r="I1142" s="15" t="str">
        <f t="shared" si="69"/>
        <v>Oct</v>
      </c>
      <c r="J1142" s="15" t="str">
        <f t="shared" si="70"/>
        <v>Day</v>
      </c>
      <c r="K1142" s="15" t="str">
        <f t="shared" si="71"/>
        <v>Weekend</v>
      </c>
      <c r="L1142" s="19">
        <f>_xlfn.ISOWEEKNUM(Table4[[#This Row],[Delivery Date]])</f>
        <v>40</v>
      </c>
    </row>
    <row r="1143" spans="1:12">
      <c r="A1143" s="4">
        <v>1169</v>
      </c>
      <c r="B1143" s="2" t="s">
        <v>200</v>
      </c>
      <c r="C1143" s="2" t="s">
        <v>17</v>
      </c>
      <c r="D1143" s="3">
        <v>0.86111111111111116</v>
      </c>
      <c r="E1143" s="2" t="s">
        <v>381</v>
      </c>
      <c r="F1143" s="1">
        <v>41552.847447997687</v>
      </c>
      <c r="G1143" s="1">
        <v>41552.878142442132</v>
      </c>
      <c r="H1143" s="5">
        <f t="shared" si="72"/>
        <v>44</v>
      </c>
      <c r="I1143" s="15" t="str">
        <f t="shared" si="69"/>
        <v>Oct</v>
      </c>
      <c r="J1143" s="15" t="str">
        <f t="shared" si="70"/>
        <v>Day</v>
      </c>
      <c r="K1143" s="15" t="str">
        <f t="shared" si="71"/>
        <v>Weekend</v>
      </c>
      <c r="L1143" s="19">
        <f>_xlfn.ISOWEEKNUM(Table4[[#This Row],[Delivery Date]])</f>
        <v>40</v>
      </c>
    </row>
    <row r="1144" spans="1:12" hidden="1">
      <c r="A1144" s="4">
        <v>1170</v>
      </c>
      <c r="B1144" s="2" t="s">
        <v>201</v>
      </c>
      <c r="C1144" s="2" t="s">
        <v>19</v>
      </c>
      <c r="D1144" s="3">
        <v>0.22916666666666666</v>
      </c>
      <c r="E1144" s="2" t="s">
        <v>381</v>
      </c>
      <c r="F1144" s="1">
        <v>41553.199700462959</v>
      </c>
      <c r="G1144" s="1">
        <v>41553.265151851847</v>
      </c>
      <c r="H1144" s="5">
        <f t="shared" si="72"/>
        <v>94</v>
      </c>
      <c r="I1144" s="15" t="str">
        <f t="shared" si="69"/>
        <v>Oct</v>
      </c>
      <c r="J1144" s="15" t="str">
        <f t="shared" si="70"/>
        <v>Night</v>
      </c>
      <c r="K1144" s="15" t="str">
        <f t="shared" si="71"/>
        <v>Weekend</v>
      </c>
      <c r="L1144" s="19">
        <f>_xlfn.ISOWEEKNUM(Table4[[#This Row],[Delivery Date]])</f>
        <v>40</v>
      </c>
    </row>
    <row r="1145" spans="1:12">
      <c r="A1145" s="4">
        <v>1172</v>
      </c>
      <c r="B1145" s="2" t="s">
        <v>201</v>
      </c>
      <c r="C1145" s="2" t="s">
        <v>19</v>
      </c>
      <c r="D1145" s="3">
        <v>0.6694444444444444</v>
      </c>
      <c r="E1145" s="2" t="s">
        <v>381</v>
      </c>
      <c r="F1145" s="1">
        <v>41553.640057604163</v>
      </c>
      <c r="G1145" s="1">
        <v>41553.695161770833</v>
      </c>
      <c r="H1145" s="5">
        <f t="shared" si="72"/>
        <v>79</v>
      </c>
      <c r="I1145" s="15" t="str">
        <f t="shared" si="69"/>
        <v>Oct</v>
      </c>
      <c r="J1145" s="15" t="str">
        <f t="shared" si="70"/>
        <v>Day</v>
      </c>
      <c r="K1145" s="15" t="str">
        <f t="shared" si="71"/>
        <v>Weekend</v>
      </c>
      <c r="L1145" s="19">
        <f>_xlfn.ISOWEEKNUM(Table4[[#This Row],[Delivery Date]])</f>
        <v>40</v>
      </c>
    </row>
    <row r="1146" spans="1:12">
      <c r="A1146" s="4">
        <v>1173</v>
      </c>
      <c r="B1146" s="2" t="s">
        <v>201</v>
      </c>
      <c r="C1146" s="2" t="s">
        <v>19</v>
      </c>
      <c r="D1146" s="3">
        <v>0.71875</v>
      </c>
      <c r="E1146" s="2" t="s">
        <v>381</v>
      </c>
      <c r="F1146" s="1">
        <v>41553.692952199075</v>
      </c>
      <c r="G1146" s="1">
        <v>41553.742917476848</v>
      </c>
      <c r="H1146" s="5">
        <f t="shared" si="72"/>
        <v>71</v>
      </c>
      <c r="I1146" s="15" t="str">
        <f t="shared" si="69"/>
        <v>Oct</v>
      </c>
      <c r="J1146" s="15" t="str">
        <f t="shared" si="70"/>
        <v>Day</v>
      </c>
      <c r="K1146" s="15" t="str">
        <f t="shared" si="71"/>
        <v>Weekend</v>
      </c>
      <c r="L1146" s="19">
        <f>_xlfn.ISOWEEKNUM(Table4[[#This Row],[Delivery Date]])</f>
        <v>40</v>
      </c>
    </row>
    <row r="1147" spans="1:12">
      <c r="A1147" s="4">
        <v>1174</v>
      </c>
      <c r="B1147" s="2" t="s">
        <v>201</v>
      </c>
      <c r="C1147" s="2" t="s">
        <v>19</v>
      </c>
      <c r="D1147" s="3">
        <v>0.79166666666666663</v>
      </c>
      <c r="E1147" s="2" t="s">
        <v>381</v>
      </c>
      <c r="F1147" s="1">
        <v>41553.776609409724</v>
      </c>
      <c r="G1147" s="1">
        <v>41553.824479780087</v>
      </c>
      <c r="H1147" s="5">
        <f t="shared" si="72"/>
        <v>68</v>
      </c>
      <c r="I1147" s="15" t="str">
        <f t="shared" si="69"/>
        <v>Oct</v>
      </c>
      <c r="J1147" s="15" t="str">
        <f t="shared" si="70"/>
        <v>Day</v>
      </c>
      <c r="K1147" s="15" t="str">
        <f t="shared" si="71"/>
        <v>Weekend</v>
      </c>
      <c r="L1147" s="19">
        <f>_xlfn.ISOWEEKNUM(Table4[[#This Row],[Delivery Date]])</f>
        <v>40</v>
      </c>
    </row>
    <row r="1148" spans="1:12" hidden="1">
      <c r="A1148" s="4">
        <v>1175</v>
      </c>
      <c r="B1148" s="2" t="s">
        <v>202</v>
      </c>
      <c r="C1148" s="2" t="s">
        <v>5</v>
      </c>
      <c r="D1148" s="3">
        <v>0.13055555555555556</v>
      </c>
      <c r="E1148" s="2" t="s">
        <v>381</v>
      </c>
      <c r="F1148" s="1">
        <v>41554.108402511571</v>
      </c>
      <c r="G1148" s="1">
        <v>41554.170879363424</v>
      </c>
      <c r="H1148" s="5">
        <f t="shared" si="72"/>
        <v>89</v>
      </c>
      <c r="I1148" s="15" t="str">
        <f t="shared" si="69"/>
        <v>Oct</v>
      </c>
      <c r="J1148" s="15" t="str">
        <f t="shared" si="70"/>
        <v>Night</v>
      </c>
      <c r="K1148" s="15" t="str">
        <f t="shared" si="71"/>
        <v>Weekday</v>
      </c>
      <c r="L1148" s="19">
        <f>_xlfn.ISOWEEKNUM(Table4[[#This Row],[Delivery Date]])</f>
        <v>41</v>
      </c>
    </row>
    <row r="1149" spans="1:12">
      <c r="A1149" s="4">
        <v>1176</v>
      </c>
      <c r="B1149" s="2" t="s">
        <v>202</v>
      </c>
      <c r="C1149" s="2" t="s">
        <v>5</v>
      </c>
      <c r="D1149" s="3">
        <v>0.4152777777777778</v>
      </c>
      <c r="E1149" s="2" t="s">
        <v>381</v>
      </c>
      <c r="F1149" s="1">
        <v>41554.369598460646</v>
      </c>
      <c r="G1149" s="1">
        <v>41554.480744293978</v>
      </c>
      <c r="H1149" s="5">
        <f t="shared" si="72"/>
        <v>160</v>
      </c>
      <c r="I1149" s="15" t="str">
        <f t="shared" si="69"/>
        <v>Oct</v>
      </c>
      <c r="J1149" s="15" t="str">
        <f t="shared" si="70"/>
        <v>Day</v>
      </c>
      <c r="K1149" s="15" t="str">
        <f t="shared" si="71"/>
        <v>Weekday</v>
      </c>
      <c r="L1149" s="19">
        <f>_xlfn.ISOWEEKNUM(Table4[[#This Row],[Delivery Date]])</f>
        <v>41</v>
      </c>
    </row>
    <row r="1150" spans="1:12">
      <c r="A1150" s="4">
        <v>1177</v>
      </c>
      <c r="B1150" s="2" t="s">
        <v>202</v>
      </c>
      <c r="C1150" s="2" t="s">
        <v>5</v>
      </c>
      <c r="D1150" s="3">
        <v>0.48402777777777778</v>
      </c>
      <c r="E1150" s="2" t="s">
        <v>9</v>
      </c>
      <c r="F1150" s="1">
        <v>41554.460776273147</v>
      </c>
      <c r="G1150" s="1">
        <v>41554.532558680556</v>
      </c>
      <c r="H1150" s="5">
        <f t="shared" si="72"/>
        <v>103</v>
      </c>
      <c r="I1150" s="15" t="str">
        <f t="shared" si="69"/>
        <v>Oct</v>
      </c>
      <c r="J1150" s="15" t="str">
        <f t="shared" si="70"/>
        <v>Day</v>
      </c>
      <c r="K1150" s="15" t="str">
        <f t="shared" si="71"/>
        <v>Weekday</v>
      </c>
      <c r="L1150" s="19">
        <f>_xlfn.ISOWEEKNUM(Table4[[#This Row],[Delivery Date]])</f>
        <v>41</v>
      </c>
    </row>
    <row r="1151" spans="1:12">
      <c r="A1151" s="4">
        <v>1178</v>
      </c>
      <c r="B1151" s="2" t="s">
        <v>202</v>
      </c>
      <c r="C1151" s="2" t="s">
        <v>5</v>
      </c>
      <c r="D1151" s="3">
        <v>0.57986111111111105</v>
      </c>
      <c r="E1151" s="2" t="s">
        <v>9</v>
      </c>
      <c r="F1151" s="1">
        <v>41554.544307986114</v>
      </c>
      <c r="G1151" s="1">
        <v>41554.610731597219</v>
      </c>
      <c r="H1151" s="5">
        <f t="shared" si="72"/>
        <v>95</v>
      </c>
      <c r="I1151" s="15" t="str">
        <f t="shared" si="69"/>
        <v>Oct</v>
      </c>
      <c r="J1151" s="15" t="str">
        <f t="shared" si="70"/>
        <v>Day</v>
      </c>
      <c r="K1151" s="15" t="str">
        <f t="shared" si="71"/>
        <v>Weekday</v>
      </c>
      <c r="L1151" s="19">
        <f>_xlfn.ISOWEEKNUM(Table4[[#This Row],[Delivery Date]])</f>
        <v>41</v>
      </c>
    </row>
    <row r="1152" spans="1:12">
      <c r="A1152" s="4">
        <v>1179</v>
      </c>
      <c r="B1152" s="2" t="s">
        <v>202</v>
      </c>
      <c r="C1152" s="2" t="s">
        <v>5</v>
      </c>
      <c r="D1152" s="3">
        <v>0.67222222222222217</v>
      </c>
      <c r="E1152" s="2" t="s">
        <v>9</v>
      </c>
      <c r="F1152" s="1">
        <v>41554.640924918982</v>
      </c>
      <c r="G1152" s="1">
        <v>41554.686792974535</v>
      </c>
      <c r="H1152" s="5">
        <f t="shared" si="72"/>
        <v>66</v>
      </c>
      <c r="I1152" s="15" t="str">
        <f t="shared" si="69"/>
        <v>Oct</v>
      </c>
      <c r="J1152" s="15" t="str">
        <f t="shared" si="70"/>
        <v>Day</v>
      </c>
      <c r="K1152" s="15" t="str">
        <f t="shared" si="71"/>
        <v>Weekday</v>
      </c>
      <c r="L1152" s="19">
        <f>_xlfn.ISOWEEKNUM(Table4[[#This Row],[Delivery Date]])</f>
        <v>41</v>
      </c>
    </row>
    <row r="1153" spans="1:12" hidden="1">
      <c r="A1153" s="4">
        <v>1180</v>
      </c>
      <c r="B1153" s="2" t="s">
        <v>203</v>
      </c>
      <c r="C1153" s="2" t="s">
        <v>8</v>
      </c>
      <c r="D1153" s="3">
        <v>6.805555555555555E-2</v>
      </c>
      <c r="E1153" s="2" t="s">
        <v>381</v>
      </c>
      <c r="F1153" s="1">
        <v>41555.042427199078</v>
      </c>
      <c r="G1153" s="1">
        <v>41555.095725810184</v>
      </c>
      <c r="H1153" s="5">
        <f t="shared" si="72"/>
        <v>76</v>
      </c>
      <c r="I1153" s="15" t="str">
        <f t="shared" si="69"/>
        <v>Oct</v>
      </c>
      <c r="J1153" s="15" t="str">
        <f t="shared" si="70"/>
        <v>Night</v>
      </c>
      <c r="K1153" s="15" t="str">
        <f t="shared" si="71"/>
        <v>Weekday</v>
      </c>
      <c r="L1153" s="19">
        <f>_xlfn.ISOWEEKNUM(Table4[[#This Row],[Delivery Date]])</f>
        <v>41</v>
      </c>
    </row>
    <row r="1154" spans="1:12" hidden="1">
      <c r="A1154" s="4">
        <v>1181</v>
      </c>
      <c r="B1154" s="2" t="s">
        <v>203</v>
      </c>
      <c r="C1154" s="2" t="s">
        <v>8</v>
      </c>
      <c r="D1154" s="3">
        <v>0.12083333333333333</v>
      </c>
      <c r="E1154" s="2" t="s">
        <v>381</v>
      </c>
      <c r="F1154" s="1">
        <v>41555.097962731481</v>
      </c>
      <c r="G1154" s="1">
        <v>41555.143159490741</v>
      </c>
      <c r="H1154" s="5">
        <f t="shared" si="72"/>
        <v>65</v>
      </c>
      <c r="I1154" s="15" t="str">
        <f t="shared" ref="I1154:I1217" si="73">TEXT(B1154,"mmm")</f>
        <v>Oct</v>
      </c>
      <c r="J1154" s="15" t="str">
        <f t="shared" ref="J1154:J1217" si="74">IF(OR(HOUR(D1154)&lt;6, HOUR(D1154&gt;18)),"Night","Day")</f>
        <v>Night</v>
      </c>
      <c r="K1154" s="15" t="str">
        <f t="shared" ref="K1154:K1217" si="75">IF(OR(C1154="Saturday", C1154="Sunday"),"Weekend","Weekday")</f>
        <v>Weekday</v>
      </c>
      <c r="L1154" s="19">
        <f>_xlfn.ISOWEEKNUM(Table4[[#This Row],[Delivery Date]])</f>
        <v>41</v>
      </c>
    </row>
    <row r="1155" spans="1:12">
      <c r="A1155" s="4">
        <v>1182</v>
      </c>
      <c r="B1155" s="2" t="s">
        <v>203</v>
      </c>
      <c r="C1155" s="2" t="s">
        <v>8</v>
      </c>
      <c r="D1155" s="3">
        <v>0.3215277777777778</v>
      </c>
      <c r="E1155" s="2" t="s">
        <v>381</v>
      </c>
      <c r="F1155" s="1">
        <v>41555.270898530092</v>
      </c>
      <c r="G1155" s="1">
        <v>41555.405412418986</v>
      </c>
      <c r="H1155" s="5">
        <f t="shared" si="72"/>
        <v>193</v>
      </c>
      <c r="I1155" s="15" t="str">
        <f t="shared" si="73"/>
        <v>Oct</v>
      </c>
      <c r="J1155" s="15" t="str">
        <f t="shared" si="74"/>
        <v>Day</v>
      </c>
      <c r="K1155" s="15" t="str">
        <f t="shared" si="75"/>
        <v>Weekday</v>
      </c>
      <c r="L1155" s="19">
        <f>_xlfn.ISOWEEKNUM(Table4[[#This Row],[Delivery Date]])</f>
        <v>41</v>
      </c>
    </row>
    <row r="1156" spans="1:12">
      <c r="A1156" s="4">
        <v>1183</v>
      </c>
      <c r="B1156" s="2" t="s">
        <v>203</v>
      </c>
      <c r="C1156" s="2" t="s">
        <v>8</v>
      </c>
      <c r="D1156" s="3">
        <v>0.39166666666666666</v>
      </c>
      <c r="E1156" s="2" t="s">
        <v>381</v>
      </c>
      <c r="F1156" s="1">
        <v>41555.359147303243</v>
      </c>
      <c r="G1156" s="1">
        <v>41555.420721377312</v>
      </c>
      <c r="H1156" s="5">
        <f t="shared" si="72"/>
        <v>88</v>
      </c>
      <c r="I1156" s="15" t="str">
        <f t="shared" si="73"/>
        <v>Oct</v>
      </c>
      <c r="J1156" s="15" t="str">
        <f t="shared" si="74"/>
        <v>Day</v>
      </c>
      <c r="K1156" s="15" t="str">
        <f t="shared" si="75"/>
        <v>Weekday</v>
      </c>
      <c r="L1156" s="19">
        <f>_xlfn.ISOWEEKNUM(Table4[[#This Row],[Delivery Date]])</f>
        <v>41</v>
      </c>
    </row>
    <row r="1157" spans="1:12">
      <c r="A1157" s="4">
        <v>1184</v>
      </c>
      <c r="B1157" s="2" t="s">
        <v>203</v>
      </c>
      <c r="C1157" s="2" t="s">
        <v>8</v>
      </c>
      <c r="D1157" s="3">
        <v>0.3888888888888889</v>
      </c>
      <c r="E1157" s="2" t="s">
        <v>9</v>
      </c>
      <c r="F1157" s="1">
        <v>41555.368086574075</v>
      </c>
      <c r="G1157" s="1">
        <v>41555.426894444441</v>
      </c>
      <c r="H1157" s="5">
        <f t="shared" si="72"/>
        <v>84</v>
      </c>
      <c r="I1157" s="15" t="str">
        <f t="shared" si="73"/>
        <v>Oct</v>
      </c>
      <c r="J1157" s="15" t="str">
        <f t="shared" si="74"/>
        <v>Day</v>
      </c>
      <c r="K1157" s="15" t="str">
        <f t="shared" si="75"/>
        <v>Weekday</v>
      </c>
      <c r="L1157" s="19">
        <f>_xlfn.ISOWEEKNUM(Table4[[#This Row],[Delivery Date]])</f>
        <v>41</v>
      </c>
    </row>
    <row r="1158" spans="1:12">
      <c r="A1158" s="4">
        <v>1185</v>
      </c>
      <c r="B1158" s="2" t="s">
        <v>203</v>
      </c>
      <c r="C1158" s="2" t="s">
        <v>8</v>
      </c>
      <c r="D1158" s="3">
        <v>0.47013888888888888</v>
      </c>
      <c r="E1158" s="2" t="s">
        <v>9</v>
      </c>
      <c r="F1158" s="1">
        <v>41555.469808645837</v>
      </c>
      <c r="G1158" s="1">
        <v>41555.506938275466</v>
      </c>
      <c r="H1158" s="5">
        <f t="shared" si="72"/>
        <v>53</v>
      </c>
      <c r="I1158" s="15" t="str">
        <f t="shared" si="73"/>
        <v>Oct</v>
      </c>
      <c r="J1158" s="15" t="str">
        <f t="shared" si="74"/>
        <v>Day</v>
      </c>
      <c r="K1158" s="15" t="str">
        <f t="shared" si="75"/>
        <v>Weekday</v>
      </c>
      <c r="L1158" s="19">
        <f>_xlfn.ISOWEEKNUM(Table4[[#This Row],[Delivery Date]])</f>
        <v>41</v>
      </c>
    </row>
    <row r="1159" spans="1:12">
      <c r="A1159" s="4">
        <v>1186</v>
      </c>
      <c r="B1159" s="2" t="s">
        <v>203</v>
      </c>
      <c r="C1159" s="2" t="s">
        <v>8</v>
      </c>
      <c r="D1159" s="3">
        <v>0.51458333333333328</v>
      </c>
      <c r="E1159" s="2" t="s">
        <v>9</v>
      </c>
      <c r="F1159" s="1">
        <v>41555.477552928241</v>
      </c>
      <c r="G1159" s="1">
        <v>41555.535492743053</v>
      </c>
      <c r="H1159" s="5">
        <f t="shared" si="72"/>
        <v>83</v>
      </c>
      <c r="I1159" s="15" t="str">
        <f t="shared" si="73"/>
        <v>Oct</v>
      </c>
      <c r="J1159" s="15" t="str">
        <f t="shared" si="74"/>
        <v>Day</v>
      </c>
      <c r="K1159" s="15" t="str">
        <f t="shared" si="75"/>
        <v>Weekday</v>
      </c>
      <c r="L1159" s="19">
        <f>_xlfn.ISOWEEKNUM(Table4[[#This Row],[Delivery Date]])</f>
        <v>41</v>
      </c>
    </row>
    <row r="1160" spans="1:12">
      <c r="A1160" s="4">
        <v>1187</v>
      </c>
      <c r="B1160" s="2" t="s">
        <v>203</v>
      </c>
      <c r="C1160" s="2" t="s">
        <v>8</v>
      </c>
      <c r="D1160" s="3">
        <v>0.58402777777777781</v>
      </c>
      <c r="E1160" s="2" t="s">
        <v>9</v>
      </c>
      <c r="F1160" s="1">
        <v>41555.554396493055</v>
      </c>
      <c r="G1160" s="1">
        <v>41555.626283067133</v>
      </c>
      <c r="H1160" s="5">
        <f t="shared" si="72"/>
        <v>103</v>
      </c>
      <c r="I1160" s="15" t="str">
        <f t="shared" si="73"/>
        <v>Oct</v>
      </c>
      <c r="J1160" s="15" t="str">
        <f t="shared" si="74"/>
        <v>Day</v>
      </c>
      <c r="K1160" s="15" t="str">
        <f t="shared" si="75"/>
        <v>Weekday</v>
      </c>
      <c r="L1160" s="19">
        <f>_xlfn.ISOWEEKNUM(Table4[[#This Row],[Delivery Date]])</f>
        <v>41</v>
      </c>
    </row>
    <row r="1161" spans="1:12">
      <c r="A1161" s="4">
        <v>1188</v>
      </c>
      <c r="B1161" s="2" t="s">
        <v>203</v>
      </c>
      <c r="C1161" s="2" t="s">
        <v>8</v>
      </c>
      <c r="D1161" s="3">
        <v>0.64097222222222217</v>
      </c>
      <c r="E1161" s="2" t="s">
        <v>9</v>
      </c>
      <c r="F1161" s="1">
        <v>41555.620868321756</v>
      </c>
      <c r="G1161" s="1">
        <v>41555.667129895832</v>
      </c>
      <c r="H1161" s="5">
        <f t="shared" si="72"/>
        <v>66</v>
      </c>
      <c r="I1161" s="15" t="str">
        <f t="shared" si="73"/>
        <v>Oct</v>
      </c>
      <c r="J1161" s="15" t="str">
        <f t="shared" si="74"/>
        <v>Day</v>
      </c>
      <c r="K1161" s="15" t="str">
        <f t="shared" si="75"/>
        <v>Weekday</v>
      </c>
      <c r="L1161" s="19">
        <f>_xlfn.ISOWEEKNUM(Table4[[#This Row],[Delivery Date]])</f>
        <v>41</v>
      </c>
    </row>
    <row r="1162" spans="1:12">
      <c r="A1162" s="4">
        <v>1189</v>
      </c>
      <c r="B1162" s="2" t="s">
        <v>203</v>
      </c>
      <c r="C1162" s="2" t="s">
        <v>8</v>
      </c>
      <c r="D1162" s="3">
        <v>0.68125000000000002</v>
      </c>
      <c r="E1162" s="2" t="s">
        <v>9</v>
      </c>
      <c r="F1162" s="1">
        <v>41555.653632604168</v>
      </c>
      <c r="G1162" s="1">
        <v>41555.704500659725</v>
      </c>
      <c r="H1162" s="5">
        <f t="shared" si="72"/>
        <v>73</v>
      </c>
      <c r="I1162" s="15" t="str">
        <f t="shared" si="73"/>
        <v>Oct</v>
      </c>
      <c r="J1162" s="15" t="str">
        <f t="shared" si="74"/>
        <v>Day</v>
      </c>
      <c r="K1162" s="15" t="str">
        <f t="shared" si="75"/>
        <v>Weekday</v>
      </c>
      <c r="L1162" s="19">
        <f>_xlfn.ISOWEEKNUM(Table4[[#This Row],[Delivery Date]])</f>
        <v>41</v>
      </c>
    </row>
    <row r="1163" spans="1:12">
      <c r="A1163" s="4">
        <v>1190</v>
      </c>
      <c r="B1163" s="2" t="s">
        <v>204</v>
      </c>
      <c r="C1163" s="2" t="s">
        <v>11</v>
      </c>
      <c r="D1163" s="3">
        <v>0.36180555555555555</v>
      </c>
      <c r="E1163" s="2" t="s">
        <v>9</v>
      </c>
      <c r="F1163" s="1">
        <v>41556.319148344905</v>
      </c>
      <c r="G1163" s="1">
        <v>41556.381694641204</v>
      </c>
      <c r="H1163" s="5">
        <f t="shared" si="72"/>
        <v>90</v>
      </c>
      <c r="I1163" s="15" t="str">
        <f t="shared" si="73"/>
        <v>Oct</v>
      </c>
      <c r="J1163" s="15" t="str">
        <f t="shared" si="74"/>
        <v>Day</v>
      </c>
      <c r="K1163" s="15" t="str">
        <f t="shared" si="75"/>
        <v>Weekday</v>
      </c>
      <c r="L1163" s="19">
        <f>_xlfn.ISOWEEKNUM(Table4[[#This Row],[Delivery Date]])</f>
        <v>41</v>
      </c>
    </row>
    <row r="1164" spans="1:12">
      <c r="A1164" s="4">
        <v>1191</v>
      </c>
      <c r="B1164" s="2" t="s">
        <v>204</v>
      </c>
      <c r="C1164" s="2" t="s">
        <v>11</v>
      </c>
      <c r="D1164" s="3">
        <v>0.44097222222222227</v>
      </c>
      <c r="E1164" s="2" t="s">
        <v>9</v>
      </c>
      <c r="F1164" s="1">
        <v>41556.405607025459</v>
      </c>
      <c r="G1164" s="1">
        <v>41556.4632227662</v>
      </c>
      <c r="H1164" s="5">
        <f t="shared" si="72"/>
        <v>82</v>
      </c>
      <c r="I1164" s="15" t="str">
        <f t="shared" si="73"/>
        <v>Oct</v>
      </c>
      <c r="J1164" s="15" t="str">
        <f t="shared" si="74"/>
        <v>Day</v>
      </c>
      <c r="K1164" s="15" t="str">
        <f t="shared" si="75"/>
        <v>Weekday</v>
      </c>
      <c r="L1164" s="19">
        <f>_xlfn.ISOWEEKNUM(Table4[[#This Row],[Delivery Date]])</f>
        <v>41</v>
      </c>
    </row>
    <row r="1165" spans="1:12">
      <c r="A1165" s="4">
        <v>1192</v>
      </c>
      <c r="B1165" s="2" t="s">
        <v>204</v>
      </c>
      <c r="C1165" s="2" t="s">
        <v>11</v>
      </c>
      <c r="D1165" s="3">
        <v>0.5131944444444444</v>
      </c>
      <c r="E1165" s="2" t="s">
        <v>9</v>
      </c>
      <c r="F1165" s="1">
        <v>41556.484439895838</v>
      </c>
      <c r="G1165" s="1">
        <v>41556.535851932866</v>
      </c>
      <c r="H1165" s="5">
        <f t="shared" si="72"/>
        <v>74</v>
      </c>
      <c r="I1165" s="15" t="str">
        <f t="shared" si="73"/>
        <v>Oct</v>
      </c>
      <c r="J1165" s="15" t="str">
        <f t="shared" si="74"/>
        <v>Day</v>
      </c>
      <c r="K1165" s="15" t="str">
        <f t="shared" si="75"/>
        <v>Weekday</v>
      </c>
      <c r="L1165" s="19">
        <f>_xlfn.ISOWEEKNUM(Table4[[#This Row],[Delivery Date]])</f>
        <v>41</v>
      </c>
    </row>
    <row r="1166" spans="1:12">
      <c r="A1166" s="4">
        <v>1193</v>
      </c>
      <c r="B1166" s="2" t="s">
        <v>204</v>
      </c>
      <c r="C1166" s="2" t="s">
        <v>11</v>
      </c>
      <c r="D1166" s="3">
        <v>0.51180555555555551</v>
      </c>
      <c r="E1166" s="2" t="s">
        <v>6</v>
      </c>
      <c r="F1166" s="1">
        <v>41556.467653124993</v>
      </c>
      <c r="G1166" s="1">
        <v>41556.559065162037</v>
      </c>
      <c r="H1166" s="5">
        <f t="shared" si="72"/>
        <v>131</v>
      </c>
      <c r="I1166" s="15" t="str">
        <f t="shared" si="73"/>
        <v>Oct</v>
      </c>
      <c r="J1166" s="15" t="str">
        <f t="shared" si="74"/>
        <v>Day</v>
      </c>
      <c r="K1166" s="15" t="str">
        <f t="shared" si="75"/>
        <v>Weekday</v>
      </c>
      <c r="L1166" s="19">
        <f>_xlfn.ISOWEEKNUM(Table4[[#This Row],[Delivery Date]])</f>
        <v>41</v>
      </c>
    </row>
    <row r="1167" spans="1:12">
      <c r="A1167" s="4">
        <v>1194</v>
      </c>
      <c r="B1167" s="2" t="s">
        <v>204</v>
      </c>
      <c r="C1167" s="2" t="s">
        <v>11</v>
      </c>
      <c r="D1167" s="3">
        <v>0.59791666666666665</v>
      </c>
      <c r="E1167" s="2" t="s">
        <v>9</v>
      </c>
      <c r="F1167" s="1">
        <v>41556.562695601853</v>
      </c>
      <c r="G1167" s="1">
        <v>41556.612406250002</v>
      </c>
      <c r="H1167" s="5">
        <f t="shared" si="72"/>
        <v>71</v>
      </c>
      <c r="I1167" s="15" t="str">
        <f t="shared" si="73"/>
        <v>Oct</v>
      </c>
      <c r="J1167" s="15" t="str">
        <f t="shared" si="74"/>
        <v>Day</v>
      </c>
      <c r="K1167" s="15" t="str">
        <f t="shared" si="75"/>
        <v>Weekday</v>
      </c>
      <c r="L1167" s="19">
        <f>_xlfn.ISOWEEKNUM(Table4[[#This Row],[Delivery Date]])</f>
        <v>41</v>
      </c>
    </row>
    <row r="1168" spans="1:12">
      <c r="A1168" s="4">
        <v>1195</v>
      </c>
      <c r="B1168" s="2" t="s">
        <v>204</v>
      </c>
      <c r="C1168" s="2" t="s">
        <v>11</v>
      </c>
      <c r="D1168" s="3">
        <v>0.67291666666666661</v>
      </c>
      <c r="E1168" s="2" t="s">
        <v>9</v>
      </c>
      <c r="F1168" s="1">
        <v>41556.645515543983</v>
      </c>
      <c r="G1168" s="1">
        <v>41556.702934525463</v>
      </c>
      <c r="H1168" s="5">
        <f t="shared" si="72"/>
        <v>82</v>
      </c>
      <c r="I1168" s="15" t="str">
        <f t="shared" si="73"/>
        <v>Oct</v>
      </c>
      <c r="J1168" s="15" t="str">
        <f t="shared" si="74"/>
        <v>Day</v>
      </c>
      <c r="K1168" s="15" t="str">
        <f t="shared" si="75"/>
        <v>Weekday</v>
      </c>
      <c r="L1168" s="19">
        <f>_xlfn.ISOWEEKNUM(Table4[[#This Row],[Delivery Date]])</f>
        <v>41</v>
      </c>
    </row>
    <row r="1169" spans="1:12">
      <c r="A1169" s="4">
        <v>1196</v>
      </c>
      <c r="B1169" s="2" t="s">
        <v>204</v>
      </c>
      <c r="C1169" s="2" t="s">
        <v>11</v>
      </c>
      <c r="D1169" s="3">
        <v>0.67847222222222225</v>
      </c>
      <c r="E1169" s="2" t="s">
        <v>381</v>
      </c>
      <c r="F1169" s="1">
        <v>41556.659617129626</v>
      </c>
      <c r="G1169" s="1">
        <v>41556.717475925929</v>
      </c>
      <c r="H1169" s="5">
        <f t="shared" si="72"/>
        <v>83</v>
      </c>
      <c r="I1169" s="15" t="str">
        <f t="shared" si="73"/>
        <v>Oct</v>
      </c>
      <c r="J1169" s="15" t="str">
        <f t="shared" si="74"/>
        <v>Day</v>
      </c>
      <c r="K1169" s="15" t="str">
        <f t="shared" si="75"/>
        <v>Weekday</v>
      </c>
      <c r="L1169" s="19">
        <f>_xlfn.ISOWEEKNUM(Table4[[#This Row],[Delivery Date]])</f>
        <v>41</v>
      </c>
    </row>
    <row r="1170" spans="1:12">
      <c r="A1170" s="4">
        <v>1197</v>
      </c>
      <c r="B1170" s="2" t="s">
        <v>204</v>
      </c>
      <c r="C1170" s="2" t="s">
        <v>11</v>
      </c>
      <c r="D1170" s="3">
        <v>0.92083333333333339</v>
      </c>
      <c r="E1170" s="2" t="s">
        <v>381</v>
      </c>
      <c r="F1170" s="1">
        <v>41556.88888032407</v>
      </c>
      <c r="G1170" s="1">
        <v>41556.995107175928</v>
      </c>
      <c r="H1170" s="5">
        <f t="shared" si="72"/>
        <v>152</v>
      </c>
      <c r="I1170" s="15" t="str">
        <f t="shared" si="73"/>
        <v>Oct</v>
      </c>
      <c r="J1170" s="15" t="str">
        <f t="shared" si="74"/>
        <v>Day</v>
      </c>
      <c r="K1170" s="15" t="str">
        <f t="shared" si="75"/>
        <v>Weekday</v>
      </c>
      <c r="L1170" s="19">
        <f>_xlfn.ISOWEEKNUM(Table4[[#This Row],[Delivery Date]])</f>
        <v>41</v>
      </c>
    </row>
    <row r="1171" spans="1:12">
      <c r="A1171" s="4">
        <v>1198</v>
      </c>
      <c r="B1171" s="2" t="s">
        <v>205</v>
      </c>
      <c r="C1171" s="2" t="s">
        <v>13</v>
      </c>
      <c r="D1171" s="3">
        <v>0.31736111111111115</v>
      </c>
      <c r="E1171" s="2" t="s">
        <v>381</v>
      </c>
      <c r="F1171" s="1">
        <v>41557.276757870372</v>
      </c>
      <c r="G1171" s="1">
        <v>41557.449570370372</v>
      </c>
      <c r="H1171" s="5">
        <f t="shared" si="72"/>
        <v>248</v>
      </c>
      <c r="I1171" s="15" t="str">
        <f t="shared" si="73"/>
        <v>Oct</v>
      </c>
      <c r="J1171" s="15" t="str">
        <f t="shared" si="74"/>
        <v>Day</v>
      </c>
      <c r="K1171" s="15" t="str">
        <f t="shared" si="75"/>
        <v>Weekday</v>
      </c>
      <c r="L1171" s="19">
        <f>_xlfn.ISOWEEKNUM(Table4[[#This Row],[Delivery Date]])</f>
        <v>41</v>
      </c>
    </row>
    <row r="1172" spans="1:12">
      <c r="A1172" s="4">
        <v>1199</v>
      </c>
      <c r="B1172" s="2" t="s">
        <v>205</v>
      </c>
      <c r="C1172" s="2" t="s">
        <v>13</v>
      </c>
      <c r="D1172" s="3">
        <v>0.72986111111111107</v>
      </c>
      <c r="E1172" s="2" t="s">
        <v>6</v>
      </c>
      <c r="F1172" s="1">
        <v>41557.694603784723</v>
      </c>
      <c r="G1172" s="1">
        <v>41557.784927858796</v>
      </c>
      <c r="H1172" s="5">
        <f t="shared" si="72"/>
        <v>130</v>
      </c>
      <c r="I1172" s="15" t="str">
        <f t="shared" si="73"/>
        <v>Oct</v>
      </c>
      <c r="J1172" s="15" t="str">
        <f t="shared" si="74"/>
        <v>Day</v>
      </c>
      <c r="K1172" s="15" t="str">
        <f t="shared" si="75"/>
        <v>Weekday</v>
      </c>
      <c r="L1172" s="19">
        <f>_xlfn.ISOWEEKNUM(Table4[[#This Row],[Delivery Date]])</f>
        <v>41</v>
      </c>
    </row>
    <row r="1173" spans="1:12">
      <c r="A1173" s="4">
        <v>1200</v>
      </c>
      <c r="B1173" s="2" t="s">
        <v>205</v>
      </c>
      <c r="C1173" s="2" t="s">
        <v>13</v>
      </c>
      <c r="D1173" s="3">
        <v>0.87083333333333324</v>
      </c>
      <c r="E1173" s="2" t="s">
        <v>381</v>
      </c>
      <c r="F1173" s="1">
        <v>41557.837492048609</v>
      </c>
      <c r="G1173" s="1">
        <v>41557.919459641205</v>
      </c>
      <c r="H1173" s="5">
        <f t="shared" si="72"/>
        <v>118</v>
      </c>
      <c r="I1173" s="15" t="str">
        <f t="shared" si="73"/>
        <v>Oct</v>
      </c>
      <c r="J1173" s="15" t="str">
        <f t="shared" si="74"/>
        <v>Day</v>
      </c>
      <c r="K1173" s="15" t="str">
        <f t="shared" si="75"/>
        <v>Weekday</v>
      </c>
      <c r="L1173" s="19">
        <f>_xlfn.ISOWEEKNUM(Table4[[#This Row],[Delivery Date]])</f>
        <v>41</v>
      </c>
    </row>
    <row r="1174" spans="1:12" hidden="1">
      <c r="A1174" s="4">
        <v>1201</v>
      </c>
      <c r="B1174" s="2" t="s">
        <v>206</v>
      </c>
      <c r="C1174" s="2" t="s">
        <v>15</v>
      </c>
      <c r="D1174" s="3">
        <v>7.5694444444444439E-2</v>
      </c>
      <c r="E1174" s="2" t="s">
        <v>381</v>
      </c>
      <c r="F1174" s="1">
        <v>41558.059855127314</v>
      </c>
      <c r="G1174" s="1">
        <v>41558.104380590274</v>
      </c>
      <c r="H1174" s="5">
        <f t="shared" si="72"/>
        <v>64</v>
      </c>
      <c r="I1174" s="15" t="str">
        <f t="shared" si="73"/>
        <v>Oct</v>
      </c>
      <c r="J1174" s="15" t="str">
        <f t="shared" si="74"/>
        <v>Night</v>
      </c>
      <c r="K1174" s="15" t="str">
        <f t="shared" si="75"/>
        <v>Weekday</v>
      </c>
      <c r="L1174" s="19">
        <f>_xlfn.ISOWEEKNUM(Table4[[#This Row],[Delivery Date]])</f>
        <v>41</v>
      </c>
    </row>
    <row r="1175" spans="1:12">
      <c r="A1175" s="4">
        <v>1202</v>
      </c>
      <c r="B1175" s="2" t="s">
        <v>206</v>
      </c>
      <c r="C1175" s="2" t="s">
        <v>15</v>
      </c>
      <c r="D1175" s="3">
        <v>0.33333333333333331</v>
      </c>
      <c r="E1175" s="2" t="s">
        <v>381</v>
      </c>
      <c r="F1175" s="1">
        <v>41558.308182256944</v>
      </c>
      <c r="G1175" s="1">
        <v>41558.378853553244</v>
      </c>
      <c r="H1175" s="5">
        <f t="shared" si="72"/>
        <v>101</v>
      </c>
      <c r="I1175" s="15" t="str">
        <f t="shared" si="73"/>
        <v>Oct</v>
      </c>
      <c r="J1175" s="15" t="str">
        <f t="shared" si="74"/>
        <v>Day</v>
      </c>
      <c r="K1175" s="15" t="str">
        <f t="shared" si="75"/>
        <v>Weekday</v>
      </c>
      <c r="L1175" s="19">
        <f>_xlfn.ISOWEEKNUM(Table4[[#This Row],[Delivery Date]])</f>
        <v>41</v>
      </c>
    </row>
    <row r="1176" spans="1:12">
      <c r="A1176" s="4">
        <v>1203</v>
      </c>
      <c r="B1176" s="2" t="s">
        <v>206</v>
      </c>
      <c r="C1176" s="2" t="s">
        <v>15</v>
      </c>
      <c r="D1176" s="3">
        <v>0.39861111111111108</v>
      </c>
      <c r="E1176" s="2" t="s">
        <v>9</v>
      </c>
      <c r="F1176" s="1">
        <v>41558.36081431713</v>
      </c>
      <c r="G1176" s="1">
        <v>41558.426728668979</v>
      </c>
      <c r="H1176" s="5">
        <f t="shared" si="72"/>
        <v>94</v>
      </c>
      <c r="I1176" s="15" t="str">
        <f t="shared" si="73"/>
        <v>Oct</v>
      </c>
      <c r="J1176" s="15" t="str">
        <f t="shared" si="74"/>
        <v>Day</v>
      </c>
      <c r="K1176" s="15" t="str">
        <f t="shared" si="75"/>
        <v>Weekday</v>
      </c>
      <c r="L1176" s="19">
        <f>_xlfn.ISOWEEKNUM(Table4[[#This Row],[Delivery Date]])</f>
        <v>41</v>
      </c>
    </row>
    <row r="1177" spans="1:12">
      <c r="A1177" s="4">
        <v>1204</v>
      </c>
      <c r="B1177" s="2" t="s">
        <v>206</v>
      </c>
      <c r="C1177" s="2" t="s">
        <v>15</v>
      </c>
      <c r="D1177" s="3">
        <v>0.40138888888888885</v>
      </c>
      <c r="E1177" s="2" t="s">
        <v>9</v>
      </c>
      <c r="F1177" s="1">
        <v>41558.374766168985</v>
      </c>
      <c r="G1177" s="1">
        <v>41558.438597187502</v>
      </c>
      <c r="H1177" s="5">
        <f t="shared" si="72"/>
        <v>91</v>
      </c>
      <c r="I1177" s="15" t="str">
        <f t="shared" si="73"/>
        <v>Oct</v>
      </c>
      <c r="J1177" s="15" t="str">
        <f t="shared" si="74"/>
        <v>Day</v>
      </c>
      <c r="K1177" s="15" t="str">
        <f t="shared" si="75"/>
        <v>Weekday</v>
      </c>
      <c r="L1177" s="19">
        <f>_xlfn.ISOWEEKNUM(Table4[[#This Row],[Delivery Date]])</f>
        <v>41</v>
      </c>
    </row>
    <row r="1178" spans="1:12">
      <c r="A1178" s="4">
        <v>1205</v>
      </c>
      <c r="B1178" s="2" t="s">
        <v>206</v>
      </c>
      <c r="C1178" s="2" t="s">
        <v>15</v>
      </c>
      <c r="D1178" s="3">
        <v>0.4826388888888889</v>
      </c>
      <c r="E1178" s="2" t="s">
        <v>9</v>
      </c>
      <c r="F1178" s="1">
        <v>41558.456352893525</v>
      </c>
      <c r="G1178" s="1">
        <v>41558.512290393519</v>
      </c>
      <c r="H1178" s="5">
        <f t="shared" si="72"/>
        <v>80</v>
      </c>
      <c r="I1178" s="15" t="str">
        <f t="shared" si="73"/>
        <v>Oct</v>
      </c>
      <c r="J1178" s="15" t="str">
        <f t="shared" si="74"/>
        <v>Day</v>
      </c>
      <c r="K1178" s="15" t="str">
        <f t="shared" si="75"/>
        <v>Weekday</v>
      </c>
      <c r="L1178" s="19">
        <f>_xlfn.ISOWEEKNUM(Table4[[#This Row],[Delivery Date]])</f>
        <v>41</v>
      </c>
    </row>
    <row r="1179" spans="1:12">
      <c r="A1179" s="4">
        <v>1206</v>
      </c>
      <c r="B1179" s="2" t="s">
        <v>206</v>
      </c>
      <c r="C1179" s="2" t="s">
        <v>15</v>
      </c>
      <c r="D1179" s="3">
        <v>0.55902777777777779</v>
      </c>
      <c r="E1179" s="2" t="s">
        <v>9</v>
      </c>
      <c r="F1179" s="1">
        <v>41558.537825775464</v>
      </c>
      <c r="G1179" s="1">
        <v>41558.591101238431</v>
      </c>
      <c r="H1179" s="5">
        <f t="shared" si="72"/>
        <v>76</v>
      </c>
      <c r="I1179" s="15" t="str">
        <f t="shared" si="73"/>
        <v>Oct</v>
      </c>
      <c r="J1179" s="15" t="str">
        <f t="shared" si="74"/>
        <v>Day</v>
      </c>
      <c r="K1179" s="15" t="str">
        <f t="shared" si="75"/>
        <v>Weekday</v>
      </c>
      <c r="L1179" s="19">
        <f>_xlfn.ISOWEEKNUM(Table4[[#This Row],[Delivery Date]])</f>
        <v>41</v>
      </c>
    </row>
    <row r="1180" spans="1:12">
      <c r="A1180" s="4">
        <v>1207</v>
      </c>
      <c r="B1180" s="2" t="s">
        <v>206</v>
      </c>
      <c r="C1180" s="2" t="s">
        <v>15</v>
      </c>
      <c r="D1180" s="3">
        <v>0.63541666666666663</v>
      </c>
      <c r="E1180" s="2" t="s">
        <v>9</v>
      </c>
      <c r="F1180" s="1">
        <v>41558.616287928242</v>
      </c>
      <c r="G1180" s="1">
        <v>41558.675975428239</v>
      </c>
      <c r="H1180" s="5">
        <f t="shared" si="72"/>
        <v>85</v>
      </c>
      <c r="I1180" s="15" t="str">
        <f t="shared" si="73"/>
        <v>Oct</v>
      </c>
      <c r="J1180" s="15" t="str">
        <f t="shared" si="74"/>
        <v>Day</v>
      </c>
      <c r="K1180" s="15" t="str">
        <f t="shared" si="75"/>
        <v>Weekday</v>
      </c>
      <c r="L1180" s="19">
        <f>_xlfn.ISOWEEKNUM(Table4[[#This Row],[Delivery Date]])</f>
        <v>41</v>
      </c>
    </row>
    <row r="1181" spans="1:12">
      <c r="A1181" s="4">
        <v>1208</v>
      </c>
      <c r="B1181" s="2" t="s">
        <v>207</v>
      </c>
      <c r="C1181" s="2" t="s">
        <v>17</v>
      </c>
      <c r="D1181" s="3">
        <v>0.27499999999999997</v>
      </c>
      <c r="E1181" s="2" t="s">
        <v>381</v>
      </c>
      <c r="F1181" s="1">
        <v>41559.233768402773</v>
      </c>
      <c r="G1181" s="1" t="e">
        <v>#VALUE!</v>
      </c>
      <c r="H1181" s="5" t="e">
        <f t="shared" si="72"/>
        <v>#VALUE!</v>
      </c>
      <c r="I1181" s="15" t="str">
        <f t="shared" si="73"/>
        <v>Oct</v>
      </c>
      <c r="J1181" s="15" t="str">
        <f t="shared" si="74"/>
        <v>Day</v>
      </c>
      <c r="K1181" s="15" t="str">
        <f t="shared" si="75"/>
        <v>Weekend</v>
      </c>
      <c r="L1181" s="19">
        <f>_xlfn.ISOWEEKNUM(Table4[[#This Row],[Delivery Date]])</f>
        <v>41</v>
      </c>
    </row>
    <row r="1182" spans="1:12">
      <c r="A1182" s="4">
        <v>1209</v>
      </c>
      <c r="B1182" s="2" t="s">
        <v>207</v>
      </c>
      <c r="C1182" s="2" t="s">
        <v>17</v>
      </c>
      <c r="D1182" s="3">
        <v>0.86736111111111114</v>
      </c>
      <c r="E1182" s="2" t="s">
        <v>381</v>
      </c>
      <c r="F1182" s="1">
        <v>41559.852355983792</v>
      </c>
      <c r="G1182" s="1">
        <v>41559.8923559838</v>
      </c>
      <c r="H1182" s="5">
        <f t="shared" si="72"/>
        <v>57</v>
      </c>
      <c r="I1182" s="15" t="str">
        <f t="shared" si="73"/>
        <v>Oct</v>
      </c>
      <c r="J1182" s="15" t="str">
        <f t="shared" si="74"/>
        <v>Day</v>
      </c>
      <c r="K1182" s="15" t="str">
        <f t="shared" si="75"/>
        <v>Weekend</v>
      </c>
      <c r="L1182" s="19">
        <f>_xlfn.ISOWEEKNUM(Table4[[#This Row],[Delivery Date]])</f>
        <v>41</v>
      </c>
    </row>
    <row r="1183" spans="1:12">
      <c r="A1183" s="4">
        <v>1210</v>
      </c>
      <c r="B1183" s="2" t="s">
        <v>207</v>
      </c>
      <c r="C1183" s="2" t="s">
        <v>17</v>
      </c>
      <c r="D1183" s="3">
        <v>0.93402777777777779</v>
      </c>
      <c r="E1183" s="2" t="s">
        <v>381</v>
      </c>
      <c r="F1183" s="1">
        <v>41559.910044988428</v>
      </c>
      <c r="G1183" s="1">
        <v>41559.976595914348</v>
      </c>
      <c r="H1183" s="5">
        <f t="shared" si="72"/>
        <v>95</v>
      </c>
      <c r="I1183" s="15" t="str">
        <f t="shared" si="73"/>
        <v>Oct</v>
      </c>
      <c r="J1183" s="15" t="str">
        <f t="shared" si="74"/>
        <v>Day</v>
      </c>
      <c r="K1183" s="15" t="str">
        <f t="shared" si="75"/>
        <v>Weekend</v>
      </c>
      <c r="L1183" s="19">
        <f>_xlfn.ISOWEEKNUM(Table4[[#This Row],[Delivery Date]])</f>
        <v>41</v>
      </c>
    </row>
    <row r="1184" spans="1:12" hidden="1">
      <c r="A1184" s="4">
        <v>1211</v>
      </c>
      <c r="B1184" s="2" t="s">
        <v>208</v>
      </c>
      <c r="C1184" s="2" t="s">
        <v>19</v>
      </c>
      <c r="D1184" s="3">
        <v>1.0416666666666666E-2</v>
      </c>
      <c r="E1184" s="2" t="s">
        <v>381</v>
      </c>
      <c r="F1184" s="1">
        <v>41559.998120567128</v>
      </c>
      <c r="G1184" s="1">
        <v>41560.050898344904</v>
      </c>
      <c r="H1184" s="5">
        <f t="shared" si="72"/>
        <v>76</v>
      </c>
      <c r="I1184" s="15" t="str">
        <f t="shared" si="73"/>
        <v>Oct</v>
      </c>
      <c r="J1184" s="15" t="str">
        <f t="shared" si="74"/>
        <v>Night</v>
      </c>
      <c r="K1184" s="15" t="str">
        <f t="shared" si="75"/>
        <v>Weekend</v>
      </c>
      <c r="L1184" s="19">
        <f>_xlfn.ISOWEEKNUM(Table4[[#This Row],[Delivery Date]])</f>
        <v>41</v>
      </c>
    </row>
    <row r="1185" spans="1:12">
      <c r="A1185" s="4">
        <v>1212</v>
      </c>
      <c r="B1185" s="2" t="s">
        <v>208</v>
      </c>
      <c r="C1185" s="2" t="s">
        <v>19</v>
      </c>
      <c r="D1185" s="3">
        <v>0.51736111111111105</v>
      </c>
      <c r="E1185" s="2" t="s">
        <v>6</v>
      </c>
      <c r="F1185" s="1">
        <v>41560.479194444444</v>
      </c>
      <c r="G1185" s="1">
        <v>41560.557342592598</v>
      </c>
      <c r="H1185" s="5">
        <f t="shared" si="72"/>
        <v>112</v>
      </c>
      <c r="I1185" s="15" t="str">
        <f t="shared" si="73"/>
        <v>Oct</v>
      </c>
      <c r="J1185" s="15" t="str">
        <f t="shared" si="74"/>
        <v>Day</v>
      </c>
      <c r="K1185" s="15" t="str">
        <f t="shared" si="75"/>
        <v>Weekend</v>
      </c>
      <c r="L1185" s="19">
        <f>_xlfn.ISOWEEKNUM(Table4[[#This Row],[Delivery Date]])</f>
        <v>41</v>
      </c>
    </row>
    <row r="1186" spans="1:12">
      <c r="A1186" s="4">
        <v>1213</v>
      </c>
      <c r="B1186" s="2" t="s">
        <v>208</v>
      </c>
      <c r="C1186" s="2" t="s">
        <v>19</v>
      </c>
      <c r="D1186" s="3">
        <v>0.61597222222222225</v>
      </c>
      <c r="E1186" s="2" t="s">
        <v>381</v>
      </c>
      <c r="F1186" s="1">
        <v>41560.589978206015</v>
      </c>
      <c r="G1186" s="1">
        <v>41560.669665706017</v>
      </c>
      <c r="H1186" s="5">
        <f t="shared" si="72"/>
        <v>114</v>
      </c>
      <c r="I1186" s="15" t="str">
        <f t="shared" si="73"/>
        <v>Oct</v>
      </c>
      <c r="J1186" s="15" t="str">
        <f t="shared" si="74"/>
        <v>Day</v>
      </c>
      <c r="K1186" s="15" t="str">
        <f t="shared" si="75"/>
        <v>Weekend</v>
      </c>
      <c r="L1186" s="19">
        <f>_xlfn.ISOWEEKNUM(Table4[[#This Row],[Delivery Date]])</f>
        <v>41</v>
      </c>
    </row>
    <row r="1187" spans="1:12">
      <c r="A1187" s="4">
        <v>1214</v>
      </c>
      <c r="B1187" s="2" t="s">
        <v>208</v>
      </c>
      <c r="C1187" s="2" t="s">
        <v>19</v>
      </c>
      <c r="D1187" s="3">
        <v>0.7909722222222223</v>
      </c>
      <c r="E1187" s="2" t="s">
        <v>381</v>
      </c>
      <c r="F1187" s="1">
        <v>41560.768017905095</v>
      </c>
      <c r="G1187" s="1">
        <v>41560.8279716088</v>
      </c>
      <c r="H1187" s="5">
        <f t="shared" si="72"/>
        <v>86</v>
      </c>
      <c r="I1187" s="15" t="str">
        <f t="shared" si="73"/>
        <v>Oct</v>
      </c>
      <c r="J1187" s="15" t="str">
        <f t="shared" si="74"/>
        <v>Day</v>
      </c>
      <c r="K1187" s="15" t="str">
        <f t="shared" si="75"/>
        <v>Weekend</v>
      </c>
      <c r="L1187" s="19">
        <f>_xlfn.ISOWEEKNUM(Table4[[#This Row],[Delivery Date]])</f>
        <v>41</v>
      </c>
    </row>
    <row r="1188" spans="1:12">
      <c r="A1188" s="4">
        <v>1215</v>
      </c>
      <c r="B1188" s="2" t="s">
        <v>208</v>
      </c>
      <c r="C1188" s="2" t="s">
        <v>19</v>
      </c>
      <c r="D1188" s="3">
        <v>0.86736111111111114</v>
      </c>
      <c r="E1188" s="2" t="s">
        <v>381</v>
      </c>
      <c r="F1188" s="1">
        <v>41560.838960763889</v>
      </c>
      <c r="G1188" s="1">
        <v>41560.902421412036</v>
      </c>
      <c r="H1188" s="5">
        <f t="shared" si="72"/>
        <v>91</v>
      </c>
      <c r="I1188" s="15" t="str">
        <f t="shared" si="73"/>
        <v>Oct</v>
      </c>
      <c r="J1188" s="15" t="str">
        <f t="shared" si="74"/>
        <v>Day</v>
      </c>
      <c r="K1188" s="15" t="str">
        <f t="shared" si="75"/>
        <v>Weekend</v>
      </c>
      <c r="L1188" s="19">
        <f>_xlfn.ISOWEEKNUM(Table4[[#This Row],[Delivery Date]])</f>
        <v>41</v>
      </c>
    </row>
    <row r="1189" spans="1:12">
      <c r="A1189" s="4">
        <v>1216</v>
      </c>
      <c r="B1189" s="2" t="s">
        <v>209</v>
      </c>
      <c r="C1189" s="2" t="s">
        <v>5</v>
      </c>
      <c r="D1189" s="3">
        <v>0.25972222222222224</v>
      </c>
      <c r="E1189" s="2" t="s">
        <v>381</v>
      </c>
      <c r="F1189" s="1">
        <v>41561.229744363431</v>
      </c>
      <c r="G1189" s="1">
        <v>41561.305242048613</v>
      </c>
      <c r="H1189" s="5">
        <f t="shared" si="72"/>
        <v>108</v>
      </c>
      <c r="I1189" s="15" t="str">
        <f t="shared" si="73"/>
        <v>Oct</v>
      </c>
      <c r="J1189" s="15" t="str">
        <f t="shared" si="74"/>
        <v>Day</v>
      </c>
      <c r="K1189" s="15" t="str">
        <f t="shared" si="75"/>
        <v>Weekday</v>
      </c>
      <c r="L1189" s="19">
        <f>_xlfn.ISOWEEKNUM(Table4[[#This Row],[Delivery Date]])</f>
        <v>42</v>
      </c>
    </row>
    <row r="1190" spans="1:12">
      <c r="A1190" s="4">
        <v>1217</v>
      </c>
      <c r="B1190" s="2" t="s">
        <v>209</v>
      </c>
      <c r="C1190" s="2" t="s">
        <v>5</v>
      </c>
      <c r="D1190" s="3">
        <v>0.32708333333333334</v>
      </c>
      <c r="E1190" s="2" t="s">
        <v>6</v>
      </c>
      <c r="F1190" s="1">
        <v>41561.291963391202</v>
      </c>
      <c r="G1190" s="1">
        <v>41561.369961076387</v>
      </c>
      <c r="H1190" s="5">
        <f t="shared" si="72"/>
        <v>112</v>
      </c>
      <c r="I1190" s="15" t="str">
        <f t="shared" si="73"/>
        <v>Oct</v>
      </c>
      <c r="J1190" s="15" t="str">
        <f t="shared" si="74"/>
        <v>Day</v>
      </c>
      <c r="K1190" s="15" t="str">
        <f t="shared" si="75"/>
        <v>Weekday</v>
      </c>
      <c r="L1190" s="19">
        <f>_xlfn.ISOWEEKNUM(Table4[[#This Row],[Delivery Date]])</f>
        <v>42</v>
      </c>
    </row>
    <row r="1191" spans="1:12">
      <c r="A1191" s="4">
        <v>1218</v>
      </c>
      <c r="B1191" s="2" t="s">
        <v>209</v>
      </c>
      <c r="C1191" s="2" t="s">
        <v>5</v>
      </c>
      <c r="D1191" s="3">
        <v>0.48055555555555557</v>
      </c>
      <c r="E1191" s="2" t="s">
        <v>381</v>
      </c>
      <c r="F1191" s="1">
        <v>41561.424603321757</v>
      </c>
      <c r="G1191" s="1">
        <v>41561.537716747684</v>
      </c>
      <c r="H1191" s="5">
        <f t="shared" ref="H1191:H1253" si="76">HOUR(G1191-F1191)*60+MINUTE(G1191-F1191)</f>
        <v>162</v>
      </c>
      <c r="I1191" s="15" t="str">
        <f t="shared" si="73"/>
        <v>Oct</v>
      </c>
      <c r="J1191" s="15" t="str">
        <f t="shared" si="74"/>
        <v>Day</v>
      </c>
      <c r="K1191" s="15" t="str">
        <f t="shared" si="75"/>
        <v>Weekday</v>
      </c>
      <c r="L1191" s="19">
        <f>_xlfn.ISOWEEKNUM(Table4[[#This Row],[Delivery Date]])</f>
        <v>42</v>
      </c>
    </row>
    <row r="1192" spans="1:12">
      <c r="A1192" s="4">
        <v>1219</v>
      </c>
      <c r="B1192" s="2" t="s">
        <v>209</v>
      </c>
      <c r="C1192" s="2" t="s">
        <v>5</v>
      </c>
      <c r="D1192" s="3">
        <v>0.65138888888888891</v>
      </c>
      <c r="E1192" s="2" t="s">
        <v>6</v>
      </c>
      <c r="F1192" s="1">
        <v>41561.61111917824</v>
      </c>
      <c r="G1192" s="1">
        <v>41561.672589085647</v>
      </c>
      <c r="H1192" s="5">
        <f t="shared" si="76"/>
        <v>88</v>
      </c>
      <c r="I1192" s="15" t="str">
        <f t="shared" si="73"/>
        <v>Oct</v>
      </c>
      <c r="J1192" s="15" t="str">
        <f t="shared" si="74"/>
        <v>Day</v>
      </c>
      <c r="K1192" s="15" t="str">
        <f t="shared" si="75"/>
        <v>Weekday</v>
      </c>
      <c r="L1192" s="19">
        <f>_xlfn.ISOWEEKNUM(Table4[[#This Row],[Delivery Date]])</f>
        <v>42</v>
      </c>
    </row>
    <row r="1193" spans="1:12" hidden="1">
      <c r="A1193" s="4">
        <v>1220</v>
      </c>
      <c r="B1193" s="2" t="s">
        <v>210</v>
      </c>
      <c r="C1193" s="2" t="s">
        <v>8</v>
      </c>
      <c r="D1193" s="3">
        <v>0.12986111111111112</v>
      </c>
      <c r="E1193" s="2" t="s">
        <v>381</v>
      </c>
      <c r="F1193" s="1">
        <v>41562.111910763888</v>
      </c>
      <c r="G1193" s="1">
        <v>41562.156586689816</v>
      </c>
      <c r="H1193" s="5">
        <f t="shared" si="76"/>
        <v>64</v>
      </c>
      <c r="I1193" s="15" t="str">
        <f t="shared" si="73"/>
        <v>Oct</v>
      </c>
      <c r="J1193" s="15" t="str">
        <f t="shared" si="74"/>
        <v>Night</v>
      </c>
      <c r="K1193" s="15" t="str">
        <f t="shared" si="75"/>
        <v>Weekday</v>
      </c>
      <c r="L1193" s="19">
        <f>_xlfn.ISOWEEKNUM(Table4[[#This Row],[Delivery Date]])</f>
        <v>42</v>
      </c>
    </row>
    <row r="1194" spans="1:12" hidden="1">
      <c r="A1194" s="4">
        <v>1221</v>
      </c>
      <c r="B1194" s="2" t="s">
        <v>210</v>
      </c>
      <c r="C1194" s="2" t="s">
        <v>8</v>
      </c>
      <c r="D1194" s="3">
        <v>0.22500000000000001</v>
      </c>
      <c r="E1194" s="2" t="s">
        <v>381</v>
      </c>
      <c r="F1194" s="1">
        <v>41562.197828854165</v>
      </c>
      <c r="G1194" s="1">
        <v>41562.260930706019</v>
      </c>
      <c r="H1194" s="5">
        <f t="shared" si="76"/>
        <v>90</v>
      </c>
      <c r="I1194" s="15" t="str">
        <f t="shared" si="73"/>
        <v>Oct</v>
      </c>
      <c r="J1194" s="15" t="str">
        <f t="shared" si="74"/>
        <v>Night</v>
      </c>
      <c r="K1194" s="15" t="str">
        <f t="shared" si="75"/>
        <v>Weekday</v>
      </c>
      <c r="L1194" s="19">
        <f>_xlfn.ISOWEEKNUM(Table4[[#This Row],[Delivery Date]])</f>
        <v>42</v>
      </c>
    </row>
    <row r="1195" spans="1:12">
      <c r="A1195" s="4">
        <v>1222</v>
      </c>
      <c r="B1195" s="2" t="s">
        <v>210</v>
      </c>
      <c r="C1195" s="2" t="s">
        <v>8</v>
      </c>
      <c r="D1195" s="3">
        <v>0.31736111111111115</v>
      </c>
      <c r="E1195" s="2" t="s">
        <v>381</v>
      </c>
      <c r="F1195" s="1">
        <v>41562.267903206019</v>
      </c>
      <c r="G1195" s="1" t="e">
        <v>#VALUE!</v>
      </c>
      <c r="H1195" s="5" t="e">
        <f t="shared" si="76"/>
        <v>#VALUE!</v>
      </c>
      <c r="I1195" s="15" t="str">
        <f t="shared" si="73"/>
        <v>Oct</v>
      </c>
      <c r="J1195" s="15" t="str">
        <f t="shared" si="74"/>
        <v>Day</v>
      </c>
      <c r="K1195" s="15" t="str">
        <f t="shared" si="75"/>
        <v>Weekday</v>
      </c>
      <c r="L1195" s="19">
        <f>_xlfn.ISOWEEKNUM(Table4[[#This Row],[Delivery Date]])</f>
        <v>42</v>
      </c>
    </row>
    <row r="1196" spans="1:12">
      <c r="A1196" s="4">
        <v>1223</v>
      </c>
      <c r="B1196" s="2" t="s">
        <v>210</v>
      </c>
      <c r="C1196" s="2" t="s">
        <v>8</v>
      </c>
      <c r="D1196" s="3">
        <v>0.34791666666666665</v>
      </c>
      <c r="E1196" s="2" t="s">
        <v>9</v>
      </c>
      <c r="F1196" s="1">
        <v>41562.321885069447</v>
      </c>
      <c r="G1196" s="1">
        <v>41562.379153587957</v>
      </c>
      <c r="H1196" s="5">
        <f t="shared" si="76"/>
        <v>82</v>
      </c>
      <c r="I1196" s="15" t="str">
        <f t="shared" si="73"/>
        <v>Oct</v>
      </c>
      <c r="J1196" s="15" t="str">
        <f t="shared" si="74"/>
        <v>Day</v>
      </c>
      <c r="K1196" s="15" t="str">
        <f t="shared" si="75"/>
        <v>Weekday</v>
      </c>
      <c r="L1196" s="19">
        <f>_xlfn.ISOWEEKNUM(Table4[[#This Row],[Delivery Date]])</f>
        <v>42</v>
      </c>
    </row>
    <row r="1197" spans="1:12">
      <c r="A1197" s="4">
        <v>1224</v>
      </c>
      <c r="B1197" s="2" t="s">
        <v>210</v>
      </c>
      <c r="C1197" s="2" t="s">
        <v>8</v>
      </c>
      <c r="D1197" s="3">
        <v>0.42499999999999999</v>
      </c>
      <c r="E1197" s="2" t="s">
        <v>6</v>
      </c>
      <c r="F1197" s="1">
        <v>41562.391836574076</v>
      </c>
      <c r="G1197" s="1">
        <v>41562.471720833331</v>
      </c>
      <c r="H1197" s="5">
        <f t="shared" si="76"/>
        <v>115</v>
      </c>
      <c r="I1197" s="15" t="str">
        <f t="shared" si="73"/>
        <v>Oct</v>
      </c>
      <c r="J1197" s="15" t="str">
        <f t="shared" si="74"/>
        <v>Day</v>
      </c>
      <c r="K1197" s="15" t="str">
        <f t="shared" si="75"/>
        <v>Weekday</v>
      </c>
      <c r="L1197" s="19">
        <f>_xlfn.ISOWEEKNUM(Table4[[#This Row],[Delivery Date]])</f>
        <v>42</v>
      </c>
    </row>
    <row r="1198" spans="1:12">
      <c r="A1198" s="4">
        <v>1225</v>
      </c>
      <c r="B1198" s="2" t="s">
        <v>210</v>
      </c>
      <c r="C1198" s="2" t="s">
        <v>8</v>
      </c>
      <c r="D1198" s="3">
        <v>0.43194444444444446</v>
      </c>
      <c r="E1198" s="2" t="s">
        <v>9</v>
      </c>
      <c r="F1198" s="1">
        <v>41562.396674571755</v>
      </c>
      <c r="G1198" s="1">
        <v>41562.47608429398</v>
      </c>
      <c r="H1198" s="5">
        <f t="shared" si="76"/>
        <v>114</v>
      </c>
      <c r="I1198" s="15" t="str">
        <f t="shared" si="73"/>
        <v>Oct</v>
      </c>
      <c r="J1198" s="15" t="str">
        <f t="shared" si="74"/>
        <v>Day</v>
      </c>
      <c r="K1198" s="15" t="str">
        <f t="shared" si="75"/>
        <v>Weekday</v>
      </c>
      <c r="L1198" s="19">
        <f>_xlfn.ISOWEEKNUM(Table4[[#This Row],[Delivery Date]])</f>
        <v>42</v>
      </c>
    </row>
    <row r="1199" spans="1:12">
      <c r="A1199" s="4">
        <v>1226</v>
      </c>
      <c r="B1199" s="2" t="s">
        <v>210</v>
      </c>
      <c r="C1199" s="2" t="s">
        <v>8</v>
      </c>
      <c r="D1199" s="3">
        <v>0.50763888888888886</v>
      </c>
      <c r="E1199" s="2" t="s">
        <v>381</v>
      </c>
      <c r="F1199" s="1">
        <v>41562.4808591088</v>
      </c>
      <c r="G1199" s="1">
        <v>41562.583127627309</v>
      </c>
      <c r="H1199" s="5">
        <f t="shared" si="76"/>
        <v>147</v>
      </c>
      <c r="I1199" s="15" t="str">
        <f t="shared" si="73"/>
        <v>Oct</v>
      </c>
      <c r="J1199" s="15" t="str">
        <f t="shared" si="74"/>
        <v>Day</v>
      </c>
      <c r="K1199" s="15" t="str">
        <f t="shared" si="75"/>
        <v>Weekday</v>
      </c>
      <c r="L1199" s="19">
        <f>_xlfn.ISOWEEKNUM(Table4[[#This Row],[Delivery Date]])</f>
        <v>42</v>
      </c>
    </row>
    <row r="1200" spans="1:12">
      <c r="A1200" s="4">
        <v>1227</v>
      </c>
      <c r="B1200" s="2" t="s">
        <v>210</v>
      </c>
      <c r="C1200" s="2" t="s">
        <v>8</v>
      </c>
      <c r="D1200" s="3">
        <v>0.52430555555555558</v>
      </c>
      <c r="E1200" s="2" t="s">
        <v>9</v>
      </c>
      <c r="F1200" s="1">
        <v>41562.494518900457</v>
      </c>
      <c r="G1200" s="1">
        <v>41562.5612434375</v>
      </c>
      <c r="H1200" s="5">
        <f t="shared" si="76"/>
        <v>96</v>
      </c>
      <c r="I1200" s="15" t="str">
        <f t="shared" si="73"/>
        <v>Oct</v>
      </c>
      <c r="J1200" s="15" t="str">
        <f t="shared" si="74"/>
        <v>Day</v>
      </c>
      <c r="K1200" s="15" t="str">
        <f t="shared" si="75"/>
        <v>Weekday</v>
      </c>
      <c r="L1200" s="19">
        <f>_xlfn.ISOWEEKNUM(Table4[[#This Row],[Delivery Date]])</f>
        <v>42</v>
      </c>
    </row>
    <row r="1201" spans="1:12">
      <c r="A1201" s="4">
        <v>1228</v>
      </c>
      <c r="B1201" s="2" t="s">
        <v>210</v>
      </c>
      <c r="C1201" s="2" t="s">
        <v>8</v>
      </c>
      <c r="D1201" s="3">
        <v>0.6069444444444444</v>
      </c>
      <c r="E1201" s="2" t="s">
        <v>9</v>
      </c>
      <c r="F1201" s="1">
        <v>41562.568006678237</v>
      </c>
      <c r="G1201" s="1">
        <v>41562.637601585644</v>
      </c>
      <c r="H1201" s="5">
        <f t="shared" si="76"/>
        <v>100</v>
      </c>
      <c r="I1201" s="15" t="str">
        <f t="shared" si="73"/>
        <v>Oct</v>
      </c>
      <c r="J1201" s="15" t="str">
        <f t="shared" si="74"/>
        <v>Day</v>
      </c>
      <c r="K1201" s="15" t="str">
        <f t="shared" si="75"/>
        <v>Weekday</v>
      </c>
      <c r="L1201" s="19">
        <f>_xlfn.ISOWEEKNUM(Table4[[#This Row],[Delivery Date]])</f>
        <v>42</v>
      </c>
    </row>
    <row r="1202" spans="1:12">
      <c r="A1202" s="4">
        <v>1229</v>
      </c>
      <c r="B1202" s="2" t="s">
        <v>210</v>
      </c>
      <c r="C1202" s="2" t="s">
        <v>8</v>
      </c>
      <c r="D1202" s="3">
        <v>0.61597222222222225</v>
      </c>
      <c r="E1202" s="2" t="s">
        <v>6</v>
      </c>
      <c r="F1202" s="1">
        <v>41562.579341817131</v>
      </c>
      <c r="G1202" s="1">
        <v>41562.701344131943</v>
      </c>
      <c r="H1202" s="5">
        <f t="shared" si="76"/>
        <v>175</v>
      </c>
      <c r="I1202" s="15" t="str">
        <f t="shared" si="73"/>
        <v>Oct</v>
      </c>
      <c r="J1202" s="15" t="str">
        <f t="shared" si="74"/>
        <v>Day</v>
      </c>
      <c r="K1202" s="15" t="str">
        <f t="shared" si="75"/>
        <v>Weekday</v>
      </c>
      <c r="L1202" s="19">
        <f>_xlfn.ISOWEEKNUM(Table4[[#This Row],[Delivery Date]])</f>
        <v>42</v>
      </c>
    </row>
    <row r="1203" spans="1:12">
      <c r="A1203" s="4">
        <v>1230</v>
      </c>
      <c r="B1203" s="2" t="s">
        <v>210</v>
      </c>
      <c r="C1203" s="2" t="s">
        <v>8</v>
      </c>
      <c r="D1203" s="3">
        <v>0.97569444444444453</v>
      </c>
      <c r="E1203" s="2" t="s">
        <v>381</v>
      </c>
      <c r="F1203" s="1">
        <v>41562.938891122685</v>
      </c>
      <c r="G1203" s="1">
        <v>41563.017016122685</v>
      </c>
      <c r="H1203" s="5">
        <f t="shared" si="76"/>
        <v>112</v>
      </c>
      <c r="I1203" s="15" t="str">
        <f t="shared" si="73"/>
        <v>Oct</v>
      </c>
      <c r="J1203" s="15" t="str">
        <f t="shared" si="74"/>
        <v>Day</v>
      </c>
      <c r="K1203" s="15" t="str">
        <f t="shared" si="75"/>
        <v>Weekday</v>
      </c>
      <c r="L1203" s="19">
        <f>_xlfn.ISOWEEKNUM(Table4[[#This Row],[Delivery Date]])</f>
        <v>42</v>
      </c>
    </row>
    <row r="1204" spans="1:12">
      <c r="A1204" s="4">
        <v>1231</v>
      </c>
      <c r="B1204" s="2" t="s">
        <v>211</v>
      </c>
      <c r="C1204" s="2" t="s">
        <v>11</v>
      </c>
      <c r="D1204" s="3">
        <v>0.42569444444444443</v>
      </c>
      <c r="E1204" s="2" t="s">
        <v>9</v>
      </c>
      <c r="F1204" s="1">
        <v>41563.39596130787</v>
      </c>
      <c r="G1204" s="1">
        <v>41563.445266863426</v>
      </c>
      <c r="H1204" s="5">
        <f t="shared" si="76"/>
        <v>71</v>
      </c>
      <c r="I1204" s="15" t="str">
        <f t="shared" si="73"/>
        <v>Oct</v>
      </c>
      <c r="J1204" s="15" t="str">
        <f t="shared" si="74"/>
        <v>Day</v>
      </c>
      <c r="K1204" s="15" t="str">
        <f t="shared" si="75"/>
        <v>Weekday</v>
      </c>
      <c r="L1204" s="19">
        <f>_xlfn.ISOWEEKNUM(Table4[[#This Row],[Delivery Date]])</f>
        <v>42</v>
      </c>
    </row>
    <row r="1205" spans="1:12">
      <c r="A1205" s="4">
        <v>1232</v>
      </c>
      <c r="B1205" s="2" t="s">
        <v>211</v>
      </c>
      <c r="C1205" s="2" t="s">
        <v>11</v>
      </c>
      <c r="D1205" s="3">
        <v>0.50069444444444444</v>
      </c>
      <c r="E1205" s="2" t="s">
        <v>9</v>
      </c>
      <c r="F1205" s="1">
        <v>41563.478512465277</v>
      </c>
      <c r="G1205" s="1">
        <v>41563.535514780087</v>
      </c>
      <c r="H1205" s="5">
        <f t="shared" si="76"/>
        <v>82</v>
      </c>
      <c r="I1205" s="15" t="str">
        <f t="shared" si="73"/>
        <v>Oct</v>
      </c>
      <c r="J1205" s="15" t="str">
        <f t="shared" si="74"/>
        <v>Day</v>
      </c>
      <c r="K1205" s="15" t="str">
        <f t="shared" si="75"/>
        <v>Weekday</v>
      </c>
      <c r="L1205" s="19">
        <f>_xlfn.ISOWEEKNUM(Table4[[#This Row],[Delivery Date]])</f>
        <v>42</v>
      </c>
    </row>
    <row r="1206" spans="1:12">
      <c r="A1206" s="4">
        <v>1233</v>
      </c>
      <c r="B1206" s="2" t="s">
        <v>211</v>
      </c>
      <c r="C1206" s="2" t="s">
        <v>11</v>
      </c>
      <c r="D1206" s="3">
        <v>0.5229166666666667</v>
      </c>
      <c r="E1206" s="2" t="s">
        <v>381</v>
      </c>
      <c r="F1206" s="1">
        <v>41563.500938506942</v>
      </c>
      <c r="G1206" s="1">
        <v>41563.547558877319</v>
      </c>
      <c r="H1206" s="5">
        <f t="shared" si="76"/>
        <v>67</v>
      </c>
      <c r="I1206" s="15" t="str">
        <f t="shared" si="73"/>
        <v>Oct</v>
      </c>
      <c r="J1206" s="15" t="str">
        <f t="shared" si="74"/>
        <v>Day</v>
      </c>
      <c r="K1206" s="15" t="str">
        <f t="shared" si="75"/>
        <v>Weekday</v>
      </c>
      <c r="L1206" s="19">
        <f>_xlfn.ISOWEEKNUM(Table4[[#This Row],[Delivery Date]])</f>
        <v>42</v>
      </c>
    </row>
    <row r="1207" spans="1:12">
      <c r="A1207" s="4">
        <v>1234</v>
      </c>
      <c r="B1207" s="2" t="s">
        <v>211</v>
      </c>
      <c r="C1207" s="2" t="s">
        <v>11</v>
      </c>
      <c r="D1207" s="3">
        <v>0.59375</v>
      </c>
      <c r="E1207" s="2" t="s">
        <v>9</v>
      </c>
      <c r="F1207" s="1">
        <v>41563.561255127315</v>
      </c>
      <c r="G1207" s="1">
        <v>41563.618014386579</v>
      </c>
      <c r="H1207" s="5">
        <f t="shared" si="76"/>
        <v>81</v>
      </c>
      <c r="I1207" s="15" t="str">
        <f t="shared" si="73"/>
        <v>Oct</v>
      </c>
      <c r="J1207" s="15" t="str">
        <f t="shared" si="74"/>
        <v>Day</v>
      </c>
      <c r="K1207" s="15" t="str">
        <f t="shared" si="75"/>
        <v>Weekday</v>
      </c>
      <c r="L1207" s="19">
        <f>_xlfn.ISOWEEKNUM(Table4[[#This Row],[Delivery Date]])</f>
        <v>42</v>
      </c>
    </row>
    <row r="1208" spans="1:12">
      <c r="A1208" s="4">
        <v>1235</v>
      </c>
      <c r="B1208" s="2" t="s">
        <v>211</v>
      </c>
      <c r="C1208" s="2" t="s">
        <v>11</v>
      </c>
      <c r="D1208" s="3">
        <v>0.64236111111111105</v>
      </c>
      <c r="E1208" s="2" t="s">
        <v>381</v>
      </c>
      <c r="F1208" s="1">
        <v>41563.61647241898</v>
      </c>
      <c r="G1208" s="1">
        <v>41563.704643715275</v>
      </c>
      <c r="H1208" s="5">
        <f t="shared" si="76"/>
        <v>126</v>
      </c>
      <c r="I1208" s="15" t="str">
        <f t="shared" si="73"/>
        <v>Oct</v>
      </c>
      <c r="J1208" s="15" t="str">
        <f t="shared" si="74"/>
        <v>Day</v>
      </c>
      <c r="K1208" s="15" t="str">
        <f t="shared" si="75"/>
        <v>Weekday</v>
      </c>
      <c r="L1208" s="19">
        <f>_xlfn.ISOWEEKNUM(Table4[[#This Row],[Delivery Date]])</f>
        <v>42</v>
      </c>
    </row>
    <row r="1209" spans="1:12">
      <c r="A1209" s="4">
        <v>1236</v>
      </c>
      <c r="B1209" s="2" t="s">
        <v>211</v>
      </c>
      <c r="C1209" s="2" t="s">
        <v>11</v>
      </c>
      <c r="D1209" s="3">
        <v>0.68333333333333324</v>
      </c>
      <c r="E1209" s="2" t="s">
        <v>9</v>
      </c>
      <c r="F1209" s="1">
        <v>41563.644030752308</v>
      </c>
      <c r="G1209" s="1" t="e">
        <v>#VALUE!</v>
      </c>
      <c r="H1209" s="5" t="e">
        <f t="shared" si="76"/>
        <v>#VALUE!</v>
      </c>
      <c r="I1209" s="15" t="str">
        <f t="shared" si="73"/>
        <v>Oct</v>
      </c>
      <c r="J1209" s="15" t="str">
        <f t="shared" si="74"/>
        <v>Day</v>
      </c>
      <c r="K1209" s="15" t="str">
        <f t="shared" si="75"/>
        <v>Weekday</v>
      </c>
      <c r="L1209" s="19">
        <f>_xlfn.ISOWEEKNUM(Table4[[#This Row],[Delivery Date]])</f>
        <v>42</v>
      </c>
    </row>
    <row r="1210" spans="1:12">
      <c r="A1210" s="4">
        <v>1237</v>
      </c>
      <c r="B1210" s="2" t="s">
        <v>211</v>
      </c>
      <c r="C1210" s="2" t="s">
        <v>11</v>
      </c>
      <c r="D1210" s="3">
        <v>0.71458333333333324</v>
      </c>
      <c r="E1210" s="2" t="s">
        <v>6</v>
      </c>
      <c r="F1210" s="1">
        <v>41563.692767743058</v>
      </c>
      <c r="G1210" s="1">
        <v>41563.736101076385</v>
      </c>
      <c r="H1210" s="5">
        <f t="shared" si="76"/>
        <v>62</v>
      </c>
      <c r="I1210" s="15" t="str">
        <f t="shared" si="73"/>
        <v>Oct</v>
      </c>
      <c r="J1210" s="15" t="str">
        <f t="shared" si="74"/>
        <v>Day</v>
      </c>
      <c r="K1210" s="15" t="str">
        <f t="shared" si="75"/>
        <v>Weekday</v>
      </c>
      <c r="L1210" s="19">
        <f>_xlfn.ISOWEEKNUM(Table4[[#This Row],[Delivery Date]])</f>
        <v>42</v>
      </c>
    </row>
    <row r="1211" spans="1:12" hidden="1">
      <c r="A1211" s="4">
        <v>1238</v>
      </c>
      <c r="B1211" s="2" t="s">
        <v>212</v>
      </c>
      <c r="C1211" s="2" t="s">
        <v>13</v>
      </c>
      <c r="D1211" s="3">
        <v>0.11388888888888889</v>
      </c>
      <c r="E1211" s="2" t="s">
        <v>381</v>
      </c>
      <c r="F1211" s="1">
        <v>41564.102817824074</v>
      </c>
      <c r="G1211" s="1">
        <v>41564.168894212962</v>
      </c>
      <c r="H1211" s="5">
        <f t="shared" si="76"/>
        <v>95</v>
      </c>
      <c r="I1211" s="15" t="str">
        <f t="shared" si="73"/>
        <v>Oct</v>
      </c>
      <c r="J1211" s="15" t="str">
        <f t="shared" si="74"/>
        <v>Night</v>
      </c>
      <c r="K1211" s="15" t="str">
        <f t="shared" si="75"/>
        <v>Weekday</v>
      </c>
      <c r="L1211" s="19">
        <f>_xlfn.ISOWEEKNUM(Table4[[#This Row],[Delivery Date]])</f>
        <v>42</v>
      </c>
    </row>
    <row r="1212" spans="1:12">
      <c r="A1212" s="4">
        <v>1239</v>
      </c>
      <c r="B1212" s="2" t="s">
        <v>212</v>
      </c>
      <c r="C1212" s="2" t="s">
        <v>13</v>
      </c>
      <c r="D1212" s="3">
        <v>0.30555555555555552</v>
      </c>
      <c r="E1212" s="2" t="s">
        <v>381</v>
      </c>
      <c r="F1212" s="1">
        <v>41564.277952581018</v>
      </c>
      <c r="G1212" s="1">
        <v>41564.334202581013</v>
      </c>
      <c r="H1212" s="5">
        <f t="shared" si="76"/>
        <v>81</v>
      </c>
      <c r="I1212" s="15" t="str">
        <f t="shared" si="73"/>
        <v>Oct</v>
      </c>
      <c r="J1212" s="15" t="str">
        <f t="shared" si="74"/>
        <v>Day</v>
      </c>
      <c r="K1212" s="15" t="str">
        <f t="shared" si="75"/>
        <v>Weekday</v>
      </c>
      <c r="L1212" s="19">
        <f>_xlfn.ISOWEEKNUM(Table4[[#This Row],[Delivery Date]])</f>
        <v>42</v>
      </c>
    </row>
    <row r="1213" spans="1:12">
      <c r="A1213" s="4">
        <v>1240</v>
      </c>
      <c r="B1213" s="2" t="s">
        <v>212</v>
      </c>
      <c r="C1213" s="2" t="s">
        <v>13</v>
      </c>
      <c r="D1213" s="3">
        <v>0.42638888888888887</v>
      </c>
      <c r="E1213" s="2" t="s">
        <v>9</v>
      </c>
      <c r="F1213" s="1">
        <v>41564.394604629633</v>
      </c>
      <c r="G1213" s="1">
        <v>41564.453262037037</v>
      </c>
      <c r="H1213" s="5">
        <f t="shared" si="76"/>
        <v>84</v>
      </c>
      <c r="I1213" s="15" t="str">
        <f t="shared" si="73"/>
        <v>Oct</v>
      </c>
      <c r="J1213" s="15" t="str">
        <f t="shared" si="74"/>
        <v>Day</v>
      </c>
      <c r="K1213" s="15" t="str">
        <f t="shared" si="75"/>
        <v>Weekday</v>
      </c>
      <c r="L1213" s="19">
        <f>_xlfn.ISOWEEKNUM(Table4[[#This Row],[Delivery Date]])</f>
        <v>42</v>
      </c>
    </row>
    <row r="1214" spans="1:12">
      <c r="A1214" s="4">
        <v>1241</v>
      </c>
      <c r="B1214" s="2" t="s">
        <v>212</v>
      </c>
      <c r="C1214" s="2" t="s">
        <v>13</v>
      </c>
      <c r="D1214" s="3">
        <v>0.77708333333333324</v>
      </c>
      <c r="E1214" s="2" t="s">
        <v>381</v>
      </c>
      <c r="F1214" s="1">
        <v>41564.754538229172</v>
      </c>
      <c r="G1214" s="1">
        <v>41564.804295173613</v>
      </c>
      <c r="H1214" s="5">
        <f t="shared" si="76"/>
        <v>71</v>
      </c>
      <c r="I1214" s="15" t="str">
        <f t="shared" si="73"/>
        <v>Oct</v>
      </c>
      <c r="J1214" s="15" t="str">
        <f t="shared" si="74"/>
        <v>Day</v>
      </c>
      <c r="K1214" s="15" t="str">
        <f t="shared" si="75"/>
        <v>Weekday</v>
      </c>
      <c r="L1214" s="19">
        <f>_xlfn.ISOWEEKNUM(Table4[[#This Row],[Delivery Date]])</f>
        <v>42</v>
      </c>
    </row>
    <row r="1215" spans="1:12">
      <c r="A1215" s="4">
        <v>1242</v>
      </c>
      <c r="B1215" s="2" t="s">
        <v>212</v>
      </c>
      <c r="C1215" s="2" t="s">
        <v>13</v>
      </c>
      <c r="D1215" s="3">
        <v>0.89166666666666661</v>
      </c>
      <c r="E1215" s="2" t="s">
        <v>381</v>
      </c>
      <c r="F1215" s="1">
        <v>41564.872799571764</v>
      </c>
      <c r="G1215" s="1">
        <v>41564.940473182869</v>
      </c>
      <c r="H1215" s="5">
        <f t="shared" si="76"/>
        <v>97</v>
      </c>
      <c r="I1215" s="15" t="str">
        <f t="shared" si="73"/>
        <v>Oct</v>
      </c>
      <c r="J1215" s="15" t="str">
        <f t="shared" si="74"/>
        <v>Day</v>
      </c>
      <c r="K1215" s="15" t="str">
        <f t="shared" si="75"/>
        <v>Weekday</v>
      </c>
      <c r="L1215" s="19">
        <f>_xlfn.ISOWEEKNUM(Table4[[#This Row],[Delivery Date]])</f>
        <v>42</v>
      </c>
    </row>
    <row r="1216" spans="1:12" hidden="1">
      <c r="A1216" s="4">
        <v>1243</v>
      </c>
      <c r="B1216" s="2" t="s">
        <v>213</v>
      </c>
      <c r="C1216" s="2" t="s">
        <v>15</v>
      </c>
      <c r="D1216" s="3">
        <v>1.1805555555555555E-2</v>
      </c>
      <c r="E1216" s="2" t="s">
        <v>381</v>
      </c>
      <c r="F1216" s="1">
        <v>41564.972258877315</v>
      </c>
      <c r="G1216" s="1">
        <v>41565.050326006945</v>
      </c>
      <c r="H1216" s="5">
        <f t="shared" si="76"/>
        <v>112</v>
      </c>
      <c r="I1216" s="15" t="str">
        <f t="shared" si="73"/>
        <v>Oct</v>
      </c>
      <c r="J1216" s="15" t="str">
        <f t="shared" si="74"/>
        <v>Night</v>
      </c>
      <c r="K1216" s="15" t="str">
        <f t="shared" si="75"/>
        <v>Weekday</v>
      </c>
      <c r="L1216" s="19">
        <f>_xlfn.ISOWEEKNUM(Table4[[#This Row],[Delivery Date]])</f>
        <v>42</v>
      </c>
    </row>
    <row r="1217" spans="1:12" hidden="1">
      <c r="A1217" s="4">
        <v>1244</v>
      </c>
      <c r="B1217" s="2" t="s">
        <v>213</v>
      </c>
      <c r="C1217" s="2" t="s">
        <v>15</v>
      </c>
      <c r="D1217" s="3">
        <v>0.11180555555555556</v>
      </c>
      <c r="E1217" s="2" t="s">
        <v>6</v>
      </c>
      <c r="F1217" s="1" t="e">
        <v>#VALUE!</v>
      </c>
      <c r="G1217" s="1">
        <v>41565.160650613427</v>
      </c>
      <c r="H1217" s="5" t="e">
        <f t="shared" si="76"/>
        <v>#VALUE!</v>
      </c>
      <c r="I1217" s="15" t="str">
        <f t="shared" si="73"/>
        <v>Oct</v>
      </c>
      <c r="J1217" s="15" t="str">
        <f t="shared" si="74"/>
        <v>Night</v>
      </c>
      <c r="K1217" s="15" t="str">
        <f t="shared" si="75"/>
        <v>Weekday</v>
      </c>
      <c r="L1217" s="19">
        <f>_xlfn.ISOWEEKNUM(Table4[[#This Row],[Delivery Date]])</f>
        <v>42</v>
      </c>
    </row>
    <row r="1218" spans="1:12">
      <c r="A1218" s="4">
        <v>1245</v>
      </c>
      <c r="B1218" s="2" t="s">
        <v>213</v>
      </c>
      <c r="C1218" s="2" t="s">
        <v>15</v>
      </c>
      <c r="D1218" s="3">
        <v>0.39930555555555558</v>
      </c>
      <c r="E1218" s="2" t="s">
        <v>9</v>
      </c>
      <c r="F1218" s="1">
        <v>41565.369015474535</v>
      </c>
      <c r="G1218" s="1">
        <v>41565.419235381945</v>
      </c>
      <c r="H1218" s="5">
        <f t="shared" si="76"/>
        <v>72</v>
      </c>
      <c r="I1218" s="15" t="str">
        <f t="shared" ref="I1218:I1281" si="77">TEXT(B1218,"mmm")</f>
        <v>Oct</v>
      </c>
      <c r="J1218" s="15" t="str">
        <f t="shared" ref="J1218:J1281" si="78">IF(OR(HOUR(D1218)&lt;6, HOUR(D1218&gt;18)),"Night","Day")</f>
        <v>Day</v>
      </c>
      <c r="K1218" s="15" t="str">
        <f t="shared" ref="K1218:K1281" si="79">IF(OR(C1218="Saturday", C1218="Sunday"),"Weekend","Weekday")</f>
        <v>Weekday</v>
      </c>
      <c r="L1218" s="19">
        <f>_xlfn.ISOWEEKNUM(Table4[[#This Row],[Delivery Date]])</f>
        <v>42</v>
      </c>
    </row>
    <row r="1219" spans="1:12">
      <c r="A1219" s="4">
        <v>1246</v>
      </c>
      <c r="B1219" s="2" t="s">
        <v>213</v>
      </c>
      <c r="C1219" s="2" t="s">
        <v>15</v>
      </c>
      <c r="D1219" s="3">
        <v>0.42638888888888887</v>
      </c>
      <c r="E1219" s="2" t="s">
        <v>381</v>
      </c>
      <c r="F1219" s="1">
        <v>41565.406315011576</v>
      </c>
      <c r="G1219" s="1">
        <v>41565.4463034375</v>
      </c>
      <c r="H1219" s="5">
        <f t="shared" si="76"/>
        <v>57</v>
      </c>
      <c r="I1219" s="15" t="str">
        <f t="shared" si="77"/>
        <v>Oct</v>
      </c>
      <c r="J1219" s="15" t="str">
        <f t="shared" si="78"/>
        <v>Day</v>
      </c>
      <c r="K1219" s="15" t="str">
        <f t="shared" si="79"/>
        <v>Weekday</v>
      </c>
      <c r="L1219" s="19">
        <f>_xlfn.ISOWEEKNUM(Table4[[#This Row],[Delivery Date]])</f>
        <v>42</v>
      </c>
    </row>
    <row r="1220" spans="1:12">
      <c r="A1220" s="4">
        <v>1247</v>
      </c>
      <c r="B1220" s="2" t="s">
        <v>213</v>
      </c>
      <c r="C1220" s="2" t="s">
        <v>15</v>
      </c>
      <c r="D1220" s="3">
        <v>0.4777777777777778</v>
      </c>
      <c r="E1220" s="2" t="s">
        <v>9</v>
      </c>
      <c r="F1220" s="1">
        <v>41565.454629166663</v>
      </c>
      <c r="G1220" s="1">
        <v>41565.528055092589</v>
      </c>
      <c r="H1220" s="5">
        <f t="shared" si="76"/>
        <v>105</v>
      </c>
      <c r="I1220" s="15" t="str">
        <f t="shared" si="77"/>
        <v>Oct</v>
      </c>
      <c r="J1220" s="15" t="str">
        <f t="shared" si="78"/>
        <v>Day</v>
      </c>
      <c r="K1220" s="15" t="str">
        <f t="shared" si="79"/>
        <v>Weekday</v>
      </c>
      <c r="L1220" s="19">
        <f>_xlfn.ISOWEEKNUM(Table4[[#This Row],[Delivery Date]])</f>
        <v>42</v>
      </c>
    </row>
    <row r="1221" spans="1:12">
      <c r="A1221" s="4">
        <v>1248</v>
      </c>
      <c r="B1221" s="2" t="s">
        <v>213</v>
      </c>
      <c r="C1221" s="2" t="s">
        <v>15</v>
      </c>
      <c r="D1221" s="3">
        <v>0.49236111111111108</v>
      </c>
      <c r="E1221" s="2" t="s">
        <v>9</v>
      </c>
      <c r="F1221" s="1">
        <v>41565.468758414354</v>
      </c>
      <c r="G1221" s="1">
        <v>41565.530355636569</v>
      </c>
      <c r="H1221" s="5">
        <f t="shared" si="76"/>
        <v>88</v>
      </c>
      <c r="I1221" s="15" t="str">
        <f t="shared" si="77"/>
        <v>Oct</v>
      </c>
      <c r="J1221" s="15" t="str">
        <f t="shared" si="78"/>
        <v>Day</v>
      </c>
      <c r="K1221" s="15" t="str">
        <f t="shared" si="79"/>
        <v>Weekday</v>
      </c>
      <c r="L1221" s="19">
        <f>_xlfn.ISOWEEKNUM(Table4[[#This Row],[Delivery Date]])</f>
        <v>42</v>
      </c>
    </row>
    <row r="1222" spans="1:12">
      <c r="A1222" s="4">
        <v>1249</v>
      </c>
      <c r="B1222" s="2" t="s">
        <v>213</v>
      </c>
      <c r="C1222" s="2" t="s">
        <v>15</v>
      </c>
      <c r="D1222" s="3">
        <v>0.55833333333333335</v>
      </c>
      <c r="E1222" s="2" t="s">
        <v>381</v>
      </c>
      <c r="F1222" s="1" t="e">
        <v>#VALUE!</v>
      </c>
      <c r="G1222" s="1" t="e">
        <v>#VALUE!</v>
      </c>
      <c r="H1222" s="5" t="e">
        <f t="shared" si="76"/>
        <v>#VALUE!</v>
      </c>
      <c r="I1222" s="15" t="str">
        <f t="shared" si="77"/>
        <v>Oct</v>
      </c>
      <c r="J1222" s="15" t="str">
        <f t="shared" si="78"/>
        <v>Day</v>
      </c>
      <c r="K1222" s="15" t="str">
        <f t="shared" si="79"/>
        <v>Weekday</v>
      </c>
      <c r="L1222" s="19">
        <f>_xlfn.ISOWEEKNUM(Table4[[#This Row],[Delivery Date]])</f>
        <v>42</v>
      </c>
    </row>
    <row r="1223" spans="1:12">
      <c r="A1223" s="4">
        <v>1250</v>
      </c>
      <c r="B1223" s="2" t="s">
        <v>213</v>
      </c>
      <c r="C1223" s="2" t="s">
        <v>15</v>
      </c>
      <c r="D1223" s="3">
        <v>0.5840277777777777</v>
      </c>
      <c r="E1223" s="2" t="s">
        <v>9</v>
      </c>
      <c r="F1223" s="1">
        <v>41565.567372997692</v>
      </c>
      <c r="G1223" s="1">
        <v>41565.634861423612</v>
      </c>
      <c r="H1223" s="5">
        <f t="shared" si="76"/>
        <v>97</v>
      </c>
      <c r="I1223" s="15" t="str">
        <f t="shared" si="77"/>
        <v>Oct</v>
      </c>
      <c r="J1223" s="15" t="str">
        <f t="shared" si="78"/>
        <v>Day</v>
      </c>
      <c r="K1223" s="15" t="str">
        <f t="shared" si="79"/>
        <v>Weekday</v>
      </c>
      <c r="L1223" s="19">
        <f>_xlfn.ISOWEEKNUM(Table4[[#This Row],[Delivery Date]])</f>
        <v>42</v>
      </c>
    </row>
    <row r="1224" spans="1:12">
      <c r="A1224" s="4">
        <v>1251</v>
      </c>
      <c r="B1224" s="2" t="s">
        <v>213</v>
      </c>
      <c r="C1224" s="2" t="s">
        <v>15</v>
      </c>
      <c r="D1224" s="3">
        <v>0.62361111111111112</v>
      </c>
      <c r="E1224" s="2" t="s">
        <v>381</v>
      </c>
      <c r="F1224" s="1">
        <v>41565.595268136574</v>
      </c>
      <c r="G1224" s="1">
        <v>41565.660696377316</v>
      </c>
      <c r="H1224" s="5">
        <f t="shared" si="76"/>
        <v>94</v>
      </c>
      <c r="I1224" s="15" t="str">
        <f t="shared" si="77"/>
        <v>Oct</v>
      </c>
      <c r="J1224" s="15" t="str">
        <f t="shared" si="78"/>
        <v>Day</v>
      </c>
      <c r="K1224" s="15" t="str">
        <f t="shared" si="79"/>
        <v>Weekday</v>
      </c>
      <c r="L1224" s="19">
        <f>_xlfn.ISOWEEKNUM(Table4[[#This Row],[Delivery Date]])</f>
        <v>42</v>
      </c>
    </row>
    <row r="1225" spans="1:12">
      <c r="A1225" s="4">
        <v>1252</v>
      </c>
      <c r="B1225" s="2" t="s">
        <v>213</v>
      </c>
      <c r="C1225" s="2" t="s">
        <v>15</v>
      </c>
      <c r="D1225" s="3">
        <v>0.69305555555555554</v>
      </c>
      <c r="E1225" s="2" t="s">
        <v>9</v>
      </c>
      <c r="F1225" s="1">
        <v>41565.930576238425</v>
      </c>
      <c r="G1225" s="1">
        <v>41565.935356331014</v>
      </c>
      <c r="H1225" s="5">
        <f t="shared" si="76"/>
        <v>6</v>
      </c>
      <c r="I1225" s="15" t="str">
        <f t="shared" si="77"/>
        <v>Oct</v>
      </c>
      <c r="J1225" s="15" t="str">
        <f t="shared" si="78"/>
        <v>Day</v>
      </c>
      <c r="K1225" s="15" t="str">
        <f t="shared" si="79"/>
        <v>Weekday</v>
      </c>
      <c r="L1225" s="19">
        <f>_xlfn.ISOWEEKNUM(Table4[[#This Row],[Delivery Date]])</f>
        <v>42</v>
      </c>
    </row>
    <row r="1226" spans="1:12">
      <c r="A1226" s="4">
        <v>1254</v>
      </c>
      <c r="B1226" s="2" t="s">
        <v>214</v>
      </c>
      <c r="C1226" s="2" t="s">
        <v>17</v>
      </c>
      <c r="D1226" s="3">
        <v>0.4465277777777778</v>
      </c>
      <c r="E1226" s="2" t="s">
        <v>381</v>
      </c>
      <c r="F1226" s="1">
        <v>41566.426190474536</v>
      </c>
      <c r="G1226" s="1">
        <v>41566.481884918983</v>
      </c>
      <c r="H1226" s="5">
        <f t="shared" si="76"/>
        <v>80</v>
      </c>
      <c r="I1226" s="15" t="str">
        <f t="shared" si="77"/>
        <v>Oct</v>
      </c>
      <c r="J1226" s="15" t="str">
        <f t="shared" si="78"/>
        <v>Day</v>
      </c>
      <c r="K1226" s="15" t="str">
        <f t="shared" si="79"/>
        <v>Weekend</v>
      </c>
      <c r="L1226" s="19">
        <f>_xlfn.ISOWEEKNUM(Table4[[#This Row],[Delivery Date]])</f>
        <v>42</v>
      </c>
    </row>
    <row r="1227" spans="1:12">
      <c r="A1227" s="4">
        <v>1255</v>
      </c>
      <c r="B1227" s="2" t="s">
        <v>214</v>
      </c>
      <c r="C1227" s="2" t="s">
        <v>17</v>
      </c>
      <c r="D1227" s="3">
        <v>0.52152777777777781</v>
      </c>
      <c r="E1227" s="2" t="s">
        <v>381</v>
      </c>
      <c r="F1227" s="1">
        <v>41566.48401015046</v>
      </c>
      <c r="G1227" s="1">
        <v>41566.580503206023</v>
      </c>
      <c r="H1227" s="5">
        <f t="shared" si="76"/>
        <v>138</v>
      </c>
      <c r="I1227" s="15" t="str">
        <f t="shared" si="77"/>
        <v>Oct</v>
      </c>
      <c r="J1227" s="15" t="str">
        <f t="shared" si="78"/>
        <v>Day</v>
      </c>
      <c r="K1227" s="15" t="str">
        <f t="shared" si="79"/>
        <v>Weekend</v>
      </c>
      <c r="L1227" s="19">
        <f>_xlfn.ISOWEEKNUM(Table4[[#This Row],[Delivery Date]])</f>
        <v>42</v>
      </c>
    </row>
    <row r="1228" spans="1:12">
      <c r="A1228" s="4">
        <v>1256</v>
      </c>
      <c r="B1228" s="2" t="s">
        <v>214</v>
      </c>
      <c r="C1228" s="2" t="s">
        <v>17</v>
      </c>
      <c r="D1228" s="3">
        <v>0.60902777777777783</v>
      </c>
      <c r="E1228" s="2" t="s">
        <v>381</v>
      </c>
      <c r="F1228" s="1">
        <v>41566.615198298612</v>
      </c>
      <c r="G1228" s="1">
        <v>41566.649862650469</v>
      </c>
      <c r="H1228" s="5">
        <f t="shared" si="76"/>
        <v>49</v>
      </c>
      <c r="I1228" s="15" t="str">
        <f t="shared" si="77"/>
        <v>Oct</v>
      </c>
      <c r="J1228" s="15" t="str">
        <f t="shared" si="78"/>
        <v>Day</v>
      </c>
      <c r="K1228" s="15" t="str">
        <f t="shared" si="79"/>
        <v>Weekend</v>
      </c>
      <c r="L1228" s="19">
        <f>_xlfn.ISOWEEKNUM(Table4[[#This Row],[Delivery Date]])</f>
        <v>42</v>
      </c>
    </row>
    <row r="1229" spans="1:12">
      <c r="A1229" s="4">
        <v>1257</v>
      </c>
      <c r="B1229" s="2" t="s">
        <v>214</v>
      </c>
      <c r="C1229" s="2" t="s">
        <v>17</v>
      </c>
      <c r="D1229" s="3">
        <v>0.64374999999999993</v>
      </c>
      <c r="E1229" s="2" t="s">
        <v>381</v>
      </c>
      <c r="F1229" s="1">
        <v>41566.621438969909</v>
      </c>
      <c r="G1229" s="1">
        <v>41566.670999155096</v>
      </c>
      <c r="H1229" s="5">
        <f t="shared" si="76"/>
        <v>71</v>
      </c>
      <c r="I1229" s="15" t="str">
        <f t="shared" si="77"/>
        <v>Oct</v>
      </c>
      <c r="J1229" s="15" t="str">
        <f t="shared" si="78"/>
        <v>Day</v>
      </c>
      <c r="K1229" s="15" t="str">
        <f t="shared" si="79"/>
        <v>Weekend</v>
      </c>
      <c r="L1229" s="19">
        <f>_xlfn.ISOWEEKNUM(Table4[[#This Row],[Delivery Date]])</f>
        <v>42</v>
      </c>
    </row>
    <row r="1230" spans="1:12">
      <c r="A1230" s="4">
        <v>1258</v>
      </c>
      <c r="B1230" s="2" t="s">
        <v>214</v>
      </c>
      <c r="C1230" s="2" t="s">
        <v>17</v>
      </c>
      <c r="D1230" s="3">
        <v>0.71388888888888891</v>
      </c>
      <c r="E1230" s="2" t="s">
        <v>381</v>
      </c>
      <c r="F1230" s="1">
        <v>41566.671074652775</v>
      </c>
      <c r="G1230" s="1" t="e">
        <v>#VALUE!</v>
      </c>
      <c r="H1230" s="5" t="e">
        <f t="shared" si="76"/>
        <v>#VALUE!</v>
      </c>
      <c r="I1230" s="15" t="str">
        <f t="shared" si="77"/>
        <v>Oct</v>
      </c>
      <c r="J1230" s="15" t="str">
        <f t="shared" si="78"/>
        <v>Day</v>
      </c>
      <c r="K1230" s="15" t="str">
        <f t="shared" si="79"/>
        <v>Weekend</v>
      </c>
      <c r="L1230" s="19">
        <f>_xlfn.ISOWEEKNUM(Table4[[#This Row],[Delivery Date]])</f>
        <v>42</v>
      </c>
    </row>
    <row r="1231" spans="1:12">
      <c r="A1231" s="4">
        <v>1259</v>
      </c>
      <c r="B1231" s="2" t="s">
        <v>214</v>
      </c>
      <c r="C1231" s="2" t="s">
        <v>17</v>
      </c>
      <c r="D1231" s="3">
        <v>0.80555555555555547</v>
      </c>
      <c r="E1231" s="2" t="s">
        <v>381</v>
      </c>
      <c r="F1231" s="1">
        <v>41566.780339965277</v>
      </c>
      <c r="G1231" s="1">
        <v>41566.85172885417</v>
      </c>
      <c r="H1231" s="5">
        <f t="shared" si="76"/>
        <v>102</v>
      </c>
      <c r="I1231" s="15" t="str">
        <f t="shared" si="77"/>
        <v>Oct</v>
      </c>
      <c r="J1231" s="15" t="str">
        <f t="shared" si="78"/>
        <v>Day</v>
      </c>
      <c r="K1231" s="15" t="str">
        <f t="shared" si="79"/>
        <v>Weekend</v>
      </c>
      <c r="L1231" s="19">
        <f>_xlfn.ISOWEEKNUM(Table4[[#This Row],[Delivery Date]])</f>
        <v>42</v>
      </c>
    </row>
    <row r="1232" spans="1:12" hidden="1">
      <c r="A1232" s="4">
        <v>1260</v>
      </c>
      <c r="B1232" s="2" t="s">
        <v>215</v>
      </c>
      <c r="C1232" s="2" t="s">
        <v>19</v>
      </c>
      <c r="D1232" s="3">
        <v>6.8749999999999992E-2</v>
      </c>
      <c r="E1232" s="2" t="s">
        <v>381</v>
      </c>
      <c r="F1232" s="1">
        <v>41567.010429479167</v>
      </c>
      <c r="G1232" s="1">
        <v>41567.106239664354</v>
      </c>
      <c r="H1232" s="5">
        <f t="shared" si="76"/>
        <v>137</v>
      </c>
      <c r="I1232" s="15" t="str">
        <f t="shared" si="77"/>
        <v>Oct</v>
      </c>
      <c r="J1232" s="15" t="str">
        <f t="shared" si="78"/>
        <v>Night</v>
      </c>
      <c r="K1232" s="15" t="str">
        <f t="shared" si="79"/>
        <v>Weekend</v>
      </c>
      <c r="L1232" s="19">
        <f>_xlfn.ISOWEEKNUM(Table4[[#This Row],[Delivery Date]])</f>
        <v>42</v>
      </c>
    </row>
    <row r="1233" spans="1:12" hidden="1">
      <c r="A1233" s="4">
        <v>1261</v>
      </c>
      <c r="B1233" s="2" t="s">
        <v>215</v>
      </c>
      <c r="C1233" s="2" t="s">
        <v>19</v>
      </c>
      <c r="D1233" s="3">
        <v>0.14652777777777778</v>
      </c>
      <c r="E1233" s="2" t="s">
        <v>381</v>
      </c>
      <c r="F1233" s="1">
        <v>41567.114271331018</v>
      </c>
      <c r="G1233" s="1">
        <v>41567.174711145832</v>
      </c>
      <c r="H1233" s="5">
        <f t="shared" si="76"/>
        <v>87</v>
      </c>
      <c r="I1233" s="15" t="str">
        <f t="shared" si="77"/>
        <v>Oct</v>
      </c>
      <c r="J1233" s="15" t="str">
        <f t="shared" si="78"/>
        <v>Night</v>
      </c>
      <c r="K1233" s="15" t="str">
        <f t="shared" si="79"/>
        <v>Weekend</v>
      </c>
      <c r="L1233" s="19">
        <f>_xlfn.ISOWEEKNUM(Table4[[#This Row],[Delivery Date]])</f>
        <v>42</v>
      </c>
    </row>
    <row r="1234" spans="1:12">
      <c r="A1234" s="4">
        <v>1262</v>
      </c>
      <c r="B1234" s="2" t="s">
        <v>215</v>
      </c>
      <c r="C1234" s="2" t="s">
        <v>19</v>
      </c>
      <c r="D1234" s="3">
        <v>0.33333333333333331</v>
      </c>
      <c r="E1234" s="2" t="s">
        <v>381</v>
      </c>
      <c r="F1234" s="1">
        <v>41567.30075185185</v>
      </c>
      <c r="G1234" s="1">
        <v>41567.373599074075</v>
      </c>
      <c r="H1234" s="5">
        <f t="shared" si="76"/>
        <v>104</v>
      </c>
      <c r="I1234" s="15" t="str">
        <f t="shared" si="77"/>
        <v>Oct</v>
      </c>
      <c r="J1234" s="15" t="str">
        <f t="shared" si="78"/>
        <v>Day</v>
      </c>
      <c r="K1234" s="15" t="str">
        <f t="shared" si="79"/>
        <v>Weekend</v>
      </c>
      <c r="L1234" s="19">
        <f>_xlfn.ISOWEEKNUM(Table4[[#This Row],[Delivery Date]])</f>
        <v>42</v>
      </c>
    </row>
    <row r="1235" spans="1:12">
      <c r="A1235" s="4">
        <v>1263</v>
      </c>
      <c r="B1235" s="2" t="s">
        <v>215</v>
      </c>
      <c r="C1235" s="2" t="s">
        <v>19</v>
      </c>
      <c r="D1235" s="3">
        <v>0.48888888888888887</v>
      </c>
      <c r="E1235" s="2" t="s">
        <v>381</v>
      </c>
      <c r="F1235" s="1">
        <v>41567.473606481486</v>
      </c>
      <c r="G1235" s="1">
        <v>41567.517796296299</v>
      </c>
      <c r="H1235" s="5">
        <f t="shared" si="76"/>
        <v>63</v>
      </c>
      <c r="I1235" s="15" t="str">
        <f t="shared" si="77"/>
        <v>Oct</v>
      </c>
      <c r="J1235" s="15" t="str">
        <f t="shared" si="78"/>
        <v>Day</v>
      </c>
      <c r="K1235" s="15" t="str">
        <f t="shared" si="79"/>
        <v>Weekend</v>
      </c>
      <c r="L1235" s="19">
        <f>_xlfn.ISOWEEKNUM(Table4[[#This Row],[Delivery Date]])</f>
        <v>42</v>
      </c>
    </row>
    <row r="1236" spans="1:12">
      <c r="A1236" s="4">
        <v>1264</v>
      </c>
      <c r="B1236" s="2" t="s">
        <v>216</v>
      </c>
      <c r="C1236" s="2" t="s">
        <v>5</v>
      </c>
      <c r="D1236" s="3">
        <v>0.2722222222222222</v>
      </c>
      <c r="E1236" s="2" t="s">
        <v>381</v>
      </c>
      <c r="F1236" s="1">
        <v>41568.237504513883</v>
      </c>
      <c r="G1236" s="1">
        <v>41568.306659606482</v>
      </c>
      <c r="H1236" s="5">
        <f t="shared" si="76"/>
        <v>99</v>
      </c>
      <c r="I1236" s="15" t="str">
        <f t="shared" si="77"/>
        <v>Oct</v>
      </c>
      <c r="J1236" s="15" t="str">
        <f t="shared" si="78"/>
        <v>Day</v>
      </c>
      <c r="K1236" s="15" t="str">
        <f t="shared" si="79"/>
        <v>Weekday</v>
      </c>
      <c r="L1236" s="19">
        <f>_xlfn.ISOWEEKNUM(Table4[[#This Row],[Delivery Date]])</f>
        <v>43</v>
      </c>
    </row>
    <row r="1237" spans="1:12">
      <c r="A1237" s="4">
        <v>1265</v>
      </c>
      <c r="B1237" s="2" t="s">
        <v>216</v>
      </c>
      <c r="C1237" s="2" t="s">
        <v>5</v>
      </c>
      <c r="D1237" s="3">
        <v>0.32222222222222224</v>
      </c>
      <c r="E1237" s="2" t="s">
        <v>381</v>
      </c>
      <c r="F1237" s="1">
        <v>41568.308095219909</v>
      </c>
      <c r="G1237" s="1">
        <v>41568.348338275464</v>
      </c>
      <c r="H1237" s="5">
        <f t="shared" si="76"/>
        <v>57</v>
      </c>
      <c r="I1237" s="15" t="str">
        <f t="shared" si="77"/>
        <v>Oct</v>
      </c>
      <c r="J1237" s="15" t="str">
        <f t="shared" si="78"/>
        <v>Day</v>
      </c>
      <c r="K1237" s="15" t="str">
        <f t="shared" si="79"/>
        <v>Weekday</v>
      </c>
      <c r="L1237" s="19">
        <f>_xlfn.ISOWEEKNUM(Table4[[#This Row],[Delivery Date]])</f>
        <v>43</v>
      </c>
    </row>
    <row r="1238" spans="1:12">
      <c r="A1238" s="4">
        <v>1266</v>
      </c>
      <c r="B1238" s="2" t="s">
        <v>216</v>
      </c>
      <c r="C1238" s="2" t="s">
        <v>5</v>
      </c>
      <c r="D1238" s="3">
        <v>0.3444444444444445</v>
      </c>
      <c r="E1238" s="2" t="s">
        <v>9</v>
      </c>
      <c r="F1238" s="1">
        <v>41568.31999413194</v>
      </c>
      <c r="G1238" s="1">
        <v>41568.391406168979</v>
      </c>
      <c r="H1238" s="5">
        <f t="shared" si="76"/>
        <v>102</v>
      </c>
      <c r="I1238" s="15" t="str">
        <f t="shared" si="77"/>
        <v>Oct</v>
      </c>
      <c r="J1238" s="15" t="str">
        <f t="shared" si="78"/>
        <v>Day</v>
      </c>
      <c r="K1238" s="15" t="str">
        <f t="shared" si="79"/>
        <v>Weekday</v>
      </c>
      <c r="L1238" s="19">
        <f>_xlfn.ISOWEEKNUM(Table4[[#This Row],[Delivery Date]])</f>
        <v>43</v>
      </c>
    </row>
    <row r="1239" spans="1:12">
      <c r="A1239" s="4">
        <v>1267</v>
      </c>
      <c r="B1239" s="2" t="s">
        <v>216</v>
      </c>
      <c r="C1239" s="2" t="s">
        <v>5</v>
      </c>
      <c r="D1239" s="3">
        <v>0.43402777777777773</v>
      </c>
      <c r="E1239" s="2" t="s">
        <v>9</v>
      </c>
      <c r="F1239" s="1">
        <v>41568.395008414358</v>
      </c>
      <c r="G1239" s="1">
        <v>41568.460540821761</v>
      </c>
      <c r="H1239" s="5">
        <f t="shared" si="76"/>
        <v>94</v>
      </c>
      <c r="I1239" s="15" t="str">
        <f t="shared" si="77"/>
        <v>Oct</v>
      </c>
      <c r="J1239" s="15" t="str">
        <f t="shared" si="78"/>
        <v>Day</v>
      </c>
      <c r="K1239" s="15" t="str">
        <f t="shared" si="79"/>
        <v>Weekday</v>
      </c>
      <c r="L1239" s="19">
        <f>_xlfn.ISOWEEKNUM(Table4[[#This Row],[Delivery Date]])</f>
        <v>43</v>
      </c>
    </row>
    <row r="1240" spans="1:12">
      <c r="A1240" s="4">
        <v>1268</v>
      </c>
      <c r="B1240" s="2" t="s">
        <v>216</v>
      </c>
      <c r="C1240" s="2" t="s">
        <v>5</v>
      </c>
      <c r="D1240" s="3">
        <v>0.51597222222222217</v>
      </c>
      <c r="E1240" s="2" t="s">
        <v>9</v>
      </c>
      <c r="F1240" s="1">
        <v>41568.490213113422</v>
      </c>
      <c r="G1240" s="1">
        <v>41568.553523298608</v>
      </c>
      <c r="H1240" s="5">
        <f t="shared" si="76"/>
        <v>91</v>
      </c>
      <c r="I1240" s="15" t="str">
        <f t="shared" si="77"/>
        <v>Oct</v>
      </c>
      <c r="J1240" s="15" t="str">
        <f t="shared" si="78"/>
        <v>Day</v>
      </c>
      <c r="K1240" s="15" t="str">
        <f t="shared" si="79"/>
        <v>Weekday</v>
      </c>
      <c r="L1240" s="19">
        <f>_xlfn.ISOWEEKNUM(Table4[[#This Row],[Delivery Date]])</f>
        <v>43</v>
      </c>
    </row>
    <row r="1241" spans="1:12">
      <c r="A1241" s="4">
        <v>1269</v>
      </c>
      <c r="B1241" s="2" t="s">
        <v>216</v>
      </c>
      <c r="C1241" s="2" t="s">
        <v>5</v>
      </c>
      <c r="D1241" s="3">
        <v>0.54027777777777775</v>
      </c>
      <c r="E1241" s="2" t="s">
        <v>381</v>
      </c>
      <c r="F1241" s="1">
        <v>41568.535514270836</v>
      </c>
      <c r="G1241" s="1">
        <v>41568.56873186343</v>
      </c>
      <c r="H1241" s="5">
        <f t="shared" si="76"/>
        <v>47</v>
      </c>
      <c r="I1241" s="15" t="str">
        <f t="shared" si="77"/>
        <v>Oct</v>
      </c>
      <c r="J1241" s="15" t="str">
        <f t="shared" si="78"/>
        <v>Day</v>
      </c>
      <c r="K1241" s="15" t="str">
        <f t="shared" si="79"/>
        <v>Weekday</v>
      </c>
      <c r="L1241" s="19">
        <f>_xlfn.ISOWEEKNUM(Table4[[#This Row],[Delivery Date]])</f>
        <v>43</v>
      </c>
    </row>
    <row r="1242" spans="1:12">
      <c r="A1242" s="4">
        <v>1270</v>
      </c>
      <c r="B1242" s="2" t="s">
        <v>216</v>
      </c>
      <c r="C1242" s="2" t="s">
        <v>5</v>
      </c>
      <c r="D1242" s="3">
        <v>0.62152777777777779</v>
      </c>
      <c r="E1242" s="2" t="s">
        <v>9</v>
      </c>
      <c r="F1242" s="1">
        <v>41568.63517642361</v>
      </c>
      <c r="G1242" s="1">
        <v>41568.683174108795</v>
      </c>
      <c r="H1242" s="5">
        <f t="shared" si="76"/>
        <v>69</v>
      </c>
      <c r="I1242" s="15" t="str">
        <f t="shared" si="77"/>
        <v>Oct</v>
      </c>
      <c r="J1242" s="15" t="str">
        <f t="shared" si="78"/>
        <v>Day</v>
      </c>
      <c r="K1242" s="15" t="str">
        <f t="shared" si="79"/>
        <v>Weekday</v>
      </c>
      <c r="L1242" s="19">
        <f>_xlfn.ISOWEEKNUM(Table4[[#This Row],[Delivery Date]])</f>
        <v>43</v>
      </c>
    </row>
    <row r="1243" spans="1:12">
      <c r="A1243" s="4">
        <v>1271</v>
      </c>
      <c r="B1243" s="2" t="s">
        <v>216</v>
      </c>
      <c r="C1243" s="2" t="s">
        <v>5</v>
      </c>
      <c r="D1243" s="3">
        <v>0.66597222222222219</v>
      </c>
      <c r="E1243" s="2" t="s">
        <v>6</v>
      </c>
      <c r="F1243" s="1">
        <v>41568.638036458331</v>
      </c>
      <c r="G1243" s="1">
        <v>41568.687087384256</v>
      </c>
      <c r="H1243" s="5">
        <f t="shared" si="76"/>
        <v>70</v>
      </c>
      <c r="I1243" s="15" t="str">
        <f t="shared" si="77"/>
        <v>Oct</v>
      </c>
      <c r="J1243" s="15" t="str">
        <f t="shared" si="78"/>
        <v>Day</v>
      </c>
      <c r="K1243" s="15" t="str">
        <f t="shared" si="79"/>
        <v>Weekday</v>
      </c>
      <c r="L1243" s="19">
        <f>_xlfn.ISOWEEKNUM(Table4[[#This Row],[Delivery Date]])</f>
        <v>43</v>
      </c>
    </row>
    <row r="1244" spans="1:12">
      <c r="A1244" s="4">
        <v>1272</v>
      </c>
      <c r="B1244" s="2" t="s">
        <v>216</v>
      </c>
      <c r="C1244" s="2" t="s">
        <v>5</v>
      </c>
      <c r="D1244" s="3">
        <v>0.72499999999999998</v>
      </c>
      <c r="E1244" s="2" t="s">
        <v>381</v>
      </c>
      <c r="F1244" s="1">
        <v>41568.679134918981</v>
      </c>
      <c r="G1244" s="1" t="e">
        <v>#VALUE!</v>
      </c>
      <c r="H1244" s="5" t="e">
        <f t="shared" si="76"/>
        <v>#VALUE!</v>
      </c>
      <c r="I1244" s="15" t="str">
        <f t="shared" si="77"/>
        <v>Oct</v>
      </c>
      <c r="J1244" s="15" t="str">
        <f t="shared" si="78"/>
        <v>Day</v>
      </c>
      <c r="K1244" s="15" t="str">
        <f t="shared" si="79"/>
        <v>Weekday</v>
      </c>
      <c r="L1244" s="19">
        <f>_xlfn.ISOWEEKNUM(Table4[[#This Row],[Delivery Date]])</f>
        <v>43</v>
      </c>
    </row>
    <row r="1245" spans="1:12">
      <c r="A1245" s="4">
        <v>1273</v>
      </c>
      <c r="B1245" s="2" t="s">
        <v>217</v>
      </c>
      <c r="C1245" s="2" t="s">
        <v>8</v>
      </c>
      <c r="D1245" s="3">
        <v>0.41875000000000001</v>
      </c>
      <c r="E1245" s="2" t="s">
        <v>9</v>
      </c>
      <c r="F1245" s="1">
        <v>41569.382030636574</v>
      </c>
      <c r="G1245" s="1">
        <v>41569.451718136574</v>
      </c>
      <c r="H1245" s="5">
        <f t="shared" si="76"/>
        <v>100</v>
      </c>
      <c r="I1245" s="15" t="str">
        <f t="shared" si="77"/>
        <v>Oct</v>
      </c>
      <c r="J1245" s="15" t="str">
        <f t="shared" si="78"/>
        <v>Day</v>
      </c>
      <c r="K1245" s="15" t="str">
        <f t="shared" si="79"/>
        <v>Weekday</v>
      </c>
      <c r="L1245" s="19">
        <f>_xlfn.ISOWEEKNUM(Table4[[#This Row],[Delivery Date]])</f>
        <v>43</v>
      </c>
    </row>
    <row r="1246" spans="1:12" hidden="1">
      <c r="A1246" s="4">
        <v>1274</v>
      </c>
      <c r="B1246" s="2" t="s">
        <v>218</v>
      </c>
      <c r="C1246" s="2" t="s">
        <v>11</v>
      </c>
      <c r="D1246" s="3">
        <v>0.1277777777777778</v>
      </c>
      <c r="E1246" s="2" t="s">
        <v>381</v>
      </c>
      <c r="F1246" s="1">
        <v>41570.104420682866</v>
      </c>
      <c r="G1246" s="1">
        <v>41570.169710034723</v>
      </c>
      <c r="H1246" s="5">
        <f t="shared" si="76"/>
        <v>94</v>
      </c>
      <c r="I1246" s="15" t="str">
        <f t="shared" si="77"/>
        <v>Oct</v>
      </c>
      <c r="J1246" s="15" t="str">
        <f t="shared" si="78"/>
        <v>Night</v>
      </c>
      <c r="K1246" s="15" t="str">
        <f t="shared" si="79"/>
        <v>Weekday</v>
      </c>
      <c r="L1246" s="19">
        <f>_xlfn.ISOWEEKNUM(Table4[[#This Row],[Delivery Date]])</f>
        <v>43</v>
      </c>
    </row>
    <row r="1247" spans="1:12">
      <c r="A1247" s="4">
        <v>1275</v>
      </c>
      <c r="B1247" s="2" t="s">
        <v>218</v>
      </c>
      <c r="C1247" s="2" t="s">
        <v>11</v>
      </c>
      <c r="D1247" s="3">
        <v>0.26319444444444445</v>
      </c>
      <c r="E1247" s="2" t="s">
        <v>381</v>
      </c>
      <c r="F1247" s="1">
        <v>41570.233027430557</v>
      </c>
      <c r="G1247" s="1" t="e">
        <v>#VALUE!</v>
      </c>
      <c r="H1247" s="5" t="e">
        <f t="shared" si="76"/>
        <v>#VALUE!</v>
      </c>
      <c r="I1247" s="15" t="str">
        <f t="shared" si="77"/>
        <v>Oct</v>
      </c>
      <c r="J1247" s="15" t="str">
        <f t="shared" si="78"/>
        <v>Day</v>
      </c>
      <c r="K1247" s="15" t="str">
        <f t="shared" si="79"/>
        <v>Weekday</v>
      </c>
      <c r="L1247" s="19">
        <f>_xlfn.ISOWEEKNUM(Table4[[#This Row],[Delivery Date]])</f>
        <v>43</v>
      </c>
    </row>
    <row r="1248" spans="1:12">
      <c r="A1248" s="4">
        <v>1276</v>
      </c>
      <c r="B1248" s="2" t="s">
        <v>218</v>
      </c>
      <c r="C1248" s="2" t="s">
        <v>11</v>
      </c>
      <c r="D1248" s="3">
        <v>0.89444444444444438</v>
      </c>
      <c r="E1248" s="2" t="s">
        <v>381</v>
      </c>
      <c r="F1248" s="1">
        <v>41570.854638275465</v>
      </c>
      <c r="G1248" s="1">
        <v>41570.9291753125</v>
      </c>
      <c r="H1248" s="5">
        <f t="shared" si="76"/>
        <v>107</v>
      </c>
      <c r="I1248" s="15" t="str">
        <f t="shared" si="77"/>
        <v>Oct</v>
      </c>
      <c r="J1248" s="15" t="str">
        <f t="shared" si="78"/>
        <v>Day</v>
      </c>
      <c r="K1248" s="15" t="str">
        <f t="shared" si="79"/>
        <v>Weekday</v>
      </c>
      <c r="L1248" s="19">
        <f>_xlfn.ISOWEEKNUM(Table4[[#This Row],[Delivery Date]])</f>
        <v>43</v>
      </c>
    </row>
    <row r="1249" spans="1:12" hidden="1">
      <c r="A1249" s="4">
        <v>1277</v>
      </c>
      <c r="B1249" s="2" t="s">
        <v>219</v>
      </c>
      <c r="C1249" s="2" t="s">
        <v>13</v>
      </c>
      <c r="D1249" s="3">
        <v>0.1111111111111111</v>
      </c>
      <c r="E1249" s="2" t="s">
        <v>6</v>
      </c>
      <c r="F1249" s="1">
        <v>41571.066544872687</v>
      </c>
      <c r="G1249" s="1">
        <v>41571.164125891206</v>
      </c>
      <c r="H1249" s="5">
        <f t="shared" si="76"/>
        <v>140</v>
      </c>
      <c r="I1249" s="15" t="str">
        <f t="shared" si="77"/>
        <v>Oct</v>
      </c>
      <c r="J1249" s="15" t="str">
        <f t="shared" si="78"/>
        <v>Night</v>
      </c>
      <c r="K1249" s="15" t="str">
        <f t="shared" si="79"/>
        <v>Weekday</v>
      </c>
      <c r="L1249" s="19">
        <f>_xlfn.ISOWEEKNUM(Table4[[#This Row],[Delivery Date]])</f>
        <v>43</v>
      </c>
    </row>
    <row r="1250" spans="1:12" hidden="1">
      <c r="A1250" s="4">
        <v>1278</v>
      </c>
      <c r="B1250" s="2" t="s">
        <v>219</v>
      </c>
      <c r="C1250" s="2" t="s">
        <v>13</v>
      </c>
      <c r="D1250" s="3">
        <v>0.20277777777777781</v>
      </c>
      <c r="E1250" s="2" t="s">
        <v>6</v>
      </c>
      <c r="F1250" s="1">
        <v>41571.172545868052</v>
      </c>
      <c r="G1250" s="1">
        <v>41571.229872256947</v>
      </c>
      <c r="H1250" s="5">
        <f t="shared" si="76"/>
        <v>82</v>
      </c>
      <c r="I1250" s="15" t="str">
        <f t="shared" si="77"/>
        <v>Oct</v>
      </c>
      <c r="J1250" s="15" t="str">
        <f t="shared" si="78"/>
        <v>Night</v>
      </c>
      <c r="K1250" s="15" t="str">
        <f t="shared" si="79"/>
        <v>Weekday</v>
      </c>
      <c r="L1250" s="19">
        <f>_xlfn.ISOWEEKNUM(Table4[[#This Row],[Delivery Date]])</f>
        <v>43</v>
      </c>
    </row>
    <row r="1251" spans="1:12">
      <c r="A1251" s="4">
        <v>1279</v>
      </c>
      <c r="B1251" s="2" t="s">
        <v>219</v>
      </c>
      <c r="C1251" s="2" t="s">
        <v>13</v>
      </c>
      <c r="D1251" s="3">
        <v>0.28263888888888888</v>
      </c>
      <c r="E1251" s="2" t="s">
        <v>381</v>
      </c>
      <c r="F1251" s="1">
        <v>41571.247529942128</v>
      </c>
      <c r="G1251" s="1" t="e">
        <v>#VALUE!</v>
      </c>
      <c r="H1251" s="5" t="e">
        <f t="shared" si="76"/>
        <v>#VALUE!</v>
      </c>
      <c r="I1251" s="15" t="str">
        <f t="shared" si="77"/>
        <v>Oct</v>
      </c>
      <c r="J1251" s="15" t="str">
        <f t="shared" si="78"/>
        <v>Day</v>
      </c>
      <c r="K1251" s="15" t="str">
        <f t="shared" si="79"/>
        <v>Weekday</v>
      </c>
      <c r="L1251" s="19">
        <f>_xlfn.ISOWEEKNUM(Table4[[#This Row],[Delivery Date]])</f>
        <v>43</v>
      </c>
    </row>
    <row r="1252" spans="1:12">
      <c r="A1252" s="4">
        <v>1280</v>
      </c>
      <c r="B1252" s="2" t="s">
        <v>219</v>
      </c>
      <c r="C1252" s="2" t="s">
        <v>13</v>
      </c>
      <c r="D1252" s="3">
        <v>0.30069444444444443</v>
      </c>
      <c r="E1252" s="2" t="s">
        <v>381</v>
      </c>
      <c r="F1252" s="1">
        <v>41571.272825694447</v>
      </c>
      <c r="G1252" s="1">
        <v>41571.365279398146</v>
      </c>
      <c r="H1252" s="5">
        <f t="shared" si="76"/>
        <v>133</v>
      </c>
      <c r="I1252" s="15" t="str">
        <f t="shared" si="77"/>
        <v>Oct</v>
      </c>
      <c r="J1252" s="15" t="str">
        <f t="shared" si="78"/>
        <v>Day</v>
      </c>
      <c r="K1252" s="15" t="str">
        <f t="shared" si="79"/>
        <v>Weekday</v>
      </c>
      <c r="L1252" s="19">
        <f>_xlfn.ISOWEEKNUM(Table4[[#This Row],[Delivery Date]])</f>
        <v>43</v>
      </c>
    </row>
    <row r="1253" spans="1:12">
      <c r="A1253" s="4">
        <v>1281</v>
      </c>
      <c r="B1253" s="2" t="s">
        <v>219</v>
      </c>
      <c r="C1253" s="2" t="s">
        <v>13</v>
      </c>
      <c r="D1253" s="3">
        <v>0.36874999999999997</v>
      </c>
      <c r="E1253" s="2" t="s">
        <v>9</v>
      </c>
      <c r="F1253" s="1">
        <v>41571.332143136569</v>
      </c>
      <c r="G1253" s="1" t="e">
        <v>#VALUE!</v>
      </c>
      <c r="H1253" s="5" t="e">
        <f t="shared" si="76"/>
        <v>#VALUE!</v>
      </c>
      <c r="I1253" s="15" t="str">
        <f t="shared" si="77"/>
        <v>Oct</v>
      </c>
      <c r="J1253" s="15" t="str">
        <f t="shared" si="78"/>
        <v>Day</v>
      </c>
      <c r="K1253" s="15" t="str">
        <f t="shared" si="79"/>
        <v>Weekday</v>
      </c>
      <c r="L1253" s="19">
        <f>_xlfn.ISOWEEKNUM(Table4[[#This Row],[Delivery Date]])</f>
        <v>43</v>
      </c>
    </row>
    <row r="1254" spans="1:12">
      <c r="A1254" s="4">
        <v>1282</v>
      </c>
      <c r="B1254" s="2" t="s">
        <v>219</v>
      </c>
      <c r="C1254" s="2" t="s">
        <v>13</v>
      </c>
      <c r="D1254" s="3">
        <v>0.43333333333333335</v>
      </c>
      <c r="E1254" s="2" t="s">
        <v>9</v>
      </c>
      <c r="F1254" s="1">
        <v>41571.402737812496</v>
      </c>
      <c r="G1254" s="1">
        <v>41571.470098923608</v>
      </c>
      <c r="H1254" s="5">
        <f t="shared" ref="H1254:H1314" si="80">HOUR(G1254-F1254)*60+MINUTE(G1254-F1254)</f>
        <v>97</v>
      </c>
      <c r="I1254" s="15" t="str">
        <f t="shared" si="77"/>
        <v>Oct</v>
      </c>
      <c r="J1254" s="15" t="str">
        <f t="shared" si="78"/>
        <v>Day</v>
      </c>
      <c r="K1254" s="15" t="str">
        <f t="shared" si="79"/>
        <v>Weekday</v>
      </c>
      <c r="L1254" s="19">
        <f>_xlfn.ISOWEEKNUM(Table4[[#This Row],[Delivery Date]])</f>
        <v>43</v>
      </c>
    </row>
    <row r="1255" spans="1:12">
      <c r="A1255" s="4">
        <v>1283</v>
      </c>
      <c r="B1255" s="2" t="s">
        <v>219</v>
      </c>
      <c r="C1255" s="2" t="s">
        <v>13</v>
      </c>
      <c r="D1255" s="3">
        <v>0.4777777777777778</v>
      </c>
      <c r="E1255" s="2" t="s">
        <v>9</v>
      </c>
      <c r="F1255" s="1">
        <v>41571.411416469906</v>
      </c>
      <c r="G1255" s="1" t="e">
        <v>#VALUE!</v>
      </c>
      <c r="H1255" s="5" t="e">
        <f t="shared" si="80"/>
        <v>#VALUE!</v>
      </c>
      <c r="I1255" s="15" t="str">
        <f t="shared" si="77"/>
        <v>Oct</v>
      </c>
      <c r="J1255" s="15" t="str">
        <f t="shared" si="78"/>
        <v>Day</v>
      </c>
      <c r="K1255" s="15" t="str">
        <f t="shared" si="79"/>
        <v>Weekday</v>
      </c>
      <c r="L1255" s="19">
        <f>_xlfn.ISOWEEKNUM(Table4[[#This Row],[Delivery Date]])</f>
        <v>43</v>
      </c>
    </row>
    <row r="1256" spans="1:12">
      <c r="A1256" s="4">
        <v>1284</v>
      </c>
      <c r="B1256" s="2" t="s">
        <v>219</v>
      </c>
      <c r="C1256" s="2" t="s">
        <v>13</v>
      </c>
      <c r="D1256" s="3">
        <v>0.6069444444444444</v>
      </c>
      <c r="E1256" s="2" t="s">
        <v>6</v>
      </c>
      <c r="F1256" s="1">
        <v>41571.58048927084</v>
      </c>
      <c r="G1256" s="1">
        <v>41571.656033252315</v>
      </c>
      <c r="H1256" s="5">
        <f t="shared" si="80"/>
        <v>108</v>
      </c>
      <c r="I1256" s="15" t="str">
        <f t="shared" si="77"/>
        <v>Oct</v>
      </c>
      <c r="J1256" s="15" t="str">
        <f t="shared" si="78"/>
        <v>Day</v>
      </c>
      <c r="K1256" s="15" t="str">
        <f t="shared" si="79"/>
        <v>Weekday</v>
      </c>
      <c r="L1256" s="19">
        <f>_xlfn.ISOWEEKNUM(Table4[[#This Row],[Delivery Date]])</f>
        <v>43</v>
      </c>
    </row>
    <row r="1257" spans="1:12">
      <c r="A1257" s="4">
        <v>1285</v>
      </c>
      <c r="B1257" s="2" t="s">
        <v>219</v>
      </c>
      <c r="C1257" s="2" t="s">
        <v>13</v>
      </c>
      <c r="D1257" s="3">
        <v>0.68402777777777779</v>
      </c>
      <c r="E1257" s="2" t="s">
        <v>381</v>
      </c>
      <c r="F1257" s="1">
        <v>41571.640151006941</v>
      </c>
      <c r="G1257" s="1">
        <v>41571.751377858796</v>
      </c>
      <c r="H1257" s="5">
        <f t="shared" si="80"/>
        <v>160</v>
      </c>
      <c r="I1257" s="15" t="str">
        <f t="shared" si="77"/>
        <v>Oct</v>
      </c>
      <c r="J1257" s="15" t="str">
        <f t="shared" si="78"/>
        <v>Day</v>
      </c>
      <c r="K1257" s="15" t="str">
        <f t="shared" si="79"/>
        <v>Weekday</v>
      </c>
      <c r="L1257" s="19">
        <f>_xlfn.ISOWEEKNUM(Table4[[#This Row],[Delivery Date]])</f>
        <v>43</v>
      </c>
    </row>
    <row r="1258" spans="1:12">
      <c r="A1258" s="4">
        <v>1286</v>
      </c>
      <c r="B1258" s="2" t="s">
        <v>219</v>
      </c>
      <c r="C1258" s="2" t="s">
        <v>13</v>
      </c>
      <c r="D1258" s="3">
        <v>0.88611111111111107</v>
      </c>
      <c r="E1258" s="2" t="s">
        <v>6</v>
      </c>
      <c r="F1258" s="1">
        <v>41571.868616087959</v>
      </c>
      <c r="G1258" s="1">
        <v>41571.932724884253</v>
      </c>
      <c r="H1258" s="5">
        <f t="shared" si="80"/>
        <v>92</v>
      </c>
      <c r="I1258" s="15" t="str">
        <f t="shared" si="77"/>
        <v>Oct</v>
      </c>
      <c r="J1258" s="15" t="str">
        <f t="shared" si="78"/>
        <v>Day</v>
      </c>
      <c r="K1258" s="15" t="str">
        <f t="shared" si="79"/>
        <v>Weekday</v>
      </c>
      <c r="L1258" s="19">
        <f>_xlfn.ISOWEEKNUM(Table4[[#This Row],[Delivery Date]])</f>
        <v>43</v>
      </c>
    </row>
    <row r="1259" spans="1:12" hidden="1">
      <c r="A1259" s="4">
        <v>1287</v>
      </c>
      <c r="B1259" s="2" t="s">
        <v>220</v>
      </c>
      <c r="C1259" s="2" t="s">
        <v>15</v>
      </c>
      <c r="D1259" s="3">
        <v>5.6944444444444443E-2</v>
      </c>
      <c r="E1259" s="2" t="s">
        <v>381</v>
      </c>
      <c r="F1259" s="1">
        <v>41572.027404085653</v>
      </c>
      <c r="G1259" s="1" t="e">
        <v>#VALUE!</v>
      </c>
      <c r="H1259" s="5" t="e">
        <f t="shared" si="80"/>
        <v>#VALUE!</v>
      </c>
      <c r="I1259" s="15" t="str">
        <f t="shared" si="77"/>
        <v>Oct</v>
      </c>
      <c r="J1259" s="15" t="str">
        <f t="shared" si="78"/>
        <v>Night</v>
      </c>
      <c r="K1259" s="15" t="str">
        <f t="shared" si="79"/>
        <v>Weekday</v>
      </c>
      <c r="L1259" s="19">
        <f>_xlfn.ISOWEEKNUM(Table4[[#This Row],[Delivery Date]])</f>
        <v>43</v>
      </c>
    </row>
    <row r="1260" spans="1:12">
      <c r="A1260" s="4">
        <v>1288</v>
      </c>
      <c r="B1260" s="2" t="s">
        <v>220</v>
      </c>
      <c r="C1260" s="2" t="s">
        <v>15</v>
      </c>
      <c r="D1260" s="3">
        <v>0.39097222222222222</v>
      </c>
      <c r="E1260" s="2" t="s">
        <v>9</v>
      </c>
      <c r="F1260" s="1">
        <v>41572.361553738432</v>
      </c>
      <c r="G1260" s="1">
        <v>41572.414562997685</v>
      </c>
      <c r="H1260" s="5">
        <f t="shared" si="80"/>
        <v>76</v>
      </c>
      <c r="I1260" s="15" t="str">
        <f t="shared" si="77"/>
        <v>Oct</v>
      </c>
      <c r="J1260" s="15" t="str">
        <f t="shared" si="78"/>
        <v>Day</v>
      </c>
      <c r="K1260" s="15" t="str">
        <f t="shared" si="79"/>
        <v>Weekday</v>
      </c>
      <c r="L1260" s="19">
        <f>_xlfn.ISOWEEKNUM(Table4[[#This Row],[Delivery Date]])</f>
        <v>43</v>
      </c>
    </row>
    <row r="1261" spans="1:12">
      <c r="A1261" s="4">
        <v>1289</v>
      </c>
      <c r="B1261" s="2" t="s">
        <v>220</v>
      </c>
      <c r="C1261" s="2" t="s">
        <v>15</v>
      </c>
      <c r="D1261" s="3">
        <v>0.47291666666666665</v>
      </c>
      <c r="E1261" s="2" t="s">
        <v>9</v>
      </c>
      <c r="F1261" s="1">
        <v>41572.446779594909</v>
      </c>
      <c r="G1261" s="1">
        <v>41572.534788854173</v>
      </c>
      <c r="H1261" s="5">
        <f t="shared" si="80"/>
        <v>126</v>
      </c>
      <c r="I1261" s="15" t="str">
        <f t="shared" si="77"/>
        <v>Oct</v>
      </c>
      <c r="J1261" s="15" t="str">
        <f t="shared" si="78"/>
        <v>Day</v>
      </c>
      <c r="K1261" s="15" t="str">
        <f t="shared" si="79"/>
        <v>Weekday</v>
      </c>
      <c r="L1261" s="19">
        <f>_xlfn.ISOWEEKNUM(Table4[[#This Row],[Delivery Date]])</f>
        <v>43</v>
      </c>
    </row>
    <row r="1262" spans="1:12">
      <c r="A1262" s="4">
        <v>1290</v>
      </c>
      <c r="B1262" s="2" t="s">
        <v>220</v>
      </c>
      <c r="C1262" s="2" t="s">
        <v>15</v>
      </c>
      <c r="D1262" s="3">
        <v>0.57847222222222217</v>
      </c>
      <c r="E1262" s="2" t="s">
        <v>9</v>
      </c>
      <c r="F1262" s="1">
        <v>41572.547007638888</v>
      </c>
      <c r="G1262" s="1">
        <v>41572.614009953701</v>
      </c>
      <c r="H1262" s="5">
        <f t="shared" si="80"/>
        <v>96</v>
      </c>
      <c r="I1262" s="15" t="str">
        <f t="shared" si="77"/>
        <v>Oct</v>
      </c>
      <c r="J1262" s="15" t="str">
        <f t="shared" si="78"/>
        <v>Day</v>
      </c>
      <c r="K1262" s="15" t="str">
        <f t="shared" si="79"/>
        <v>Weekday</v>
      </c>
      <c r="L1262" s="19">
        <f>_xlfn.ISOWEEKNUM(Table4[[#This Row],[Delivery Date]])</f>
        <v>43</v>
      </c>
    </row>
    <row r="1263" spans="1:12">
      <c r="A1263" s="4">
        <v>1291</v>
      </c>
      <c r="B1263" s="2" t="s">
        <v>220</v>
      </c>
      <c r="C1263" s="2" t="s">
        <v>15</v>
      </c>
      <c r="D1263" s="3">
        <v>0.59444444444444444</v>
      </c>
      <c r="E1263" s="2" t="s">
        <v>381</v>
      </c>
      <c r="F1263" s="1">
        <v>41572.578081134256</v>
      </c>
      <c r="G1263" s="1">
        <v>41572.652421412036</v>
      </c>
      <c r="H1263" s="5">
        <f t="shared" si="80"/>
        <v>107</v>
      </c>
      <c r="I1263" s="15" t="str">
        <f t="shared" si="77"/>
        <v>Oct</v>
      </c>
      <c r="J1263" s="15" t="str">
        <f t="shared" si="78"/>
        <v>Day</v>
      </c>
      <c r="K1263" s="15" t="str">
        <f t="shared" si="79"/>
        <v>Weekday</v>
      </c>
      <c r="L1263" s="19">
        <f>_xlfn.ISOWEEKNUM(Table4[[#This Row],[Delivery Date]])</f>
        <v>43</v>
      </c>
    </row>
    <row r="1264" spans="1:12">
      <c r="A1264" s="4">
        <v>1292</v>
      </c>
      <c r="B1264" s="2" t="s">
        <v>220</v>
      </c>
      <c r="C1264" s="2" t="s">
        <v>15</v>
      </c>
      <c r="D1264" s="3">
        <v>0.68194444444444446</v>
      </c>
      <c r="E1264" s="2" t="s">
        <v>9</v>
      </c>
      <c r="F1264" s="1">
        <v>41572.646016817132</v>
      </c>
      <c r="G1264" s="1">
        <v>41572.723285335647</v>
      </c>
      <c r="H1264" s="5">
        <f t="shared" si="80"/>
        <v>111</v>
      </c>
      <c r="I1264" s="15" t="str">
        <f t="shared" si="77"/>
        <v>Oct</v>
      </c>
      <c r="J1264" s="15" t="str">
        <f t="shared" si="78"/>
        <v>Day</v>
      </c>
      <c r="K1264" s="15" t="str">
        <f t="shared" si="79"/>
        <v>Weekday</v>
      </c>
      <c r="L1264" s="19">
        <f>_xlfn.ISOWEEKNUM(Table4[[#This Row],[Delivery Date]])</f>
        <v>43</v>
      </c>
    </row>
    <row r="1265" spans="1:12">
      <c r="A1265" s="4">
        <v>1293</v>
      </c>
      <c r="B1265" s="2" t="s">
        <v>220</v>
      </c>
      <c r="C1265" s="2" t="s">
        <v>15</v>
      </c>
      <c r="D1265" s="3">
        <v>0.70000000000000007</v>
      </c>
      <c r="E1265" s="2" t="s">
        <v>381</v>
      </c>
      <c r="F1265" s="1">
        <v>41572.665762002311</v>
      </c>
      <c r="G1265" s="1">
        <v>41572.74571570602</v>
      </c>
      <c r="H1265" s="5">
        <f t="shared" si="80"/>
        <v>115</v>
      </c>
      <c r="I1265" s="15" t="str">
        <f t="shared" si="77"/>
        <v>Oct</v>
      </c>
      <c r="J1265" s="15" t="str">
        <f t="shared" si="78"/>
        <v>Day</v>
      </c>
      <c r="K1265" s="15" t="str">
        <f t="shared" si="79"/>
        <v>Weekday</v>
      </c>
      <c r="L1265" s="19">
        <f>_xlfn.ISOWEEKNUM(Table4[[#This Row],[Delivery Date]])</f>
        <v>43</v>
      </c>
    </row>
    <row r="1266" spans="1:12">
      <c r="A1266" s="4">
        <v>1294</v>
      </c>
      <c r="B1266" s="2" t="s">
        <v>220</v>
      </c>
      <c r="C1266" s="2" t="s">
        <v>15</v>
      </c>
      <c r="D1266" s="3">
        <v>0.79861111111111116</v>
      </c>
      <c r="E1266" s="2" t="s">
        <v>6</v>
      </c>
      <c r="F1266" s="1">
        <v>41572.740069178239</v>
      </c>
      <c r="G1266" s="1" t="e">
        <v>#VALUE!</v>
      </c>
      <c r="H1266" s="5" t="e">
        <f t="shared" si="80"/>
        <v>#VALUE!</v>
      </c>
      <c r="I1266" s="15" t="str">
        <f t="shared" si="77"/>
        <v>Oct</v>
      </c>
      <c r="J1266" s="15" t="str">
        <f t="shared" si="78"/>
        <v>Day</v>
      </c>
      <c r="K1266" s="15" t="str">
        <f t="shared" si="79"/>
        <v>Weekday</v>
      </c>
      <c r="L1266" s="19">
        <f>_xlfn.ISOWEEKNUM(Table4[[#This Row],[Delivery Date]])</f>
        <v>43</v>
      </c>
    </row>
    <row r="1267" spans="1:12">
      <c r="A1267" s="4">
        <v>1295</v>
      </c>
      <c r="B1267" s="2" t="s">
        <v>220</v>
      </c>
      <c r="C1267" s="2" t="s">
        <v>15</v>
      </c>
      <c r="D1267" s="3">
        <v>0.9291666666666667</v>
      </c>
      <c r="E1267" s="2" t="s">
        <v>381</v>
      </c>
      <c r="F1267" s="1">
        <v>41572.87725795139</v>
      </c>
      <c r="G1267" s="1">
        <v>41572.966818136578</v>
      </c>
      <c r="H1267" s="5">
        <f t="shared" si="80"/>
        <v>128</v>
      </c>
      <c r="I1267" s="15" t="str">
        <f t="shared" si="77"/>
        <v>Oct</v>
      </c>
      <c r="J1267" s="15" t="str">
        <f t="shared" si="78"/>
        <v>Day</v>
      </c>
      <c r="K1267" s="15" t="str">
        <f t="shared" si="79"/>
        <v>Weekday</v>
      </c>
      <c r="L1267" s="19">
        <f>_xlfn.ISOWEEKNUM(Table4[[#This Row],[Delivery Date]])</f>
        <v>43</v>
      </c>
    </row>
    <row r="1268" spans="1:12">
      <c r="A1268" s="4">
        <v>1296</v>
      </c>
      <c r="B1268" s="2" t="s">
        <v>221</v>
      </c>
      <c r="C1268" s="2" t="s">
        <v>17</v>
      </c>
      <c r="D1268" s="3">
        <v>0.57500000000000007</v>
      </c>
      <c r="E1268" s="2" t="s">
        <v>381</v>
      </c>
      <c r="F1268" s="1">
        <v>41573.549850347226</v>
      </c>
      <c r="G1268" s="1">
        <v>41573.617165162039</v>
      </c>
      <c r="H1268" s="5">
        <f t="shared" si="80"/>
        <v>96</v>
      </c>
      <c r="I1268" s="15" t="str">
        <f t="shared" si="77"/>
        <v>Oct</v>
      </c>
      <c r="J1268" s="15" t="str">
        <f t="shared" si="78"/>
        <v>Day</v>
      </c>
      <c r="K1268" s="15" t="str">
        <f t="shared" si="79"/>
        <v>Weekend</v>
      </c>
      <c r="L1268" s="19">
        <f>_xlfn.ISOWEEKNUM(Table4[[#This Row],[Delivery Date]])</f>
        <v>43</v>
      </c>
    </row>
    <row r="1269" spans="1:12">
      <c r="A1269" s="4">
        <v>1297</v>
      </c>
      <c r="B1269" s="2" t="s">
        <v>221</v>
      </c>
      <c r="C1269" s="2" t="s">
        <v>17</v>
      </c>
      <c r="D1269" s="3">
        <v>0.77708333333333324</v>
      </c>
      <c r="E1269" s="2" t="s">
        <v>381</v>
      </c>
      <c r="F1269" s="1">
        <v>41573.773190081018</v>
      </c>
      <c r="G1269" s="1">
        <v>41573.826963229163</v>
      </c>
      <c r="H1269" s="5">
        <f t="shared" si="80"/>
        <v>77</v>
      </c>
      <c r="I1269" s="15" t="str">
        <f t="shared" si="77"/>
        <v>Oct</v>
      </c>
      <c r="J1269" s="15" t="str">
        <f t="shared" si="78"/>
        <v>Day</v>
      </c>
      <c r="K1269" s="15" t="str">
        <f t="shared" si="79"/>
        <v>Weekend</v>
      </c>
      <c r="L1269" s="19">
        <f>_xlfn.ISOWEEKNUM(Table4[[#This Row],[Delivery Date]])</f>
        <v>43</v>
      </c>
    </row>
    <row r="1270" spans="1:12" hidden="1">
      <c r="A1270" s="4">
        <v>1298</v>
      </c>
      <c r="B1270" s="2" t="s">
        <v>222</v>
      </c>
      <c r="C1270" s="2" t="s">
        <v>19</v>
      </c>
      <c r="D1270" s="3">
        <v>6.2499999999999995E-3</v>
      </c>
      <c r="E1270" s="2" t="s">
        <v>381</v>
      </c>
      <c r="F1270" s="1">
        <v>41573.991124918983</v>
      </c>
      <c r="G1270" s="1" t="e">
        <v>#VALUE!</v>
      </c>
      <c r="H1270" s="5" t="e">
        <f t="shared" si="80"/>
        <v>#VALUE!</v>
      </c>
      <c r="I1270" s="15" t="str">
        <f t="shared" si="77"/>
        <v>Oct</v>
      </c>
      <c r="J1270" s="15" t="str">
        <f t="shared" si="78"/>
        <v>Night</v>
      </c>
      <c r="K1270" s="15" t="str">
        <f t="shared" si="79"/>
        <v>Weekend</v>
      </c>
      <c r="L1270" s="19">
        <f>_xlfn.ISOWEEKNUM(Table4[[#This Row],[Delivery Date]])</f>
        <v>43</v>
      </c>
    </row>
    <row r="1271" spans="1:12" hidden="1">
      <c r="A1271" s="4">
        <v>1299</v>
      </c>
      <c r="B1271" s="2" t="s">
        <v>222</v>
      </c>
      <c r="C1271" s="2" t="s">
        <v>19</v>
      </c>
      <c r="D1271" s="3">
        <v>0.16458333333333333</v>
      </c>
      <c r="E1271" s="2" t="s">
        <v>381</v>
      </c>
      <c r="F1271" s="1">
        <v>41574.123294178244</v>
      </c>
      <c r="G1271" s="1">
        <v>41574.205458530094</v>
      </c>
      <c r="H1271" s="5">
        <f t="shared" si="80"/>
        <v>118</v>
      </c>
      <c r="I1271" s="15" t="str">
        <f t="shared" si="77"/>
        <v>Oct</v>
      </c>
      <c r="J1271" s="15" t="str">
        <f t="shared" si="78"/>
        <v>Night</v>
      </c>
      <c r="K1271" s="15" t="str">
        <f t="shared" si="79"/>
        <v>Weekend</v>
      </c>
      <c r="L1271" s="19">
        <f>_xlfn.ISOWEEKNUM(Table4[[#This Row],[Delivery Date]])</f>
        <v>43</v>
      </c>
    </row>
    <row r="1272" spans="1:12">
      <c r="A1272" s="4">
        <v>1300</v>
      </c>
      <c r="B1272" s="2" t="s">
        <v>222</v>
      </c>
      <c r="C1272" s="2" t="s">
        <v>19</v>
      </c>
      <c r="D1272" s="3">
        <v>0.50694444444444442</v>
      </c>
      <c r="E1272" s="2" t="s">
        <v>381</v>
      </c>
      <c r="F1272" s="1">
        <v>41574.476292094907</v>
      </c>
      <c r="G1272" s="1">
        <v>41574.546315243053</v>
      </c>
      <c r="H1272" s="5">
        <f t="shared" si="80"/>
        <v>100</v>
      </c>
      <c r="I1272" s="15" t="str">
        <f t="shared" si="77"/>
        <v>Oct</v>
      </c>
      <c r="J1272" s="15" t="str">
        <f t="shared" si="78"/>
        <v>Day</v>
      </c>
      <c r="K1272" s="15" t="str">
        <f t="shared" si="79"/>
        <v>Weekend</v>
      </c>
      <c r="L1272" s="19">
        <f>_xlfn.ISOWEEKNUM(Table4[[#This Row],[Delivery Date]])</f>
        <v>43</v>
      </c>
    </row>
    <row r="1273" spans="1:12">
      <c r="A1273" s="4">
        <v>1301</v>
      </c>
      <c r="B1273" s="2" t="s">
        <v>222</v>
      </c>
      <c r="C1273" s="2" t="s">
        <v>19</v>
      </c>
      <c r="D1273" s="3">
        <v>0.90555555555555556</v>
      </c>
      <c r="E1273" s="2" t="s">
        <v>381</v>
      </c>
      <c r="F1273" s="1">
        <v>41574.87937855324</v>
      </c>
      <c r="G1273" s="1">
        <v>41574.936901701389</v>
      </c>
      <c r="H1273" s="5">
        <f t="shared" si="80"/>
        <v>82</v>
      </c>
      <c r="I1273" s="15" t="str">
        <f t="shared" si="77"/>
        <v>Oct</v>
      </c>
      <c r="J1273" s="15" t="str">
        <f t="shared" si="78"/>
        <v>Day</v>
      </c>
      <c r="K1273" s="15" t="str">
        <f t="shared" si="79"/>
        <v>Weekend</v>
      </c>
      <c r="L1273" s="19">
        <f>_xlfn.ISOWEEKNUM(Table4[[#This Row],[Delivery Date]])</f>
        <v>43</v>
      </c>
    </row>
    <row r="1274" spans="1:12">
      <c r="A1274" s="4">
        <v>1302</v>
      </c>
      <c r="B1274" s="2" t="s">
        <v>223</v>
      </c>
      <c r="C1274" s="2" t="s">
        <v>5</v>
      </c>
      <c r="D1274" s="3">
        <v>0.35347222222222219</v>
      </c>
      <c r="E1274" s="2" t="s">
        <v>9</v>
      </c>
      <c r="F1274" s="1">
        <v>41575.30999050926</v>
      </c>
      <c r="G1274" s="1">
        <v>41575.381911805562</v>
      </c>
      <c r="H1274" s="5">
        <f t="shared" si="80"/>
        <v>103</v>
      </c>
      <c r="I1274" s="15" t="str">
        <f t="shared" si="77"/>
        <v>Oct</v>
      </c>
      <c r="J1274" s="15" t="str">
        <f t="shared" si="78"/>
        <v>Day</v>
      </c>
      <c r="K1274" s="15" t="str">
        <f t="shared" si="79"/>
        <v>Weekday</v>
      </c>
      <c r="L1274" s="19">
        <f>_xlfn.ISOWEEKNUM(Table4[[#This Row],[Delivery Date]])</f>
        <v>44</v>
      </c>
    </row>
    <row r="1275" spans="1:12">
      <c r="A1275" s="4">
        <v>1303</v>
      </c>
      <c r="B1275" s="2" t="s">
        <v>223</v>
      </c>
      <c r="C1275" s="2" t="s">
        <v>5</v>
      </c>
      <c r="D1275" s="3">
        <v>0.4291666666666667</v>
      </c>
      <c r="E1275" s="2" t="s">
        <v>9</v>
      </c>
      <c r="F1275" s="1">
        <v>41575.403629131943</v>
      </c>
      <c r="G1275" s="1">
        <v>41575.451869872682</v>
      </c>
      <c r="H1275" s="5">
        <f t="shared" si="80"/>
        <v>69</v>
      </c>
      <c r="I1275" s="15" t="str">
        <f t="shared" si="77"/>
        <v>Oct</v>
      </c>
      <c r="J1275" s="15" t="str">
        <f t="shared" si="78"/>
        <v>Day</v>
      </c>
      <c r="K1275" s="15" t="str">
        <f t="shared" si="79"/>
        <v>Weekday</v>
      </c>
      <c r="L1275" s="19">
        <f>_xlfn.ISOWEEKNUM(Table4[[#This Row],[Delivery Date]])</f>
        <v>44</v>
      </c>
    </row>
    <row r="1276" spans="1:12">
      <c r="A1276" s="4">
        <v>1304</v>
      </c>
      <c r="B1276" s="2" t="s">
        <v>223</v>
      </c>
      <c r="C1276" s="2" t="s">
        <v>5</v>
      </c>
      <c r="D1276" s="3">
        <v>0.44791666666666669</v>
      </c>
      <c r="E1276" s="2" t="s">
        <v>9</v>
      </c>
      <c r="F1276" s="1">
        <v>41575.417375659716</v>
      </c>
      <c r="G1276" s="1">
        <v>41575.492410381943</v>
      </c>
      <c r="H1276" s="5">
        <f t="shared" si="80"/>
        <v>108</v>
      </c>
      <c r="I1276" s="15" t="str">
        <f t="shared" si="77"/>
        <v>Oct</v>
      </c>
      <c r="J1276" s="15" t="str">
        <f t="shared" si="78"/>
        <v>Day</v>
      </c>
      <c r="K1276" s="15" t="str">
        <f t="shared" si="79"/>
        <v>Weekday</v>
      </c>
      <c r="L1276" s="19">
        <f>_xlfn.ISOWEEKNUM(Table4[[#This Row],[Delivery Date]])</f>
        <v>44</v>
      </c>
    </row>
    <row r="1277" spans="1:12">
      <c r="A1277" s="4">
        <v>1305</v>
      </c>
      <c r="B1277" s="2" t="s">
        <v>223</v>
      </c>
      <c r="C1277" s="2" t="s">
        <v>5</v>
      </c>
      <c r="D1277" s="3">
        <v>0.59722222222222221</v>
      </c>
      <c r="E1277" s="2" t="s">
        <v>9</v>
      </c>
      <c r="F1277" s="1">
        <v>41575.560053240741</v>
      </c>
      <c r="G1277" s="1">
        <v>41575.621465277778</v>
      </c>
      <c r="H1277" s="5">
        <f t="shared" si="80"/>
        <v>88</v>
      </c>
      <c r="I1277" s="15" t="str">
        <f t="shared" si="77"/>
        <v>Oct</v>
      </c>
      <c r="J1277" s="15" t="str">
        <f t="shared" si="78"/>
        <v>Day</v>
      </c>
      <c r="K1277" s="15" t="str">
        <f t="shared" si="79"/>
        <v>Weekday</v>
      </c>
      <c r="L1277" s="19">
        <f>_xlfn.ISOWEEKNUM(Table4[[#This Row],[Delivery Date]])</f>
        <v>44</v>
      </c>
    </row>
    <row r="1278" spans="1:12">
      <c r="A1278" s="4">
        <v>1306</v>
      </c>
      <c r="B1278" s="2" t="s">
        <v>223</v>
      </c>
      <c r="C1278" s="2" t="s">
        <v>5</v>
      </c>
      <c r="D1278" s="3">
        <v>0.68263888888888891</v>
      </c>
      <c r="E1278" s="2" t="s">
        <v>9</v>
      </c>
      <c r="F1278" s="1">
        <v>41575.655816053237</v>
      </c>
      <c r="G1278" s="1">
        <v>41575.713489664347</v>
      </c>
      <c r="H1278" s="5">
        <f t="shared" si="80"/>
        <v>83</v>
      </c>
      <c r="I1278" s="15" t="str">
        <f t="shared" si="77"/>
        <v>Oct</v>
      </c>
      <c r="J1278" s="15" t="str">
        <f t="shared" si="78"/>
        <v>Day</v>
      </c>
      <c r="K1278" s="15" t="str">
        <f t="shared" si="79"/>
        <v>Weekday</v>
      </c>
      <c r="L1278" s="19">
        <f>_xlfn.ISOWEEKNUM(Table4[[#This Row],[Delivery Date]])</f>
        <v>44</v>
      </c>
    </row>
    <row r="1279" spans="1:12">
      <c r="A1279" s="4">
        <v>1308</v>
      </c>
      <c r="B1279" s="2" t="s">
        <v>224</v>
      </c>
      <c r="C1279" s="2" t="s">
        <v>8</v>
      </c>
      <c r="D1279" s="3">
        <v>0.3576388888888889</v>
      </c>
      <c r="E1279" s="2" t="s">
        <v>9</v>
      </c>
      <c r="F1279" s="1">
        <v>41576.329762118054</v>
      </c>
      <c r="G1279" s="1">
        <v>41576.387482025464</v>
      </c>
      <c r="H1279" s="5">
        <f t="shared" si="80"/>
        <v>83</v>
      </c>
      <c r="I1279" s="15" t="str">
        <f t="shared" si="77"/>
        <v>Oct</v>
      </c>
      <c r="J1279" s="15" t="str">
        <f t="shared" si="78"/>
        <v>Day</v>
      </c>
      <c r="K1279" s="15" t="str">
        <f t="shared" si="79"/>
        <v>Weekday</v>
      </c>
      <c r="L1279" s="19">
        <f>_xlfn.ISOWEEKNUM(Table4[[#This Row],[Delivery Date]])</f>
        <v>44</v>
      </c>
    </row>
    <row r="1280" spans="1:12">
      <c r="A1280" s="4">
        <v>1309</v>
      </c>
      <c r="B1280" s="2" t="s">
        <v>224</v>
      </c>
      <c r="C1280" s="2" t="s">
        <v>8</v>
      </c>
      <c r="D1280" s="3">
        <v>0.43263888888888885</v>
      </c>
      <c r="E1280" s="2" t="s">
        <v>9</v>
      </c>
      <c r="F1280" s="1">
        <v>41576.415276770836</v>
      </c>
      <c r="G1280" s="1">
        <v>41576.475184178242</v>
      </c>
      <c r="H1280" s="5">
        <f t="shared" si="80"/>
        <v>86</v>
      </c>
      <c r="I1280" s="15" t="str">
        <f t="shared" si="77"/>
        <v>Oct</v>
      </c>
      <c r="J1280" s="15" t="str">
        <f t="shared" si="78"/>
        <v>Day</v>
      </c>
      <c r="K1280" s="15" t="str">
        <f t="shared" si="79"/>
        <v>Weekday</v>
      </c>
      <c r="L1280" s="19">
        <f>_xlfn.ISOWEEKNUM(Table4[[#This Row],[Delivery Date]])</f>
        <v>44</v>
      </c>
    </row>
    <row r="1281" spans="1:12">
      <c r="A1281" s="4">
        <v>1310</v>
      </c>
      <c r="B1281" s="2" t="s">
        <v>224</v>
      </c>
      <c r="C1281" s="2" t="s">
        <v>8</v>
      </c>
      <c r="D1281" s="3">
        <v>0.48194444444444445</v>
      </c>
      <c r="E1281" s="2" t="s">
        <v>9</v>
      </c>
      <c r="F1281" s="1">
        <v>41576.460143668977</v>
      </c>
      <c r="G1281" s="1">
        <v>41576.533280243057</v>
      </c>
      <c r="H1281" s="5">
        <f t="shared" si="80"/>
        <v>105</v>
      </c>
      <c r="I1281" s="15" t="str">
        <f t="shared" si="77"/>
        <v>Oct</v>
      </c>
      <c r="J1281" s="15" t="str">
        <f t="shared" si="78"/>
        <v>Day</v>
      </c>
      <c r="K1281" s="15" t="str">
        <f t="shared" si="79"/>
        <v>Weekday</v>
      </c>
      <c r="L1281" s="19">
        <f>_xlfn.ISOWEEKNUM(Table4[[#This Row],[Delivery Date]])</f>
        <v>44</v>
      </c>
    </row>
    <row r="1282" spans="1:12">
      <c r="A1282" s="4">
        <v>1311</v>
      </c>
      <c r="B1282" s="2" t="s">
        <v>224</v>
      </c>
      <c r="C1282" s="2" t="s">
        <v>8</v>
      </c>
      <c r="D1282" s="3">
        <v>0.59513888888888888</v>
      </c>
      <c r="E1282" s="2" t="s">
        <v>9</v>
      </c>
      <c r="F1282" s="1">
        <v>41576.559203553239</v>
      </c>
      <c r="G1282" s="1">
        <v>41576.673173460651</v>
      </c>
      <c r="H1282" s="5">
        <f t="shared" si="80"/>
        <v>164</v>
      </c>
      <c r="I1282" s="15" t="str">
        <f t="shared" ref="I1282:I1345" si="81">TEXT(B1282,"mmm")</f>
        <v>Oct</v>
      </c>
      <c r="J1282" s="15" t="str">
        <f t="shared" ref="J1282:J1345" si="82">IF(OR(HOUR(D1282)&lt;6, HOUR(D1282&gt;18)),"Night","Day")</f>
        <v>Day</v>
      </c>
      <c r="K1282" s="15" t="str">
        <f t="shared" ref="K1282:K1345" si="83">IF(OR(C1282="Saturday", C1282="Sunday"),"Weekend","Weekday")</f>
        <v>Weekday</v>
      </c>
      <c r="L1282" s="19">
        <f>_xlfn.ISOWEEKNUM(Table4[[#This Row],[Delivery Date]])</f>
        <v>44</v>
      </c>
    </row>
    <row r="1283" spans="1:12">
      <c r="A1283" s="4">
        <v>1312</v>
      </c>
      <c r="B1283" s="2" t="s">
        <v>224</v>
      </c>
      <c r="C1283" s="2" t="s">
        <v>8</v>
      </c>
      <c r="D1283" s="3">
        <v>0.59166666666666667</v>
      </c>
      <c r="E1283" s="2" t="s">
        <v>9</v>
      </c>
      <c r="F1283" s="1">
        <v>41576.571087696764</v>
      </c>
      <c r="G1283" s="1">
        <v>41576.617627048618</v>
      </c>
      <c r="H1283" s="5">
        <f t="shared" si="80"/>
        <v>67</v>
      </c>
      <c r="I1283" s="15" t="str">
        <f t="shared" si="81"/>
        <v>Oct</v>
      </c>
      <c r="J1283" s="15" t="str">
        <f t="shared" si="82"/>
        <v>Day</v>
      </c>
      <c r="K1283" s="15" t="str">
        <f t="shared" si="83"/>
        <v>Weekday</v>
      </c>
      <c r="L1283" s="19">
        <f>_xlfn.ISOWEEKNUM(Table4[[#This Row],[Delivery Date]])</f>
        <v>44</v>
      </c>
    </row>
    <row r="1284" spans="1:12">
      <c r="A1284" s="4">
        <v>1313</v>
      </c>
      <c r="B1284" s="2" t="s">
        <v>224</v>
      </c>
      <c r="C1284" s="2" t="s">
        <v>8</v>
      </c>
      <c r="D1284" s="3">
        <v>0.6958333333333333</v>
      </c>
      <c r="E1284" s="2" t="s">
        <v>9</v>
      </c>
      <c r="F1284" s="1">
        <v>41576.665223958335</v>
      </c>
      <c r="G1284" s="1">
        <v>41576.713696180559</v>
      </c>
      <c r="H1284" s="5">
        <f t="shared" si="80"/>
        <v>69</v>
      </c>
      <c r="I1284" s="15" t="str">
        <f t="shared" si="81"/>
        <v>Oct</v>
      </c>
      <c r="J1284" s="15" t="str">
        <f t="shared" si="82"/>
        <v>Day</v>
      </c>
      <c r="K1284" s="15" t="str">
        <f t="shared" si="83"/>
        <v>Weekday</v>
      </c>
      <c r="L1284" s="19">
        <f>_xlfn.ISOWEEKNUM(Table4[[#This Row],[Delivery Date]])</f>
        <v>44</v>
      </c>
    </row>
    <row r="1285" spans="1:12">
      <c r="A1285" s="4">
        <v>1314</v>
      </c>
      <c r="B1285" s="2" t="s">
        <v>224</v>
      </c>
      <c r="C1285" s="2" t="s">
        <v>8</v>
      </c>
      <c r="D1285" s="3">
        <v>0.96180555555555547</v>
      </c>
      <c r="E1285" s="2" t="s">
        <v>381</v>
      </c>
      <c r="F1285" s="1">
        <v>41576.920052048612</v>
      </c>
      <c r="G1285" s="1" t="e">
        <v>#VALUE!</v>
      </c>
      <c r="H1285" s="5" t="e">
        <f t="shared" si="80"/>
        <v>#VALUE!</v>
      </c>
      <c r="I1285" s="15" t="str">
        <f t="shared" si="81"/>
        <v>Oct</v>
      </c>
      <c r="J1285" s="15" t="str">
        <f t="shared" si="82"/>
        <v>Day</v>
      </c>
      <c r="K1285" s="15" t="str">
        <f t="shared" si="83"/>
        <v>Weekday</v>
      </c>
      <c r="L1285" s="19">
        <f>_xlfn.ISOWEEKNUM(Table4[[#This Row],[Delivery Date]])</f>
        <v>44</v>
      </c>
    </row>
    <row r="1286" spans="1:12">
      <c r="A1286" s="4">
        <v>1315</v>
      </c>
      <c r="B1286" s="2" t="s">
        <v>225</v>
      </c>
      <c r="C1286" s="2" t="s">
        <v>11</v>
      </c>
      <c r="D1286" s="3">
        <v>0.35000000000000003</v>
      </c>
      <c r="E1286" s="2" t="s">
        <v>9</v>
      </c>
      <c r="F1286" s="1">
        <v>41577.315953668985</v>
      </c>
      <c r="G1286" s="1">
        <v>41577.384807835646</v>
      </c>
      <c r="H1286" s="5">
        <f t="shared" si="80"/>
        <v>99</v>
      </c>
      <c r="I1286" s="15" t="str">
        <f t="shared" si="81"/>
        <v>Oct</v>
      </c>
      <c r="J1286" s="15" t="str">
        <f t="shared" si="82"/>
        <v>Day</v>
      </c>
      <c r="K1286" s="15" t="str">
        <f t="shared" si="83"/>
        <v>Weekday</v>
      </c>
      <c r="L1286" s="19">
        <f>_xlfn.ISOWEEKNUM(Table4[[#This Row],[Delivery Date]])</f>
        <v>44</v>
      </c>
    </row>
    <row r="1287" spans="1:12">
      <c r="A1287" s="4">
        <v>1316</v>
      </c>
      <c r="B1287" s="2" t="s">
        <v>225</v>
      </c>
      <c r="C1287" s="2" t="s">
        <v>11</v>
      </c>
      <c r="D1287" s="3">
        <v>0.38541666666666669</v>
      </c>
      <c r="E1287" s="2" t="s">
        <v>6</v>
      </c>
      <c r="F1287" s="1">
        <v>41577.348599108795</v>
      </c>
      <c r="G1287" s="1">
        <v>41577.436261145835</v>
      </c>
      <c r="H1287" s="5">
        <f t="shared" si="80"/>
        <v>126</v>
      </c>
      <c r="I1287" s="15" t="str">
        <f t="shared" si="81"/>
        <v>Oct</v>
      </c>
      <c r="J1287" s="15" t="str">
        <f t="shared" si="82"/>
        <v>Day</v>
      </c>
      <c r="K1287" s="15" t="str">
        <f t="shared" si="83"/>
        <v>Weekday</v>
      </c>
      <c r="L1287" s="19">
        <f>_xlfn.ISOWEEKNUM(Table4[[#This Row],[Delivery Date]])</f>
        <v>44</v>
      </c>
    </row>
    <row r="1288" spans="1:12">
      <c r="A1288" s="4">
        <v>1317</v>
      </c>
      <c r="B1288" s="2" t="s">
        <v>225</v>
      </c>
      <c r="C1288" s="2" t="s">
        <v>11</v>
      </c>
      <c r="D1288" s="3">
        <v>0.44444444444444442</v>
      </c>
      <c r="E1288" s="2" t="s">
        <v>9</v>
      </c>
      <c r="F1288" s="1">
        <v>41577.403864733802</v>
      </c>
      <c r="G1288" s="1">
        <v>41577.496330011578</v>
      </c>
      <c r="H1288" s="5">
        <f t="shared" si="80"/>
        <v>133</v>
      </c>
      <c r="I1288" s="15" t="str">
        <f t="shared" si="81"/>
        <v>Oct</v>
      </c>
      <c r="J1288" s="15" t="str">
        <f t="shared" si="82"/>
        <v>Day</v>
      </c>
      <c r="K1288" s="15" t="str">
        <f t="shared" si="83"/>
        <v>Weekday</v>
      </c>
      <c r="L1288" s="19">
        <f>_xlfn.ISOWEEKNUM(Table4[[#This Row],[Delivery Date]])</f>
        <v>44</v>
      </c>
    </row>
    <row r="1289" spans="1:12">
      <c r="A1289" s="4">
        <v>1318</v>
      </c>
      <c r="B1289" s="2" t="s">
        <v>225</v>
      </c>
      <c r="C1289" s="2" t="s">
        <v>11</v>
      </c>
      <c r="D1289" s="3">
        <v>0.51041666666666663</v>
      </c>
      <c r="E1289" s="2" t="s">
        <v>9</v>
      </c>
      <c r="F1289" s="1">
        <v>41577.487537187502</v>
      </c>
      <c r="G1289" s="1">
        <v>41577.549088113425</v>
      </c>
      <c r="H1289" s="5">
        <f t="shared" si="80"/>
        <v>88</v>
      </c>
      <c r="I1289" s="15" t="str">
        <f t="shared" si="81"/>
        <v>Oct</v>
      </c>
      <c r="J1289" s="15" t="str">
        <f t="shared" si="82"/>
        <v>Day</v>
      </c>
      <c r="K1289" s="15" t="str">
        <f t="shared" si="83"/>
        <v>Weekday</v>
      </c>
      <c r="L1289" s="19">
        <f>_xlfn.ISOWEEKNUM(Table4[[#This Row],[Delivery Date]])</f>
        <v>44</v>
      </c>
    </row>
    <row r="1290" spans="1:12">
      <c r="A1290" s="4">
        <v>1319</v>
      </c>
      <c r="B1290" s="2" t="s">
        <v>225</v>
      </c>
      <c r="C1290" s="2" t="s">
        <v>11</v>
      </c>
      <c r="D1290" s="3">
        <v>0.52013888888888882</v>
      </c>
      <c r="E1290" s="2" t="s">
        <v>9</v>
      </c>
      <c r="F1290" s="1">
        <v>41577.463807986111</v>
      </c>
      <c r="G1290" s="1" t="e">
        <v>#VALUE!</v>
      </c>
      <c r="H1290" s="5" t="e">
        <f t="shared" si="80"/>
        <v>#VALUE!</v>
      </c>
      <c r="I1290" s="15" t="str">
        <f t="shared" si="81"/>
        <v>Oct</v>
      </c>
      <c r="J1290" s="15" t="str">
        <f t="shared" si="82"/>
        <v>Day</v>
      </c>
      <c r="K1290" s="15" t="str">
        <f t="shared" si="83"/>
        <v>Weekday</v>
      </c>
      <c r="L1290" s="19">
        <f>_xlfn.ISOWEEKNUM(Table4[[#This Row],[Delivery Date]])</f>
        <v>44</v>
      </c>
    </row>
    <row r="1291" spans="1:12">
      <c r="A1291" s="4">
        <v>1320</v>
      </c>
      <c r="B1291" s="2" t="s">
        <v>225</v>
      </c>
      <c r="C1291" s="2" t="s">
        <v>11</v>
      </c>
      <c r="D1291" s="3">
        <v>0.5756944444444444</v>
      </c>
      <c r="E1291" s="2" t="s">
        <v>381</v>
      </c>
      <c r="F1291" s="1">
        <v>41577.555732175926</v>
      </c>
      <c r="G1291" s="1">
        <v>41577.593787731479</v>
      </c>
      <c r="H1291" s="5">
        <f t="shared" si="80"/>
        <v>54</v>
      </c>
      <c r="I1291" s="15" t="str">
        <f t="shared" si="81"/>
        <v>Oct</v>
      </c>
      <c r="J1291" s="15" t="str">
        <f t="shared" si="82"/>
        <v>Day</v>
      </c>
      <c r="K1291" s="15" t="str">
        <f t="shared" si="83"/>
        <v>Weekday</v>
      </c>
      <c r="L1291" s="19">
        <f>_xlfn.ISOWEEKNUM(Table4[[#This Row],[Delivery Date]])</f>
        <v>44</v>
      </c>
    </row>
    <row r="1292" spans="1:12">
      <c r="A1292" s="4">
        <v>1321</v>
      </c>
      <c r="B1292" s="2" t="s">
        <v>225</v>
      </c>
      <c r="C1292" s="2" t="s">
        <v>11</v>
      </c>
      <c r="D1292" s="3">
        <v>0.64374999999999993</v>
      </c>
      <c r="E1292" s="2" t="s">
        <v>9</v>
      </c>
      <c r="F1292" s="1">
        <v>41577.608154780093</v>
      </c>
      <c r="G1292" s="1">
        <v>41577.672194131941</v>
      </c>
      <c r="H1292" s="5">
        <f t="shared" si="80"/>
        <v>92</v>
      </c>
      <c r="I1292" s="15" t="str">
        <f t="shared" si="81"/>
        <v>Oct</v>
      </c>
      <c r="J1292" s="15" t="str">
        <f t="shared" si="82"/>
        <v>Day</v>
      </c>
      <c r="K1292" s="15" t="str">
        <f t="shared" si="83"/>
        <v>Weekday</v>
      </c>
      <c r="L1292" s="19">
        <f>_xlfn.ISOWEEKNUM(Table4[[#This Row],[Delivery Date]])</f>
        <v>44</v>
      </c>
    </row>
    <row r="1293" spans="1:12">
      <c r="A1293" s="4">
        <v>1322</v>
      </c>
      <c r="B1293" s="2" t="s">
        <v>225</v>
      </c>
      <c r="C1293" s="2" t="s">
        <v>11</v>
      </c>
      <c r="D1293" s="3">
        <v>0.70624999999999993</v>
      </c>
      <c r="E1293" s="2" t="s">
        <v>6</v>
      </c>
      <c r="F1293" s="1">
        <v>41577.674522187495</v>
      </c>
      <c r="G1293" s="1">
        <v>41577.718040706022</v>
      </c>
      <c r="H1293" s="5">
        <f t="shared" si="80"/>
        <v>62</v>
      </c>
      <c r="I1293" s="15" t="str">
        <f t="shared" si="81"/>
        <v>Oct</v>
      </c>
      <c r="J1293" s="15" t="str">
        <f t="shared" si="82"/>
        <v>Day</v>
      </c>
      <c r="K1293" s="15" t="str">
        <f t="shared" si="83"/>
        <v>Weekday</v>
      </c>
      <c r="L1293" s="19">
        <f>_xlfn.ISOWEEKNUM(Table4[[#This Row],[Delivery Date]])</f>
        <v>44</v>
      </c>
    </row>
    <row r="1294" spans="1:12">
      <c r="A1294" s="4">
        <v>1323</v>
      </c>
      <c r="B1294" s="2" t="s">
        <v>225</v>
      </c>
      <c r="C1294" s="2" t="s">
        <v>11</v>
      </c>
      <c r="D1294" s="3">
        <v>0.91319444444444453</v>
      </c>
      <c r="E1294" s="2" t="s">
        <v>9</v>
      </c>
      <c r="F1294" s="1">
        <v>41577.883258715279</v>
      </c>
      <c r="G1294" s="1">
        <v>41577.94528417824</v>
      </c>
      <c r="H1294" s="5">
        <f t="shared" si="80"/>
        <v>89</v>
      </c>
      <c r="I1294" s="15" t="str">
        <f t="shared" si="81"/>
        <v>Oct</v>
      </c>
      <c r="J1294" s="15" t="str">
        <f t="shared" si="82"/>
        <v>Day</v>
      </c>
      <c r="K1294" s="15" t="str">
        <f t="shared" si="83"/>
        <v>Weekday</v>
      </c>
      <c r="L1294" s="19">
        <f>_xlfn.ISOWEEKNUM(Table4[[#This Row],[Delivery Date]])</f>
        <v>44</v>
      </c>
    </row>
    <row r="1295" spans="1:12" hidden="1">
      <c r="A1295" s="4">
        <v>1325</v>
      </c>
      <c r="B1295" s="2" t="s">
        <v>226</v>
      </c>
      <c r="C1295" s="2" t="s">
        <v>13</v>
      </c>
      <c r="D1295" s="3">
        <v>0.14027777777777778</v>
      </c>
      <c r="E1295" s="2" t="s">
        <v>381</v>
      </c>
      <c r="F1295" s="1">
        <v>41578.142136226852</v>
      </c>
      <c r="G1295" s="1">
        <v>41578.203235763889</v>
      </c>
      <c r="H1295" s="5">
        <f t="shared" si="80"/>
        <v>87</v>
      </c>
      <c r="I1295" s="15" t="str">
        <f t="shared" si="81"/>
        <v>Oct</v>
      </c>
      <c r="J1295" s="15" t="str">
        <f t="shared" si="82"/>
        <v>Night</v>
      </c>
      <c r="K1295" s="15" t="str">
        <f t="shared" si="83"/>
        <v>Weekday</v>
      </c>
      <c r="L1295" s="19">
        <f>_xlfn.ISOWEEKNUM(Table4[[#This Row],[Delivery Date]])</f>
        <v>44</v>
      </c>
    </row>
    <row r="1296" spans="1:12">
      <c r="A1296" s="4">
        <v>1326</v>
      </c>
      <c r="B1296" s="2" t="s">
        <v>226</v>
      </c>
      <c r="C1296" s="2" t="s">
        <v>13</v>
      </c>
      <c r="D1296" s="3">
        <v>0.5229166666666667</v>
      </c>
      <c r="E1296" s="2" t="s">
        <v>381</v>
      </c>
      <c r="F1296" s="1">
        <v>41578.501908368053</v>
      </c>
      <c r="G1296" s="1">
        <v>41578.558841238424</v>
      </c>
      <c r="H1296" s="5">
        <f t="shared" si="80"/>
        <v>81</v>
      </c>
      <c r="I1296" s="15" t="str">
        <f t="shared" si="81"/>
        <v>Oct</v>
      </c>
      <c r="J1296" s="15" t="str">
        <f t="shared" si="82"/>
        <v>Day</v>
      </c>
      <c r="K1296" s="15" t="str">
        <f t="shared" si="83"/>
        <v>Weekday</v>
      </c>
      <c r="L1296" s="19">
        <f>_xlfn.ISOWEEKNUM(Table4[[#This Row],[Delivery Date]])</f>
        <v>44</v>
      </c>
    </row>
    <row r="1297" spans="1:12">
      <c r="A1297" s="4">
        <v>1327</v>
      </c>
      <c r="B1297" s="2" t="s">
        <v>226</v>
      </c>
      <c r="C1297" s="2" t="s">
        <v>13</v>
      </c>
      <c r="D1297" s="3">
        <v>0.62777777777777777</v>
      </c>
      <c r="E1297" s="2" t="s">
        <v>9</v>
      </c>
      <c r="F1297" s="1">
        <v>41578.595862002316</v>
      </c>
      <c r="G1297" s="1">
        <v>41578.649716168977</v>
      </c>
      <c r="H1297" s="5">
        <f t="shared" si="80"/>
        <v>77</v>
      </c>
      <c r="I1297" s="15" t="str">
        <f t="shared" si="81"/>
        <v>Oct</v>
      </c>
      <c r="J1297" s="15" t="str">
        <f t="shared" si="82"/>
        <v>Day</v>
      </c>
      <c r="K1297" s="15" t="str">
        <f t="shared" si="83"/>
        <v>Weekday</v>
      </c>
      <c r="L1297" s="19">
        <f>_xlfn.ISOWEEKNUM(Table4[[#This Row],[Delivery Date]])</f>
        <v>44</v>
      </c>
    </row>
    <row r="1298" spans="1:12">
      <c r="A1298" s="4">
        <v>1329</v>
      </c>
      <c r="B1298" s="2" t="s">
        <v>226</v>
      </c>
      <c r="C1298" s="2" t="s">
        <v>13</v>
      </c>
      <c r="D1298" s="3">
        <v>0.95763888888888893</v>
      </c>
      <c r="E1298" s="2" t="s">
        <v>381</v>
      </c>
      <c r="F1298" s="1">
        <v>41578.941503819442</v>
      </c>
      <c r="G1298" s="1">
        <v>41579.005543171297</v>
      </c>
      <c r="H1298" s="5">
        <f t="shared" si="80"/>
        <v>92</v>
      </c>
      <c r="I1298" s="15" t="str">
        <f t="shared" si="81"/>
        <v>Oct</v>
      </c>
      <c r="J1298" s="15" t="str">
        <f t="shared" si="82"/>
        <v>Day</v>
      </c>
      <c r="K1298" s="15" t="str">
        <f t="shared" si="83"/>
        <v>Weekday</v>
      </c>
      <c r="L1298" s="19">
        <f>_xlfn.ISOWEEKNUM(Table4[[#This Row],[Delivery Date]])</f>
        <v>44</v>
      </c>
    </row>
    <row r="1299" spans="1:12">
      <c r="A1299" s="4">
        <v>1330</v>
      </c>
      <c r="B1299" s="2" t="s">
        <v>227</v>
      </c>
      <c r="C1299" s="2" t="s">
        <v>15</v>
      </c>
      <c r="D1299" s="3">
        <v>0.32916666666666666</v>
      </c>
      <c r="E1299" s="2" t="s">
        <v>381</v>
      </c>
      <c r="F1299" s="1">
        <v>41579.302409143522</v>
      </c>
      <c r="G1299" s="1">
        <v>41579.379191550928</v>
      </c>
      <c r="H1299" s="5">
        <f t="shared" si="80"/>
        <v>110</v>
      </c>
      <c r="I1299" s="15" t="str">
        <f t="shared" si="81"/>
        <v>Nov</v>
      </c>
      <c r="J1299" s="15" t="str">
        <f t="shared" si="82"/>
        <v>Day</v>
      </c>
      <c r="K1299" s="15" t="str">
        <f t="shared" si="83"/>
        <v>Weekday</v>
      </c>
      <c r="L1299" s="19">
        <f>_xlfn.ISOWEEKNUM(Table4[[#This Row],[Delivery Date]])</f>
        <v>44</v>
      </c>
    </row>
    <row r="1300" spans="1:12">
      <c r="A1300" s="4">
        <v>1331</v>
      </c>
      <c r="B1300" s="2" t="s">
        <v>227</v>
      </c>
      <c r="C1300" s="2" t="s">
        <v>15</v>
      </c>
      <c r="D1300" s="3">
        <v>0.40138888888888885</v>
      </c>
      <c r="E1300" s="2" t="s">
        <v>9</v>
      </c>
      <c r="F1300" s="1">
        <v>41579.371286261572</v>
      </c>
      <c r="G1300" s="1">
        <v>41579.452895057868</v>
      </c>
      <c r="H1300" s="5">
        <f t="shared" si="80"/>
        <v>117</v>
      </c>
      <c r="I1300" s="15" t="str">
        <f t="shared" si="81"/>
        <v>Nov</v>
      </c>
      <c r="J1300" s="15" t="str">
        <f t="shared" si="82"/>
        <v>Day</v>
      </c>
      <c r="K1300" s="15" t="str">
        <f t="shared" si="83"/>
        <v>Weekday</v>
      </c>
      <c r="L1300" s="19">
        <f>_xlfn.ISOWEEKNUM(Table4[[#This Row],[Delivery Date]])</f>
        <v>44</v>
      </c>
    </row>
    <row r="1301" spans="1:12">
      <c r="A1301" s="4">
        <v>1332</v>
      </c>
      <c r="B1301" s="2" t="s">
        <v>227</v>
      </c>
      <c r="C1301" s="2" t="s">
        <v>15</v>
      </c>
      <c r="D1301" s="3">
        <v>0.47291666666666665</v>
      </c>
      <c r="E1301" s="2" t="s">
        <v>381</v>
      </c>
      <c r="F1301" s="1">
        <v>41579.451442442129</v>
      </c>
      <c r="G1301" s="1">
        <v>41579.497704016205</v>
      </c>
      <c r="H1301" s="5">
        <f t="shared" si="80"/>
        <v>66</v>
      </c>
      <c r="I1301" s="15" t="str">
        <f t="shared" si="81"/>
        <v>Nov</v>
      </c>
      <c r="J1301" s="15" t="str">
        <f t="shared" si="82"/>
        <v>Day</v>
      </c>
      <c r="K1301" s="15" t="str">
        <f t="shared" si="83"/>
        <v>Weekday</v>
      </c>
      <c r="L1301" s="19">
        <f>_xlfn.ISOWEEKNUM(Table4[[#This Row],[Delivery Date]])</f>
        <v>44</v>
      </c>
    </row>
    <row r="1302" spans="1:12">
      <c r="A1302" s="4">
        <v>1333</v>
      </c>
      <c r="B1302" s="2" t="s">
        <v>227</v>
      </c>
      <c r="C1302" s="2" t="s">
        <v>15</v>
      </c>
      <c r="D1302" s="3">
        <v>0.47500000000000003</v>
      </c>
      <c r="E1302" s="2" t="s">
        <v>6</v>
      </c>
      <c r="F1302" s="1">
        <v>41579.460737384259</v>
      </c>
      <c r="G1302" s="1">
        <v>41579.504348495371</v>
      </c>
      <c r="H1302" s="5">
        <f t="shared" si="80"/>
        <v>62</v>
      </c>
      <c r="I1302" s="15" t="str">
        <f t="shared" si="81"/>
        <v>Nov</v>
      </c>
      <c r="J1302" s="15" t="str">
        <f t="shared" si="82"/>
        <v>Day</v>
      </c>
      <c r="K1302" s="15" t="str">
        <f t="shared" si="83"/>
        <v>Weekday</v>
      </c>
      <c r="L1302" s="19">
        <f>_xlfn.ISOWEEKNUM(Table4[[#This Row],[Delivery Date]])</f>
        <v>44</v>
      </c>
    </row>
    <row r="1303" spans="1:12">
      <c r="A1303" s="4">
        <v>1334</v>
      </c>
      <c r="B1303" s="2" t="s">
        <v>227</v>
      </c>
      <c r="C1303" s="2" t="s">
        <v>15</v>
      </c>
      <c r="D1303" s="3">
        <v>0.56111111111111112</v>
      </c>
      <c r="E1303" s="2" t="s">
        <v>381</v>
      </c>
      <c r="F1303" s="1">
        <v>41579.526396145833</v>
      </c>
      <c r="G1303" s="1">
        <v>41579.579486423609</v>
      </c>
      <c r="H1303" s="5">
        <f t="shared" si="80"/>
        <v>76</v>
      </c>
      <c r="I1303" s="15" t="str">
        <f t="shared" si="81"/>
        <v>Nov</v>
      </c>
      <c r="J1303" s="15" t="str">
        <f t="shared" si="82"/>
        <v>Day</v>
      </c>
      <c r="K1303" s="15" t="str">
        <f t="shared" si="83"/>
        <v>Weekday</v>
      </c>
      <c r="L1303" s="19">
        <f>_xlfn.ISOWEEKNUM(Table4[[#This Row],[Delivery Date]])</f>
        <v>44</v>
      </c>
    </row>
    <row r="1304" spans="1:12">
      <c r="A1304" s="4">
        <v>1335</v>
      </c>
      <c r="B1304" s="2" t="s">
        <v>227</v>
      </c>
      <c r="C1304" s="2" t="s">
        <v>15</v>
      </c>
      <c r="D1304" s="3">
        <v>0.60138888888888886</v>
      </c>
      <c r="E1304" s="2" t="s">
        <v>9</v>
      </c>
      <c r="F1304" s="1">
        <v>41579.568855173609</v>
      </c>
      <c r="G1304" s="1">
        <v>41579.640533414349</v>
      </c>
      <c r="H1304" s="5">
        <f t="shared" si="80"/>
        <v>103</v>
      </c>
      <c r="I1304" s="15" t="str">
        <f t="shared" si="81"/>
        <v>Nov</v>
      </c>
      <c r="J1304" s="15" t="str">
        <f t="shared" si="82"/>
        <v>Day</v>
      </c>
      <c r="K1304" s="15" t="str">
        <f t="shared" si="83"/>
        <v>Weekday</v>
      </c>
      <c r="L1304" s="19">
        <f>_xlfn.ISOWEEKNUM(Table4[[#This Row],[Delivery Date]])</f>
        <v>44</v>
      </c>
    </row>
    <row r="1305" spans="1:12">
      <c r="A1305" s="4">
        <v>1336</v>
      </c>
      <c r="B1305" s="2" t="s">
        <v>227</v>
      </c>
      <c r="C1305" s="2" t="s">
        <v>15</v>
      </c>
      <c r="D1305" s="3">
        <v>0.67013888888888884</v>
      </c>
      <c r="E1305" s="2" t="s">
        <v>9</v>
      </c>
      <c r="F1305" s="1">
        <v>41579.641273877314</v>
      </c>
      <c r="G1305" s="1">
        <v>41579.701053969911</v>
      </c>
      <c r="H1305" s="5">
        <f t="shared" si="80"/>
        <v>86</v>
      </c>
      <c r="I1305" s="15" t="str">
        <f t="shared" si="81"/>
        <v>Nov</v>
      </c>
      <c r="J1305" s="15" t="str">
        <f t="shared" si="82"/>
        <v>Day</v>
      </c>
      <c r="K1305" s="15" t="str">
        <f t="shared" si="83"/>
        <v>Weekday</v>
      </c>
      <c r="L1305" s="19">
        <f>_xlfn.ISOWEEKNUM(Table4[[#This Row],[Delivery Date]])</f>
        <v>44</v>
      </c>
    </row>
    <row r="1306" spans="1:12">
      <c r="A1306" s="4">
        <v>1337</v>
      </c>
      <c r="B1306" s="2" t="s">
        <v>227</v>
      </c>
      <c r="C1306" s="2" t="s">
        <v>15</v>
      </c>
      <c r="D1306" s="3">
        <v>0.90138888888888891</v>
      </c>
      <c r="E1306" s="2" t="s">
        <v>381</v>
      </c>
      <c r="F1306" s="1">
        <v>41579.882185798611</v>
      </c>
      <c r="G1306" s="1">
        <v>41579.940449687499</v>
      </c>
      <c r="H1306" s="5">
        <f t="shared" si="80"/>
        <v>83</v>
      </c>
      <c r="I1306" s="15" t="str">
        <f t="shared" si="81"/>
        <v>Nov</v>
      </c>
      <c r="J1306" s="15" t="str">
        <f t="shared" si="82"/>
        <v>Day</v>
      </c>
      <c r="K1306" s="15" t="str">
        <f t="shared" si="83"/>
        <v>Weekday</v>
      </c>
      <c r="L1306" s="19">
        <f>_xlfn.ISOWEEKNUM(Table4[[#This Row],[Delivery Date]])</f>
        <v>44</v>
      </c>
    </row>
    <row r="1307" spans="1:12">
      <c r="A1307" s="4">
        <v>1338</v>
      </c>
      <c r="B1307" s="2" t="s">
        <v>228</v>
      </c>
      <c r="C1307" s="2" t="s">
        <v>17</v>
      </c>
      <c r="D1307" s="3">
        <v>0.33749999999999997</v>
      </c>
      <c r="E1307" s="2" t="s">
        <v>6</v>
      </c>
      <c r="F1307" s="1">
        <v>41580.293677974536</v>
      </c>
      <c r="G1307" s="1">
        <v>41580.363388622682</v>
      </c>
      <c r="H1307" s="5">
        <f t="shared" si="80"/>
        <v>100</v>
      </c>
      <c r="I1307" s="15" t="str">
        <f t="shared" si="81"/>
        <v>Nov</v>
      </c>
      <c r="J1307" s="15" t="str">
        <f t="shared" si="82"/>
        <v>Day</v>
      </c>
      <c r="K1307" s="15" t="str">
        <f t="shared" si="83"/>
        <v>Weekend</v>
      </c>
      <c r="L1307" s="19">
        <f>_xlfn.ISOWEEKNUM(Table4[[#This Row],[Delivery Date]])</f>
        <v>44</v>
      </c>
    </row>
    <row r="1308" spans="1:12">
      <c r="A1308" s="4">
        <v>1339</v>
      </c>
      <c r="B1308" s="2" t="s">
        <v>228</v>
      </c>
      <c r="C1308" s="2" t="s">
        <v>17</v>
      </c>
      <c r="D1308" s="3">
        <v>0.50694444444444442</v>
      </c>
      <c r="E1308" s="2" t="s">
        <v>381</v>
      </c>
      <c r="F1308" s="1">
        <v>41580.485810300932</v>
      </c>
      <c r="G1308" s="1">
        <v>41580.537673726853</v>
      </c>
      <c r="H1308" s="5">
        <f t="shared" si="80"/>
        <v>74</v>
      </c>
      <c r="I1308" s="15" t="str">
        <f t="shared" si="81"/>
        <v>Nov</v>
      </c>
      <c r="J1308" s="15" t="str">
        <f t="shared" si="82"/>
        <v>Day</v>
      </c>
      <c r="K1308" s="15" t="str">
        <f t="shared" si="83"/>
        <v>Weekend</v>
      </c>
      <c r="L1308" s="19">
        <f>_xlfn.ISOWEEKNUM(Table4[[#This Row],[Delivery Date]])</f>
        <v>44</v>
      </c>
    </row>
    <row r="1309" spans="1:12" hidden="1">
      <c r="A1309" s="4">
        <v>1340</v>
      </c>
      <c r="B1309" s="2" t="s">
        <v>229</v>
      </c>
      <c r="C1309" s="2" t="s">
        <v>19</v>
      </c>
      <c r="D1309" s="3">
        <v>4.6527777777777779E-2</v>
      </c>
      <c r="E1309" s="2" t="s">
        <v>381</v>
      </c>
      <c r="F1309" s="1">
        <v>41581.012839895833</v>
      </c>
      <c r="G1309" s="1">
        <v>41581.078140821759</v>
      </c>
      <c r="H1309" s="5">
        <f t="shared" si="80"/>
        <v>94</v>
      </c>
      <c r="I1309" s="15" t="str">
        <f t="shared" si="81"/>
        <v>Nov</v>
      </c>
      <c r="J1309" s="15" t="str">
        <f t="shared" si="82"/>
        <v>Night</v>
      </c>
      <c r="K1309" s="15" t="str">
        <f t="shared" si="83"/>
        <v>Weekend</v>
      </c>
      <c r="L1309" s="19">
        <f>_xlfn.ISOWEEKNUM(Table4[[#This Row],[Delivery Date]])</f>
        <v>44</v>
      </c>
    </row>
    <row r="1310" spans="1:12" hidden="1">
      <c r="A1310" s="4">
        <v>1341</v>
      </c>
      <c r="B1310" s="2" t="s">
        <v>229</v>
      </c>
      <c r="C1310" s="2" t="s">
        <v>19</v>
      </c>
      <c r="D1310" s="3">
        <v>9.9999999999999992E-2</v>
      </c>
      <c r="E1310" s="2" t="s">
        <v>381</v>
      </c>
      <c r="F1310" s="1">
        <v>41581.120222187499</v>
      </c>
      <c r="G1310" s="1">
        <v>41581.167421261576</v>
      </c>
      <c r="H1310" s="5">
        <f t="shared" si="80"/>
        <v>67</v>
      </c>
      <c r="I1310" s="15" t="str">
        <f t="shared" si="81"/>
        <v>Nov</v>
      </c>
      <c r="J1310" s="15" t="str">
        <f t="shared" si="82"/>
        <v>Night</v>
      </c>
      <c r="K1310" s="15" t="str">
        <f t="shared" si="83"/>
        <v>Weekend</v>
      </c>
      <c r="L1310" s="19">
        <f>_xlfn.ISOWEEKNUM(Table4[[#This Row],[Delivery Date]])</f>
        <v>44</v>
      </c>
    </row>
    <row r="1311" spans="1:12">
      <c r="A1311" s="4">
        <v>1342</v>
      </c>
      <c r="B1311" s="2" t="s">
        <v>229</v>
      </c>
      <c r="C1311" s="2" t="s">
        <v>19</v>
      </c>
      <c r="D1311" s="3">
        <v>0.48194444444444445</v>
      </c>
      <c r="E1311" s="2" t="s">
        <v>381</v>
      </c>
      <c r="F1311" s="1">
        <v>41581.494124502315</v>
      </c>
      <c r="G1311" s="1">
        <v>41581.57987681713</v>
      </c>
      <c r="H1311" s="5">
        <f t="shared" si="80"/>
        <v>123</v>
      </c>
      <c r="I1311" s="15" t="str">
        <f t="shared" si="81"/>
        <v>Nov</v>
      </c>
      <c r="J1311" s="15" t="str">
        <f t="shared" si="82"/>
        <v>Day</v>
      </c>
      <c r="K1311" s="15" t="str">
        <f t="shared" si="83"/>
        <v>Weekend</v>
      </c>
      <c r="L1311" s="19">
        <f>_xlfn.ISOWEEKNUM(Table4[[#This Row],[Delivery Date]])</f>
        <v>44</v>
      </c>
    </row>
    <row r="1312" spans="1:12">
      <c r="A1312" s="4">
        <v>1343</v>
      </c>
      <c r="B1312" s="2" t="s">
        <v>230</v>
      </c>
      <c r="C1312" s="2" t="s">
        <v>5</v>
      </c>
      <c r="D1312" s="3">
        <v>0.34791666666666665</v>
      </c>
      <c r="E1312" s="2" t="s">
        <v>9</v>
      </c>
      <c r="F1312" s="1">
        <v>41582.324143981481</v>
      </c>
      <c r="G1312" s="1">
        <v>41582.372361574075</v>
      </c>
      <c r="H1312" s="5">
        <f t="shared" si="80"/>
        <v>69</v>
      </c>
      <c r="I1312" s="15" t="str">
        <f t="shared" si="81"/>
        <v>Nov</v>
      </c>
      <c r="J1312" s="15" t="str">
        <f t="shared" si="82"/>
        <v>Day</v>
      </c>
      <c r="K1312" s="15" t="str">
        <f t="shared" si="83"/>
        <v>Weekday</v>
      </c>
      <c r="L1312" s="19">
        <f>_xlfn.ISOWEEKNUM(Table4[[#This Row],[Delivery Date]])</f>
        <v>45</v>
      </c>
    </row>
    <row r="1313" spans="1:12">
      <c r="A1313" s="4">
        <v>1344</v>
      </c>
      <c r="B1313" s="2" t="s">
        <v>230</v>
      </c>
      <c r="C1313" s="2" t="s">
        <v>5</v>
      </c>
      <c r="D1313" s="3">
        <v>0.4055555555555555</v>
      </c>
      <c r="E1313" s="2" t="s">
        <v>9</v>
      </c>
      <c r="F1313" s="1">
        <v>41582.373085844905</v>
      </c>
      <c r="G1313" s="1">
        <v>41582.454972418986</v>
      </c>
      <c r="H1313" s="5">
        <f t="shared" si="80"/>
        <v>117</v>
      </c>
      <c r="I1313" s="15" t="str">
        <f t="shared" si="81"/>
        <v>Nov</v>
      </c>
      <c r="J1313" s="15" t="str">
        <f t="shared" si="82"/>
        <v>Day</v>
      </c>
      <c r="K1313" s="15" t="str">
        <f t="shared" si="83"/>
        <v>Weekday</v>
      </c>
      <c r="L1313" s="19">
        <f>_xlfn.ISOWEEKNUM(Table4[[#This Row],[Delivery Date]])</f>
        <v>45</v>
      </c>
    </row>
    <row r="1314" spans="1:12">
      <c r="A1314" s="4">
        <v>1345</v>
      </c>
      <c r="B1314" s="2" t="s">
        <v>230</v>
      </c>
      <c r="C1314" s="2" t="s">
        <v>5</v>
      </c>
      <c r="D1314" s="3">
        <v>0.43124999999999997</v>
      </c>
      <c r="E1314" s="2" t="s">
        <v>9</v>
      </c>
      <c r="F1314" s="1">
        <v>41582.401487002317</v>
      </c>
      <c r="G1314" s="1">
        <v>41582.466093483796</v>
      </c>
      <c r="H1314" s="5">
        <f t="shared" si="80"/>
        <v>93</v>
      </c>
      <c r="I1314" s="15" t="str">
        <f t="shared" si="81"/>
        <v>Nov</v>
      </c>
      <c r="J1314" s="15" t="str">
        <f t="shared" si="82"/>
        <v>Day</v>
      </c>
      <c r="K1314" s="15" t="str">
        <f t="shared" si="83"/>
        <v>Weekday</v>
      </c>
      <c r="L1314" s="19">
        <f>_xlfn.ISOWEEKNUM(Table4[[#This Row],[Delivery Date]])</f>
        <v>45</v>
      </c>
    </row>
    <row r="1315" spans="1:12">
      <c r="A1315" s="4">
        <v>1346</v>
      </c>
      <c r="B1315" s="2" t="s">
        <v>230</v>
      </c>
      <c r="C1315" s="2" t="s">
        <v>5</v>
      </c>
      <c r="D1315" s="3">
        <v>0.50763888888888886</v>
      </c>
      <c r="E1315" s="2" t="s">
        <v>9</v>
      </c>
      <c r="F1315" s="1">
        <v>41582.483884490743</v>
      </c>
      <c r="G1315" s="1">
        <v>41582.546442361112</v>
      </c>
      <c r="H1315" s="5">
        <f t="shared" ref="H1315:H1378" si="84">HOUR(G1315-F1315)*60+MINUTE(G1315-F1315)</f>
        <v>90</v>
      </c>
      <c r="I1315" s="15" t="str">
        <f t="shared" si="81"/>
        <v>Nov</v>
      </c>
      <c r="J1315" s="15" t="str">
        <f t="shared" si="82"/>
        <v>Day</v>
      </c>
      <c r="K1315" s="15" t="str">
        <f t="shared" si="83"/>
        <v>Weekday</v>
      </c>
      <c r="L1315" s="19">
        <f>_xlfn.ISOWEEKNUM(Table4[[#This Row],[Delivery Date]])</f>
        <v>45</v>
      </c>
    </row>
    <row r="1316" spans="1:12">
      <c r="A1316" s="4">
        <v>1347</v>
      </c>
      <c r="B1316" s="2" t="s">
        <v>230</v>
      </c>
      <c r="C1316" s="2" t="s">
        <v>5</v>
      </c>
      <c r="D1316" s="3">
        <v>0.58402777777777781</v>
      </c>
      <c r="E1316" s="2" t="s">
        <v>6</v>
      </c>
      <c r="F1316" s="1">
        <v>41582.557427002313</v>
      </c>
      <c r="G1316" s="1">
        <v>41582.662311261571</v>
      </c>
      <c r="H1316" s="5">
        <f t="shared" si="84"/>
        <v>151</v>
      </c>
      <c r="I1316" s="15" t="str">
        <f t="shared" si="81"/>
        <v>Nov</v>
      </c>
      <c r="J1316" s="15" t="str">
        <f t="shared" si="82"/>
        <v>Day</v>
      </c>
      <c r="K1316" s="15" t="str">
        <f t="shared" si="83"/>
        <v>Weekday</v>
      </c>
      <c r="L1316" s="19">
        <f>_xlfn.ISOWEEKNUM(Table4[[#This Row],[Delivery Date]])</f>
        <v>45</v>
      </c>
    </row>
    <row r="1317" spans="1:12">
      <c r="A1317" s="4">
        <v>1348</v>
      </c>
      <c r="B1317" s="2" t="s">
        <v>230</v>
      </c>
      <c r="C1317" s="2" t="s">
        <v>5</v>
      </c>
      <c r="D1317" s="3">
        <v>0.6777777777777777</v>
      </c>
      <c r="E1317" s="2" t="s">
        <v>9</v>
      </c>
      <c r="F1317" s="1">
        <v>41582.641781562503</v>
      </c>
      <c r="G1317" s="1">
        <v>41582.695242210648</v>
      </c>
      <c r="H1317" s="5">
        <f t="shared" si="84"/>
        <v>76</v>
      </c>
      <c r="I1317" s="15" t="str">
        <f t="shared" si="81"/>
        <v>Nov</v>
      </c>
      <c r="J1317" s="15" t="str">
        <f t="shared" si="82"/>
        <v>Day</v>
      </c>
      <c r="K1317" s="15" t="str">
        <f t="shared" si="83"/>
        <v>Weekday</v>
      </c>
      <c r="L1317" s="19">
        <f>_xlfn.ISOWEEKNUM(Table4[[#This Row],[Delivery Date]])</f>
        <v>45</v>
      </c>
    </row>
    <row r="1318" spans="1:12">
      <c r="A1318" s="4">
        <v>1349</v>
      </c>
      <c r="B1318" s="2" t="s">
        <v>230</v>
      </c>
      <c r="C1318" s="2" t="s">
        <v>5</v>
      </c>
      <c r="D1318" s="3">
        <v>0.72430555555555554</v>
      </c>
      <c r="E1318" s="2" t="s">
        <v>381</v>
      </c>
      <c r="F1318" s="1">
        <v>41582.696311539352</v>
      </c>
      <c r="G1318" s="1">
        <v>41582.768568483792</v>
      </c>
      <c r="H1318" s="5">
        <f t="shared" si="84"/>
        <v>104</v>
      </c>
      <c r="I1318" s="15" t="str">
        <f t="shared" si="81"/>
        <v>Nov</v>
      </c>
      <c r="J1318" s="15" t="str">
        <f t="shared" si="82"/>
        <v>Day</v>
      </c>
      <c r="K1318" s="15" t="str">
        <f t="shared" si="83"/>
        <v>Weekday</v>
      </c>
      <c r="L1318" s="19">
        <f>_xlfn.ISOWEEKNUM(Table4[[#This Row],[Delivery Date]])</f>
        <v>45</v>
      </c>
    </row>
    <row r="1319" spans="1:12">
      <c r="A1319" s="4">
        <v>1350</v>
      </c>
      <c r="B1319" s="2" t="s">
        <v>230</v>
      </c>
      <c r="C1319" s="2" t="s">
        <v>5</v>
      </c>
      <c r="D1319" s="3">
        <v>0.87708333333333333</v>
      </c>
      <c r="E1319" s="2" t="s">
        <v>6</v>
      </c>
      <c r="F1319" s="1">
        <v>41582.843128668981</v>
      </c>
      <c r="G1319" s="1">
        <v>41582.904980520834</v>
      </c>
      <c r="H1319" s="5">
        <f t="shared" si="84"/>
        <v>89</v>
      </c>
      <c r="I1319" s="15" t="str">
        <f t="shared" si="81"/>
        <v>Nov</v>
      </c>
      <c r="J1319" s="15" t="str">
        <f t="shared" si="82"/>
        <v>Day</v>
      </c>
      <c r="K1319" s="15" t="str">
        <f t="shared" si="83"/>
        <v>Weekday</v>
      </c>
      <c r="L1319" s="19">
        <f>_xlfn.ISOWEEKNUM(Table4[[#This Row],[Delivery Date]])</f>
        <v>45</v>
      </c>
    </row>
    <row r="1320" spans="1:12" hidden="1">
      <c r="A1320" s="4">
        <v>1351</v>
      </c>
      <c r="B1320" s="2" t="s">
        <v>231</v>
      </c>
      <c r="C1320" s="2" t="s">
        <v>8</v>
      </c>
      <c r="D1320" s="3">
        <v>5.9722222222222225E-2</v>
      </c>
      <c r="E1320" s="2" t="s">
        <v>381</v>
      </c>
      <c r="F1320" s="1">
        <v>41583.033966631941</v>
      </c>
      <c r="G1320" s="1">
        <v>41583.090471261574</v>
      </c>
      <c r="H1320" s="5">
        <f t="shared" si="84"/>
        <v>81</v>
      </c>
      <c r="I1320" s="15" t="str">
        <f t="shared" si="81"/>
        <v>Nov</v>
      </c>
      <c r="J1320" s="15" t="str">
        <f t="shared" si="82"/>
        <v>Night</v>
      </c>
      <c r="K1320" s="15" t="str">
        <f t="shared" si="83"/>
        <v>Weekday</v>
      </c>
      <c r="L1320" s="19">
        <f>_xlfn.ISOWEEKNUM(Table4[[#This Row],[Delivery Date]])</f>
        <v>45</v>
      </c>
    </row>
    <row r="1321" spans="1:12" hidden="1">
      <c r="A1321" s="4">
        <v>1352</v>
      </c>
      <c r="B1321" s="2" t="s">
        <v>231</v>
      </c>
      <c r="C1321" s="2" t="s">
        <v>8</v>
      </c>
      <c r="D1321" s="3">
        <v>0.14930555555555555</v>
      </c>
      <c r="E1321" s="2" t="s">
        <v>381</v>
      </c>
      <c r="F1321" s="1">
        <v>41583.105852465276</v>
      </c>
      <c r="G1321" s="1">
        <v>41583.168757557876</v>
      </c>
      <c r="H1321" s="5">
        <f t="shared" si="84"/>
        <v>90</v>
      </c>
      <c r="I1321" s="15" t="str">
        <f t="shared" si="81"/>
        <v>Nov</v>
      </c>
      <c r="J1321" s="15" t="str">
        <f t="shared" si="82"/>
        <v>Night</v>
      </c>
      <c r="K1321" s="15" t="str">
        <f t="shared" si="83"/>
        <v>Weekday</v>
      </c>
      <c r="L1321" s="19">
        <f>_xlfn.ISOWEEKNUM(Table4[[#This Row],[Delivery Date]])</f>
        <v>45</v>
      </c>
    </row>
    <row r="1322" spans="1:12" hidden="1">
      <c r="A1322" s="4">
        <v>1353</v>
      </c>
      <c r="B1322" s="2" t="s">
        <v>231</v>
      </c>
      <c r="C1322" s="2" t="s">
        <v>8</v>
      </c>
      <c r="D1322" s="3">
        <v>0.22430555555555556</v>
      </c>
      <c r="E1322" s="2" t="s">
        <v>381</v>
      </c>
      <c r="F1322" s="1">
        <v>41583.203135613425</v>
      </c>
      <c r="G1322" s="1">
        <v>41583.249744409724</v>
      </c>
      <c r="H1322" s="5">
        <f t="shared" si="84"/>
        <v>67</v>
      </c>
      <c r="I1322" s="15" t="str">
        <f t="shared" si="81"/>
        <v>Nov</v>
      </c>
      <c r="J1322" s="15" t="str">
        <f t="shared" si="82"/>
        <v>Night</v>
      </c>
      <c r="K1322" s="15" t="str">
        <f t="shared" si="83"/>
        <v>Weekday</v>
      </c>
      <c r="L1322" s="19">
        <f>_xlfn.ISOWEEKNUM(Table4[[#This Row],[Delivery Date]])</f>
        <v>45</v>
      </c>
    </row>
    <row r="1323" spans="1:12">
      <c r="A1323" s="4">
        <v>1354</v>
      </c>
      <c r="B1323" s="2" t="s">
        <v>231</v>
      </c>
      <c r="C1323" s="2" t="s">
        <v>8</v>
      </c>
      <c r="D1323" s="3">
        <v>0.43055555555555558</v>
      </c>
      <c r="E1323" s="2" t="s">
        <v>9</v>
      </c>
      <c r="F1323" s="1">
        <v>41583.404633715283</v>
      </c>
      <c r="G1323" s="1">
        <v>41583.467075844907</v>
      </c>
      <c r="H1323" s="5">
        <f t="shared" si="84"/>
        <v>89</v>
      </c>
      <c r="I1323" s="15" t="str">
        <f t="shared" si="81"/>
        <v>Nov</v>
      </c>
      <c r="J1323" s="15" t="str">
        <f t="shared" si="82"/>
        <v>Day</v>
      </c>
      <c r="K1323" s="15" t="str">
        <f t="shared" si="83"/>
        <v>Weekday</v>
      </c>
      <c r="L1323" s="19">
        <f>_xlfn.ISOWEEKNUM(Table4[[#This Row],[Delivery Date]])</f>
        <v>45</v>
      </c>
    </row>
    <row r="1324" spans="1:12">
      <c r="A1324" s="4">
        <v>1355</v>
      </c>
      <c r="B1324" s="2" t="s">
        <v>231</v>
      </c>
      <c r="C1324" s="2" t="s">
        <v>8</v>
      </c>
      <c r="D1324" s="3">
        <v>0.50347222222222221</v>
      </c>
      <c r="E1324" s="2" t="s">
        <v>9</v>
      </c>
      <c r="F1324" s="1">
        <v>41583.473616053241</v>
      </c>
      <c r="G1324" s="1">
        <v>41583.525294293977</v>
      </c>
      <c r="H1324" s="5">
        <f t="shared" si="84"/>
        <v>74</v>
      </c>
      <c r="I1324" s="15" t="str">
        <f t="shared" si="81"/>
        <v>Nov</v>
      </c>
      <c r="J1324" s="15" t="str">
        <f t="shared" si="82"/>
        <v>Day</v>
      </c>
      <c r="K1324" s="15" t="str">
        <f t="shared" si="83"/>
        <v>Weekday</v>
      </c>
      <c r="L1324" s="19">
        <f>_xlfn.ISOWEEKNUM(Table4[[#This Row],[Delivery Date]])</f>
        <v>45</v>
      </c>
    </row>
    <row r="1325" spans="1:12">
      <c r="A1325" s="4">
        <v>1356</v>
      </c>
      <c r="B1325" s="2" t="s">
        <v>231</v>
      </c>
      <c r="C1325" s="2" t="s">
        <v>8</v>
      </c>
      <c r="D1325" s="3">
        <v>0.58750000000000002</v>
      </c>
      <c r="E1325" s="2" t="s">
        <v>381</v>
      </c>
      <c r="F1325" s="1">
        <v>41583.571172685188</v>
      </c>
      <c r="G1325" s="1" t="e">
        <v>#VALUE!</v>
      </c>
      <c r="H1325" s="5" t="e">
        <f t="shared" si="84"/>
        <v>#VALUE!</v>
      </c>
      <c r="I1325" s="15" t="str">
        <f t="shared" si="81"/>
        <v>Nov</v>
      </c>
      <c r="J1325" s="15" t="str">
        <f t="shared" si="82"/>
        <v>Day</v>
      </c>
      <c r="K1325" s="15" t="str">
        <f t="shared" si="83"/>
        <v>Weekday</v>
      </c>
      <c r="L1325" s="19">
        <f>_xlfn.ISOWEEKNUM(Table4[[#This Row],[Delivery Date]])</f>
        <v>45</v>
      </c>
    </row>
    <row r="1326" spans="1:12">
      <c r="A1326" s="4">
        <v>1357</v>
      </c>
      <c r="B1326" s="2" t="s">
        <v>231</v>
      </c>
      <c r="C1326" s="2" t="s">
        <v>8</v>
      </c>
      <c r="D1326" s="3">
        <v>0.58472222222222225</v>
      </c>
      <c r="E1326" s="2" t="s">
        <v>9</v>
      </c>
      <c r="F1326" s="1">
        <v>41583.560727858792</v>
      </c>
      <c r="G1326" s="1">
        <v>41583.628794988428</v>
      </c>
      <c r="H1326" s="5">
        <f t="shared" si="84"/>
        <v>98</v>
      </c>
      <c r="I1326" s="15" t="str">
        <f t="shared" si="81"/>
        <v>Nov</v>
      </c>
      <c r="J1326" s="15" t="str">
        <f t="shared" si="82"/>
        <v>Day</v>
      </c>
      <c r="K1326" s="15" t="str">
        <f t="shared" si="83"/>
        <v>Weekday</v>
      </c>
      <c r="L1326" s="19">
        <f>_xlfn.ISOWEEKNUM(Table4[[#This Row],[Delivery Date]])</f>
        <v>45</v>
      </c>
    </row>
    <row r="1327" spans="1:12">
      <c r="A1327" s="4">
        <v>1358</v>
      </c>
      <c r="B1327" s="2" t="s">
        <v>231</v>
      </c>
      <c r="C1327" s="2" t="s">
        <v>8</v>
      </c>
      <c r="D1327" s="3">
        <v>0.6777777777777777</v>
      </c>
      <c r="E1327" s="2" t="s">
        <v>9</v>
      </c>
      <c r="F1327" s="1">
        <v>41583.641432951394</v>
      </c>
      <c r="G1327" s="1">
        <v>41583.708469988422</v>
      </c>
      <c r="H1327" s="5">
        <f t="shared" si="84"/>
        <v>96</v>
      </c>
      <c r="I1327" s="15" t="str">
        <f t="shared" si="81"/>
        <v>Nov</v>
      </c>
      <c r="J1327" s="15" t="str">
        <f t="shared" si="82"/>
        <v>Day</v>
      </c>
      <c r="K1327" s="15" t="str">
        <f t="shared" si="83"/>
        <v>Weekday</v>
      </c>
      <c r="L1327" s="19">
        <f>_xlfn.ISOWEEKNUM(Table4[[#This Row],[Delivery Date]])</f>
        <v>45</v>
      </c>
    </row>
    <row r="1328" spans="1:12">
      <c r="A1328" s="4">
        <v>1359</v>
      </c>
      <c r="B1328" s="2" t="s">
        <v>231</v>
      </c>
      <c r="C1328" s="2" t="s">
        <v>8</v>
      </c>
      <c r="D1328" s="3">
        <v>0.82430555555555562</v>
      </c>
      <c r="E1328" s="2" t="s">
        <v>381</v>
      </c>
      <c r="F1328" s="1">
        <v>41583.790816053239</v>
      </c>
      <c r="G1328" s="1">
        <v>41583.848582256942</v>
      </c>
      <c r="H1328" s="5">
        <f t="shared" si="84"/>
        <v>83</v>
      </c>
      <c r="I1328" s="15" t="str">
        <f t="shared" si="81"/>
        <v>Nov</v>
      </c>
      <c r="J1328" s="15" t="str">
        <f t="shared" si="82"/>
        <v>Day</v>
      </c>
      <c r="K1328" s="15" t="str">
        <f t="shared" si="83"/>
        <v>Weekday</v>
      </c>
      <c r="L1328" s="19">
        <f>_xlfn.ISOWEEKNUM(Table4[[#This Row],[Delivery Date]])</f>
        <v>45</v>
      </c>
    </row>
    <row r="1329" spans="1:12" hidden="1">
      <c r="A1329" s="4">
        <v>1360</v>
      </c>
      <c r="B1329" s="2" t="s">
        <v>232</v>
      </c>
      <c r="C1329" s="2" t="s">
        <v>11</v>
      </c>
      <c r="D1329" s="3">
        <v>6.9444444444444441E-3</v>
      </c>
      <c r="E1329" s="2" t="s">
        <v>381</v>
      </c>
      <c r="F1329" s="1">
        <v>41583.979875543977</v>
      </c>
      <c r="G1329" s="1">
        <v>41584.02510702546</v>
      </c>
      <c r="H1329" s="5">
        <f t="shared" si="84"/>
        <v>65</v>
      </c>
      <c r="I1329" s="15" t="str">
        <f t="shared" si="81"/>
        <v>Nov</v>
      </c>
      <c r="J1329" s="15" t="str">
        <f t="shared" si="82"/>
        <v>Night</v>
      </c>
      <c r="K1329" s="15" t="str">
        <f t="shared" si="83"/>
        <v>Weekday</v>
      </c>
      <c r="L1329" s="19">
        <f>_xlfn.ISOWEEKNUM(Table4[[#This Row],[Delivery Date]])</f>
        <v>45</v>
      </c>
    </row>
    <row r="1330" spans="1:12">
      <c r="A1330" s="4">
        <v>1361</v>
      </c>
      <c r="B1330" s="2" t="s">
        <v>232</v>
      </c>
      <c r="C1330" s="2" t="s">
        <v>11</v>
      </c>
      <c r="D1330" s="3">
        <v>0.35138888888888892</v>
      </c>
      <c r="E1330" s="2" t="s">
        <v>9</v>
      </c>
      <c r="F1330" s="1">
        <v>41584.31914255787</v>
      </c>
      <c r="G1330" s="1">
        <v>41584.37009163195</v>
      </c>
      <c r="H1330" s="5">
        <f t="shared" si="84"/>
        <v>73</v>
      </c>
      <c r="I1330" s="15" t="str">
        <f t="shared" si="81"/>
        <v>Nov</v>
      </c>
      <c r="J1330" s="15" t="str">
        <f t="shared" si="82"/>
        <v>Day</v>
      </c>
      <c r="K1330" s="15" t="str">
        <f t="shared" si="83"/>
        <v>Weekday</v>
      </c>
      <c r="L1330" s="19">
        <f>_xlfn.ISOWEEKNUM(Table4[[#This Row],[Delivery Date]])</f>
        <v>45</v>
      </c>
    </row>
    <row r="1331" spans="1:12">
      <c r="A1331" s="4">
        <v>1362</v>
      </c>
      <c r="B1331" s="2" t="s">
        <v>232</v>
      </c>
      <c r="C1331" s="2" t="s">
        <v>11</v>
      </c>
      <c r="D1331" s="3">
        <v>0.42222222222222222</v>
      </c>
      <c r="E1331" s="2" t="s">
        <v>9</v>
      </c>
      <c r="F1331" s="1">
        <v>41584.390035729164</v>
      </c>
      <c r="G1331" s="1">
        <v>41584.467744062502</v>
      </c>
      <c r="H1331" s="5">
        <f t="shared" si="84"/>
        <v>111</v>
      </c>
      <c r="I1331" s="15" t="str">
        <f t="shared" si="81"/>
        <v>Nov</v>
      </c>
      <c r="J1331" s="15" t="str">
        <f t="shared" si="82"/>
        <v>Day</v>
      </c>
      <c r="K1331" s="15" t="str">
        <f t="shared" si="83"/>
        <v>Weekday</v>
      </c>
      <c r="L1331" s="19">
        <f>_xlfn.ISOWEEKNUM(Table4[[#This Row],[Delivery Date]])</f>
        <v>45</v>
      </c>
    </row>
    <row r="1332" spans="1:12">
      <c r="A1332" s="4">
        <v>1363</v>
      </c>
      <c r="B1332" s="2" t="s">
        <v>232</v>
      </c>
      <c r="C1332" s="2" t="s">
        <v>11</v>
      </c>
      <c r="D1332" s="3">
        <v>0.49513888888888885</v>
      </c>
      <c r="E1332" s="2" t="s">
        <v>381</v>
      </c>
      <c r="F1332" s="1" t="e">
        <v>#VALUE!</v>
      </c>
      <c r="G1332" s="1">
        <v>41584.546200729172</v>
      </c>
      <c r="H1332" s="5" t="e">
        <f t="shared" si="84"/>
        <v>#VALUE!</v>
      </c>
      <c r="I1332" s="15" t="str">
        <f t="shared" si="81"/>
        <v>Nov</v>
      </c>
      <c r="J1332" s="15" t="str">
        <f t="shared" si="82"/>
        <v>Day</v>
      </c>
      <c r="K1332" s="15" t="str">
        <f t="shared" si="83"/>
        <v>Weekday</v>
      </c>
      <c r="L1332" s="19">
        <f>_xlfn.ISOWEEKNUM(Table4[[#This Row],[Delivery Date]])</f>
        <v>45</v>
      </c>
    </row>
    <row r="1333" spans="1:12">
      <c r="A1333" s="4">
        <v>1364</v>
      </c>
      <c r="B1333" s="2" t="s">
        <v>232</v>
      </c>
      <c r="C1333" s="2" t="s">
        <v>11</v>
      </c>
      <c r="D1333" s="3">
        <v>0.51180555555555551</v>
      </c>
      <c r="E1333" s="2" t="s">
        <v>9</v>
      </c>
      <c r="F1333" s="1">
        <v>41584.477694872687</v>
      </c>
      <c r="G1333" s="1">
        <v>41584.528724965276</v>
      </c>
      <c r="H1333" s="5">
        <f t="shared" si="84"/>
        <v>73</v>
      </c>
      <c r="I1333" s="15" t="str">
        <f t="shared" si="81"/>
        <v>Nov</v>
      </c>
      <c r="J1333" s="15" t="str">
        <f t="shared" si="82"/>
        <v>Day</v>
      </c>
      <c r="K1333" s="15" t="str">
        <f t="shared" si="83"/>
        <v>Weekday</v>
      </c>
      <c r="L1333" s="19">
        <f>_xlfn.ISOWEEKNUM(Table4[[#This Row],[Delivery Date]])</f>
        <v>45</v>
      </c>
    </row>
    <row r="1334" spans="1:12">
      <c r="A1334" s="4">
        <v>1365</v>
      </c>
      <c r="B1334" s="2" t="s">
        <v>232</v>
      </c>
      <c r="C1334" s="2" t="s">
        <v>11</v>
      </c>
      <c r="D1334" s="3">
        <v>0.61527777777777781</v>
      </c>
      <c r="E1334" s="2" t="s">
        <v>9</v>
      </c>
      <c r="F1334" s="1">
        <v>41584.621965474536</v>
      </c>
      <c r="G1334" s="1" t="e">
        <v>#VALUE!</v>
      </c>
      <c r="H1334" s="5" t="e">
        <f t="shared" si="84"/>
        <v>#VALUE!</v>
      </c>
      <c r="I1334" s="15" t="str">
        <f t="shared" si="81"/>
        <v>Nov</v>
      </c>
      <c r="J1334" s="15" t="str">
        <f t="shared" si="82"/>
        <v>Day</v>
      </c>
      <c r="K1334" s="15" t="str">
        <f t="shared" si="83"/>
        <v>Weekday</v>
      </c>
      <c r="L1334" s="19">
        <f>_xlfn.ISOWEEKNUM(Table4[[#This Row],[Delivery Date]])</f>
        <v>45</v>
      </c>
    </row>
    <row r="1335" spans="1:12">
      <c r="A1335" s="4">
        <v>1366</v>
      </c>
      <c r="B1335" s="2" t="s">
        <v>232</v>
      </c>
      <c r="C1335" s="2" t="s">
        <v>11</v>
      </c>
      <c r="D1335" s="3">
        <v>0.64722222222222225</v>
      </c>
      <c r="E1335" s="2" t="s">
        <v>381</v>
      </c>
      <c r="F1335" s="1">
        <v>41584.617746759257</v>
      </c>
      <c r="G1335" s="1">
        <v>41584.670246759262</v>
      </c>
      <c r="H1335" s="5">
        <f t="shared" si="84"/>
        <v>75</v>
      </c>
      <c r="I1335" s="15" t="str">
        <f t="shared" si="81"/>
        <v>Nov</v>
      </c>
      <c r="J1335" s="15" t="str">
        <f t="shared" si="82"/>
        <v>Day</v>
      </c>
      <c r="K1335" s="15" t="str">
        <f t="shared" si="83"/>
        <v>Weekday</v>
      </c>
      <c r="L1335" s="19">
        <f>_xlfn.ISOWEEKNUM(Table4[[#This Row],[Delivery Date]])</f>
        <v>45</v>
      </c>
    </row>
    <row r="1336" spans="1:12">
      <c r="A1336" s="4">
        <v>1367</v>
      </c>
      <c r="B1336" s="2" t="s">
        <v>232</v>
      </c>
      <c r="C1336" s="2" t="s">
        <v>11</v>
      </c>
      <c r="D1336" s="3">
        <v>0.6791666666666667</v>
      </c>
      <c r="E1336" s="2" t="s">
        <v>6</v>
      </c>
      <c r="F1336" s="1">
        <v>41584.634709988422</v>
      </c>
      <c r="G1336" s="1" t="e">
        <v>#VALUE!</v>
      </c>
      <c r="H1336" s="5" t="e">
        <f t="shared" si="84"/>
        <v>#VALUE!</v>
      </c>
      <c r="I1336" s="15" t="str">
        <f t="shared" si="81"/>
        <v>Nov</v>
      </c>
      <c r="J1336" s="15" t="str">
        <f t="shared" si="82"/>
        <v>Day</v>
      </c>
      <c r="K1336" s="15" t="str">
        <f t="shared" si="83"/>
        <v>Weekday</v>
      </c>
      <c r="L1336" s="19">
        <f>_xlfn.ISOWEEKNUM(Table4[[#This Row],[Delivery Date]])</f>
        <v>45</v>
      </c>
    </row>
    <row r="1337" spans="1:12">
      <c r="A1337" s="4">
        <v>1368</v>
      </c>
      <c r="B1337" s="2" t="s">
        <v>232</v>
      </c>
      <c r="C1337" s="2" t="s">
        <v>11</v>
      </c>
      <c r="D1337" s="3">
        <v>0.89374999999999993</v>
      </c>
      <c r="E1337" s="2" t="s">
        <v>381</v>
      </c>
      <c r="F1337" s="1">
        <v>41584.845598344909</v>
      </c>
      <c r="G1337" s="1">
        <v>41584.928526585652</v>
      </c>
      <c r="H1337" s="5">
        <f t="shared" si="84"/>
        <v>119</v>
      </c>
      <c r="I1337" s="15" t="str">
        <f t="shared" si="81"/>
        <v>Nov</v>
      </c>
      <c r="J1337" s="15" t="str">
        <f t="shared" si="82"/>
        <v>Day</v>
      </c>
      <c r="K1337" s="15" t="str">
        <f t="shared" si="83"/>
        <v>Weekday</v>
      </c>
      <c r="L1337" s="19">
        <f>_xlfn.ISOWEEKNUM(Table4[[#This Row],[Delivery Date]])</f>
        <v>45</v>
      </c>
    </row>
    <row r="1338" spans="1:12">
      <c r="A1338" s="4">
        <v>1369</v>
      </c>
      <c r="B1338" s="2" t="s">
        <v>232</v>
      </c>
      <c r="C1338" s="2" t="s">
        <v>11</v>
      </c>
      <c r="D1338" s="3">
        <v>0.96666666666666667</v>
      </c>
      <c r="E1338" s="2" t="s">
        <v>381</v>
      </c>
      <c r="F1338" s="1">
        <v>41584.932853472223</v>
      </c>
      <c r="G1338" s="1">
        <v>41585.022205324072</v>
      </c>
      <c r="H1338" s="5">
        <f t="shared" si="84"/>
        <v>128</v>
      </c>
      <c r="I1338" s="15" t="str">
        <f t="shared" si="81"/>
        <v>Nov</v>
      </c>
      <c r="J1338" s="15" t="str">
        <f t="shared" si="82"/>
        <v>Day</v>
      </c>
      <c r="K1338" s="15" t="str">
        <f t="shared" si="83"/>
        <v>Weekday</v>
      </c>
      <c r="L1338" s="19">
        <f>_xlfn.ISOWEEKNUM(Table4[[#This Row],[Delivery Date]])</f>
        <v>45</v>
      </c>
    </row>
    <row r="1339" spans="1:12">
      <c r="A1339" s="4">
        <v>1370</v>
      </c>
      <c r="B1339" s="2" t="s">
        <v>233</v>
      </c>
      <c r="C1339" s="2" t="s">
        <v>13</v>
      </c>
      <c r="D1339" s="3">
        <v>0.42083333333333334</v>
      </c>
      <c r="E1339" s="2" t="s">
        <v>9</v>
      </c>
      <c r="F1339" s="1">
        <v>41585.388613622687</v>
      </c>
      <c r="G1339" s="1">
        <v>41585.486264085645</v>
      </c>
      <c r="H1339" s="5">
        <f t="shared" si="84"/>
        <v>140</v>
      </c>
      <c r="I1339" s="15" t="str">
        <f t="shared" si="81"/>
        <v>Nov</v>
      </c>
      <c r="J1339" s="15" t="str">
        <f t="shared" si="82"/>
        <v>Day</v>
      </c>
      <c r="K1339" s="15" t="str">
        <f t="shared" si="83"/>
        <v>Weekday</v>
      </c>
      <c r="L1339" s="19">
        <f>_xlfn.ISOWEEKNUM(Table4[[#This Row],[Delivery Date]])</f>
        <v>45</v>
      </c>
    </row>
    <row r="1340" spans="1:12">
      <c r="A1340" s="4">
        <v>1371</v>
      </c>
      <c r="B1340" s="2" t="s">
        <v>233</v>
      </c>
      <c r="C1340" s="2" t="s">
        <v>13</v>
      </c>
      <c r="D1340" s="3">
        <v>0.5395833333333333</v>
      </c>
      <c r="E1340" s="2" t="s">
        <v>381</v>
      </c>
      <c r="F1340" s="1">
        <v>41585.506565659722</v>
      </c>
      <c r="G1340" s="1" t="e">
        <v>#VALUE!</v>
      </c>
      <c r="H1340" s="5" t="e">
        <f t="shared" si="84"/>
        <v>#VALUE!</v>
      </c>
      <c r="I1340" s="15" t="str">
        <f t="shared" si="81"/>
        <v>Nov</v>
      </c>
      <c r="J1340" s="15" t="str">
        <f t="shared" si="82"/>
        <v>Day</v>
      </c>
      <c r="K1340" s="15" t="str">
        <f t="shared" si="83"/>
        <v>Weekday</v>
      </c>
      <c r="L1340" s="19">
        <f>_xlfn.ISOWEEKNUM(Table4[[#This Row],[Delivery Date]])</f>
        <v>45</v>
      </c>
    </row>
    <row r="1341" spans="1:12">
      <c r="A1341" s="4">
        <v>1372</v>
      </c>
      <c r="B1341" s="2" t="s">
        <v>233</v>
      </c>
      <c r="C1341" s="2" t="s">
        <v>13</v>
      </c>
      <c r="D1341" s="3">
        <v>0.60625000000000007</v>
      </c>
      <c r="E1341" s="2" t="s">
        <v>381</v>
      </c>
      <c r="F1341" s="1">
        <v>41585.58087056713</v>
      </c>
      <c r="G1341" s="1">
        <v>41585.622757141202</v>
      </c>
      <c r="H1341" s="5">
        <f t="shared" si="84"/>
        <v>60</v>
      </c>
      <c r="I1341" s="15" t="str">
        <f t="shared" si="81"/>
        <v>Nov</v>
      </c>
      <c r="J1341" s="15" t="str">
        <f t="shared" si="82"/>
        <v>Day</v>
      </c>
      <c r="K1341" s="15" t="str">
        <f t="shared" si="83"/>
        <v>Weekday</v>
      </c>
      <c r="L1341" s="19">
        <f>_xlfn.ISOWEEKNUM(Table4[[#This Row],[Delivery Date]])</f>
        <v>45</v>
      </c>
    </row>
    <row r="1342" spans="1:12">
      <c r="A1342" s="4">
        <v>1373</v>
      </c>
      <c r="B1342" s="2" t="s">
        <v>233</v>
      </c>
      <c r="C1342" s="2" t="s">
        <v>13</v>
      </c>
      <c r="D1342" s="3">
        <v>0.69930555555555562</v>
      </c>
      <c r="E1342" s="2" t="s">
        <v>6</v>
      </c>
      <c r="F1342" s="1">
        <v>41585.672621956022</v>
      </c>
      <c r="G1342" s="1">
        <v>41585.738709918987</v>
      </c>
      <c r="H1342" s="5">
        <f t="shared" si="84"/>
        <v>95</v>
      </c>
      <c r="I1342" s="15" t="str">
        <f t="shared" si="81"/>
        <v>Nov</v>
      </c>
      <c r="J1342" s="15" t="str">
        <f t="shared" si="82"/>
        <v>Day</v>
      </c>
      <c r="K1342" s="15" t="str">
        <f t="shared" si="83"/>
        <v>Weekday</v>
      </c>
      <c r="L1342" s="19">
        <f>_xlfn.ISOWEEKNUM(Table4[[#This Row],[Delivery Date]])</f>
        <v>45</v>
      </c>
    </row>
    <row r="1343" spans="1:12">
      <c r="A1343" s="4">
        <v>1374</v>
      </c>
      <c r="B1343" s="2" t="s">
        <v>234</v>
      </c>
      <c r="C1343" s="2" t="s">
        <v>15</v>
      </c>
      <c r="D1343" s="3">
        <v>0.40277777777777773</v>
      </c>
      <c r="E1343" s="2" t="s">
        <v>9</v>
      </c>
      <c r="F1343" s="1">
        <v>41586.36815347222</v>
      </c>
      <c r="G1343" s="1">
        <v>41586.446567824074</v>
      </c>
      <c r="H1343" s="5">
        <f t="shared" si="84"/>
        <v>112</v>
      </c>
      <c r="I1343" s="15" t="str">
        <f t="shared" si="81"/>
        <v>Nov</v>
      </c>
      <c r="J1343" s="15" t="str">
        <f t="shared" si="82"/>
        <v>Day</v>
      </c>
      <c r="K1343" s="15" t="str">
        <f t="shared" si="83"/>
        <v>Weekday</v>
      </c>
      <c r="L1343" s="19">
        <f>_xlfn.ISOWEEKNUM(Table4[[#This Row],[Delivery Date]])</f>
        <v>45</v>
      </c>
    </row>
    <row r="1344" spans="1:12">
      <c r="A1344" s="4">
        <v>1375</v>
      </c>
      <c r="B1344" s="2" t="s">
        <v>234</v>
      </c>
      <c r="C1344" s="2" t="s">
        <v>15</v>
      </c>
      <c r="D1344" s="3">
        <v>0.50069444444444444</v>
      </c>
      <c r="E1344" s="2" t="s">
        <v>9</v>
      </c>
      <c r="F1344" s="1">
        <v>41586.467239317128</v>
      </c>
      <c r="G1344" s="1">
        <v>41586.518095798609</v>
      </c>
      <c r="H1344" s="5">
        <f t="shared" si="84"/>
        <v>73</v>
      </c>
      <c r="I1344" s="15" t="str">
        <f t="shared" si="81"/>
        <v>Nov</v>
      </c>
      <c r="J1344" s="15" t="str">
        <f t="shared" si="82"/>
        <v>Day</v>
      </c>
      <c r="K1344" s="15" t="str">
        <f t="shared" si="83"/>
        <v>Weekday</v>
      </c>
      <c r="L1344" s="19">
        <f>_xlfn.ISOWEEKNUM(Table4[[#This Row],[Delivery Date]])</f>
        <v>45</v>
      </c>
    </row>
    <row r="1345" spans="1:12">
      <c r="A1345" s="4">
        <v>1376</v>
      </c>
      <c r="B1345" s="2" t="s">
        <v>234</v>
      </c>
      <c r="C1345" s="2" t="s">
        <v>15</v>
      </c>
      <c r="D1345" s="3">
        <v>0.51944444444444449</v>
      </c>
      <c r="E1345" s="2" t="s">
        <v>9</v>
      </c>
      <c r="F1345" s="1">
        <v>41586.488430902777</v>
      </c>
      <c r="G1345" s="1">
        <v>41586.56491238426</v>
      </c>
      <c r="H1345" s="5">
        <f t="shared" si="84"/>
        <v>110</v>
      </c>
      <c r="I1345" s="15" t="str">
        <f t="shared" si="81"/>
        <v>Nov</v>
      </c>
      <c r="J1345" s="15" t="str">
        <f t="shared" si="82"/>
        <v>Day</v>
      </c>
      <c r="K1345" s="15" t="str">
        <f t="shared" si="83"/>
        <v>Weekday</v>
      </c>
      <c r="L1345" s="19">
        <f>_xlfn.ISOWEEKNUM(Table4[[#This Row],[Delivery Date]])</f>
        <v>45</v>
      </c>
    </row>
    <row r="1346" spans="1:12">
      <c r="A1346" s="4">
        <v>1377</v>
      </c>
      <c r="B1346" s="2" t="s">
        <v>234</v>
      </c>
      <c r="C1346" s="2" t="s">
        <v>15</v>
      </c>
      <c r="D1346" s="3">
        <v>0.59097222222222223</v>
      </c>
      <c r="E1346" s="2" t="s">
        <v>9</v>
      </c>
      <c r="F1346" s="1">
        <v>41586.555632175929</v>
      </c>
      <c r="G1346" s="1">
        <v>41586.618803472222</v>
      </c>
      <c r="H1346" s="5">
        <f t="shared" si="84"/>
        <v>90</v>
      </c>
      <c r="I1346" s="15" t="str">
        <f t="shared" ref="I1346:I1409" si="85">TEXT(B1346,"mmm")</f>
        <v>Nov</v>
      </c>
      <c r="J1346" s="15" t="str">
        <f t="shared" ref="J1346:J1409" si="86">IF(OR(HOUR(D1346)&lt;6, HOUR(D1346&gt;18)),"Night","Day")</f>
        <v>Day</v>
      </c>
      <c r="K1346" s="15" t="str">
        <f t="shared" ref="K1346:K1409" si="87">IF(OR(C1346="Saturday", C1346="Sunday"),"Weekend","Weekday")</f>
        <v>Weekday</v>
      </c>
      <c r="L1346" s="19">
        <f>_xlfn.ISOWEEKNUM(Table4[[#This Row],[Delivery Date]])</f>
        <v>45</v>
      </c>
    </row>
    <row r="1347" spans="1:12">
      <c r="A1347" s="4">
        <v>1378</v>
      </c>
      <c r="B1347" s="2" t="s">
        <v>234</v>
      </c>
      <c r="C1347" s="2" t="s">
        <v>15</v>
      </c>
      <c r="D1347" s="3">
        <v>0.68055555555555547</v>
      </c>
      <c r="E1347" s="2" t="s">
        <v>9</v>
      </c>
      <c r="F1347" s="1">
        <v>41586.636234571757</v>
      </c>
      <c r="G1347" s="1">
        <v>41586.710945219907</v>
      </c>
      <c r="H1347" s="5">
        <f t="shared" si="84"/>
        <v>107</v>
      </c>
      <c r="I1347" s="15" t="str">
        <f t="shared" si="85"/>
        <v>Nov</v>
      </c>
      <c r="J1347" s="15" t="str">
        <f t="shared" si="86"/>
        <v>Day</v>
      </c>
      <c r="K1347" s="15" t="str">
        <f t="shared" si="87"/>
        <v>Weekday</v>
      </c>
      <c r="L1347" s="19">
        <f>_xlfn.ISOWEEKNUM(Table4[[#This Row],[Delivery Date]])</f>
        <v>45</v>
      </c>
    </row>
    <row r="1348" spans="1:12">
      <c r="A1348" s="4">
        <v>1379</v>
      </c>
      <c r="B1348" s="2" t="s">
        <v>234</v>
      </c>
      <c r="C1348" s="2" t="s">
        <v>15</v>
      </c>
      <c r="D1348" s="3">
        <v>0.96319444444444446</v>
      </c>
      <c r="E1348" s="2" t="s">
        <v>381</v>
      </c>
      <c r="F1348" s="1">
        <v>41586.943831446762</v>
      </c>
      <c r="G1348" s="1">
        <v>41586.992014317126</v>
      </c>
      <c r="H1348" s="5">
        <f t="shared" si="84"/>
        <v>69</v>
      </c>
      <c r="I1348" s="15" t="str">
        <f t="shared" si="85"/>
        <v>Nov</v>
      </c>
      <c r="J1348" s="15" t="str">
        <f t="shared" si="86"/>
        <v>Day</v>
      </c>
      <c r="K1348" s="15" t="str">
        <f t="shared" si="87"/>
        <v>Weekday</v>
      </c>
      <c r="L1348" s="19">
        <f>_xlfn.ISOWEEKNUM(Table4[[#This Row],[Delivery Date]])</f>
        <v>45</v>
      </c>
    </row>
    <row r="1349" spans="1:12">
      <c r="A1349" s="4">
        <v>1380</v>
      </c>
      <c r="B1349" s="2" t="s">
        <v>235</v>
      </c>
      <c r="C1349" s="2" t="s">
        <v>17</v>
      </c>
      <c r="D1349" s="3">
        <v>0.31388888888888888</v>
      </c>
      <c r="E1349" s="2" t="s">
        <v>381</v>
      </c>
      <c r="F1349" s="1">
        <v>41587.312511886572</v>
      </c>
      <c r="G1349" s="1">
        <v>41587.39729197917</v>
      </c>
      <c r="H1349" s="5">
        <f t="shared" si="84"/>
        <v>122</v>
      </c>
      <c r="I1349" s="15" t="str">
        <f t="shared" si="85"/>
        <v>Nov</v>
      </c>
      <c r="J1349" s="15" t="str">
        <f t="shared" si="86"/>
        <v>Day</v>
      </c>
      <c r="K1349" s="15" t="str">
        <f t="shared" si="87"/>
        <v>Weekend</v>
      </c>
      <c r="L1349" s="19">
        <f>_xlfn.ISOWEEKNUM(Table4[[#This Row],[Delivery Date]])</f>
        <v>45</v>
      </c>
    </row>
    <row r="1350" spans="1:12">
      <c r="A1350" s="4">
        <v>1381</v>
      </c>
      <c r="B1350" s="2" t="s">
        <v>235</v>
      </c>
      <c r="C1350" s="2" t="s">
        <v>17</v>
      </c>
      <c r="D1350" s="3">
        <v>0.61249999999999993</v>
      </c>
      <c r="E1350" s="2" t="s">
        <v>6</v>
      </c>
      <c r="F1350" s="1">
        <v>41587.564993784719</v>
      </c>
      <c r="G1350" s="1">
        <v>41587.645549340275</v>
      </c>
      <c r="H1350" s="5">
        <f t="shared" si="84"/>
        <v>116</v>
      </c>
      <c r="I1350" s="15" t="str">
        <f t="shared" si="85"/>
        <v>Nov</v>
      </c>
      <c r="J1350" s="15" t="str">
        <f t="shared" si="86"/>
        <v>Day</v>
      </c>
      <c r="K1350" s="15" t="str">
        <f t="shared" si="87"/>
        <v>Weekend</v>
      </c>
      <c r="L1350" s="19">
        <f>_xlfn.ISOWEEKNUM(Table4[[#This Row],[Delivery Date]])</f>
        <v>45</v>
      </c>
    </row>
    <row r="1351" spans="1:12">
      <c r="A1351" s="4">
        <v>1382</v>
      </c>
      <c r="B1351" s="2" t="s">
        <v>236</v>
      </c>
      <c r="C1351" s="2" t="s">
        <v>19</v>
      </c>
      <c r="D1351" s="3">
        <v>0.2673611111111111</v>
      </c>
      <c r="E1351" s="2" t="s">
        <v>381</v>
      </c>
      <c r="F1351" s="1">
        <v>41588.266134525467</v>
      </c>
      <c r="G1351" s="1">
        <v>41588.305312766206</v>
      </c>
      <c r="H1351" s="5">
        <f t="shared" si="84"/>
        <v>56</v>
      </c>
      <c r="I1351" s="15" t="str">
        <f t="shared" si="85"/>
        <v>Nov</v>
      </c>
      <c r="J1351" s="15" t="str">
        <f t="shared" si="86"/>
        <v>Day</v>
      </c>
      <c r="K1351" s="15" t="str">
        <f t="shared" si="87"/>
        <v>Weekend</v>
      </c>
      <c r="L1351" s="19">
        <f>_xlfn.ISOWEEKNUM(Table4[[#This Row],[Delivery Date]])</f>
        <v>45</v>
      </c>
    </row>
    <row r="1352" spans="1:12">
      <c r="A1352" s="4">
        <v>1383</v>
      </c>
      <c r="B1352" s="2" t="s">
        <v>236</v>
      </c>
      <c r="C1352" s="2" t="s">
        <v>19</v>
      </c>
      <c r="D1352" s="3">
        <v>0.37777777777777777</v>
      </c>
      <c r="E1352" s="2" t="s">
        <v>381</v>
      </c>
      <c r="F1352" s="1">
        <v>41588.33442230324</v>
      </c>
      <c r="G1352" s="1">
        <v>41588.411482488431</v>
      </c>
      <c r="H1352" s="5">
        <f t="shared" si="84"/>
        <v>110</v>
      </c>
      <c r="I1352" s="15" t="str">
        <f t="shared" si="85"/>
        <v>Nov</v>
      </c>
      <c r="J1352" s="15" t="str">
        <f t="shared" si="86"/>
        <v>Day</v>
      </c>
      <c r="K1352" s="15" t="str">
        <f t="shared" si="87"/>
        <v>Weekend</v>
      </c>
      <c r="L1352" s="19">
        <f>_xlfn.ISOWEEKNUM(Table4[[#This Row],[Delivery Date]])</f>
        <v>45</v>
      </c>
    </row>
    <row r="1353" spans="1:12">
      <c r="A1353" s="4">
        <v>1384</v>
      </c>
      <c r="B1353" s="2" t="s">
        <v>236</v>
      </c>
      <c r="C1353" s="2" t="s">
        <v>19</v>
      </c>
      <c r="D1353" s="3">
        <v>0.47847222222222219</v>
      </c>
      <c r="E1353" s="2" t="s">
        <v>381</v>
      </c>
      <c r="F1353" s="1">
        <v>41588.470777696755</v>
      </c>
      <c r="G1353" s="1">
        <v>41588.510661956017</v>
      </c>
      <c r="H1353" s="5">
        <f t="shared" si="84"/>
        <v>57</v>
      </c>
      <c r="I1353" s="15" t="str">
        <f t="shared" si="85"/>
        <v>Nov</v>
      </c>
      <c r="J1353" s="15" t="str">
        <f t="shared" si="86"/>
        <v>Day</v>
      </c>
      <c r="K1353" s="15" t="str">
        <f t="shared" si="87"/>
        <v>Weekend</v>
      </c>
      <c r="L1353" s="19">
        <f>_xlfn.ISOWEEKNUM(Table4[[#This Row],[Delivery Date]])</f>
        <v>45</v>
      </c>
    </row>
    <row r="1354" spans="1:12">
      <c r="A1354" s="4">
        <v>1385</v>
      </c>
      <c r="B1354" s="2" t="s">
        <v>236</v>
      </c>
      <c r="C1354" s="2" t="s">
        <v>19</v>
      </c>
      <c r="D1354" s="3">
        <v>0.625</v>
      </c>
      <c r="E1354" s="2" t="s">
        <v>381</v>
      </c>
      <c r="F1354" s="1">
        <v>41588.594582175931</v>
      </c>
      <c r="G1354" s="1">
        <v>41588.674234953702</v>
      </c>
      <c r="H1354" s="5">
        <f t="shared" si="84"/>
        <v>114</v>
      </c>
      <c r="I1354" s="15" t="str">
        <f t="shared" si="85"/>
        <v>Nov</v>
      </c>
      <c r="J1354" s="15" t="str">
        <f t="shared" si="86"/>
        <v>Day</v>
      </c>
      <c r="K1354" s="15" t="str">
        <f t="shared" si="87"/>
        <v>Weekend</v>
      </c>
      <c r="L1354" s="19">
        <f>_xlfn.ISOWEEKNUM(Table4[[#This Row],[Delivery Date]])</f>
        <v>45</v>
      </c>
    </row>
    <row r="1355" spans="1:12">
      <c r="A1355" s="4">
        <v>1386</v>
      </c>
      <c r="B1355" s="2" t="s">
        <v>237</v>
      </c>
      <c r="C1355" s="2" t="s">
        <v>5</v>
      </c>
      <c r="D1355" s="3">
        <v>0.59861111111111109</v>
      </c>
      <c r="E1355" s="2" t="s">
        <v>381</v>
      </c>
      <c r="F1355" s="1">
        <v>41589.564902280094</v>
      </c>
      <c r="G1355" s="1">
        <v>41589.614184687503</v>
      </c>
      <c r="H1355" s="5">
        <f t="shared" si="84"/>
        <v>70</v>
      </c>
      <c r="I1355" s="15" t="str">
        <f t="shared" si="85"/>
        <v>Nov</v>
      </c>
      <c r="J1355" s="15" t="str">
        <f t="shared" si="86"/>
        <v>Day</v>
      </c>
      <c r="K1355" s="15" t="str">
        <f t="shared" si="87"/>
        <v>Weekday</v>
      </c>
      <c r="L1355" s="19">
        <f>_xlfn.ISOWEEKNUM(Table4[[#This Row],[Delivery Date]])</f>
        <v>46</v>
      </c>
    </row>
    <row r="1356" spans="1:12">
      <c r="A1356" s="4">
        <v>1387</v>
      </c>
      <c r="B1356" s="2" t="s">
        <v>237</v>
      </c>
      <c r="C1356" s="2" t="s">
        <v>5</v>
      </c>
      <c r="D1356" s="3">
        <v>0.68125000000000002</v>
      </c>
      <c r="E1356" s="2" t="s">
        <v>381</v>
      </c>
      <c r="F1356" s="1">
        <v>41589.646386111111</v>
      </c>
      <c r="G1356" s="1" t="e">
        <v>#VALUE!</v>
      </c>
      <c r="H1356" s="5" t="e">
        <f t="shared" si="84"/>
        <v>#VALUE!</v>
      </c>
      <c r="I1356" s="15" t="str">
        <f t="shared" si="85"/>
        <v>Nov</v>
      </c>
      <c r="J1356" s="15" t="str">
        <f t="shared" si="86"/>
        <v>Day</v>
      </c>
      <c r="K1356" s="15" t="str">
        <f t="shared" si="87"/>
        <v>Weekday</v>
      </c>
      <c r="L1356" s="19">
        <f>_xlfn.ISOWEEKNUM(Table4[[#This Row],[Delivery Date]])</f>
        <v>46</v>
      </c>
    </row>
    <row r="1357" spans="1:12">
      <c r="A1357" s="4">
        <v>1388</v>
      </c>
      <c r="B1357" s="2" t="s">
        <v>237</v>
      </c>
      <c r="C1357" s="2" t="s">
        <v>5</v>
      </c>
      <c r="D1357" s="3">
        <v>0.8041666666666667</v>
      </c>
      <c r="E1357" s="2" t="s">
        <v>381</v>
      </c>
      <c r="F1357" s="1">
        <v>41589.778748807868</v>
      </c>
      <c r="G1357" s="1">
        <v>41589.836445567133</v>
      </c>
      <c r="H1357" s="5">
        <f t="shared" si="84"/>
        <v>83</v>
      </c>
      <c r="I1357" s="15" t="str">
        <f t="shared" si="85"/>
        <v>Nov</v>
      </c>
      <c r="J1357" s="15" t="str">
        <f t="shared" si="86"/>
        <v>Day</v>
      </c>
      <c r="K1357" s="15" t="str">
        <f t="shared" si="87"/>
        <v>Weekday</v>
      </c>
      <c r="L1357" s="19">
        <f>_xlfn.ISOWEEKNUM(Table4[[#This Row],[Delivery Date]])</f>
        <v>46</v>
      </c>
    </row>
    <row r="1358" spans="1:12">
      <c r="A1358" s="4">
        <v>1389</v>
      </c>
      <c r="B1358" s="2" t="s">
        <v>237</v>
      </c>
      <c r="C1358" s="2" t="s">
        <v>5</v>
      </c>
      <c r="D1358" s="3">
        <v>0.84861111111111109</v>
      </c>
      <c r="E1358" s="2" t="s">
        <v>381</v>
      </c>
      <c r="F1358" s="1">
        <v>41589.836780787038</v>
      </c>
      <c r="G1358" s="1">
        <v>41589.893910416671</v>
      </c>
      <c r="H1358" s="5">
        <f t="shared" si="84"/>
        <v>82</v>
      </c>
      <c r="I1358" s="15" t="str">
        <f t="shared" si="85"/>
        <v>Nov</v>
      </c>
      <c r="J1358" s="15" t="str">
        <f t="shared" si="86"/>
        <v>Day</v>
      </c>
      <c r="K1358" s="15" t="str">
        <f t="shared" si="87"/>
        <v>Weekday</v>
      </c>
      <c r="L1358" s="19">
        <f>_xlfn.ISOWEEKNUM(Table4[[#This Row],[Delivery Date]])</f>
        <v>46</v>
      </c>
    </row>
    <row r="1359" spans="1:12" hidden="1">
      <c r="A1359" s="4">
        <v>1390</v>
      </c>
      <c r="B1359" s="2" t="s">
        <v>238</v>
      </c>
      <c r="C1359" s="2" t="s">
        <v>8</v>
      </c>
      <c r="D1359" s="3">
        <v>2.9861111111111113E-2</v>
      </c>
      <c r="E1359" s="2" t="s">
        <v>381</v>
      </c>
      <c r="F1359" s="1">
        <v>41589.988764004629</v>
      </c>
      <c r="G1359" s="1">
        <v>41590.081345023151</v>
      </c>
      <c r="H1359" s="5">
        <f t="shared" si="84"/>
        <v>133</v>
      </c>
      <c r="I1359" s="15" t="str">
        <f t="shared" si="85"/>
        <v>Nov</v>
      </c>
      <c r="J1359" s="15" t="str">
        <f t="shared" si="86"/>
        <v>Night</v>
      </c>
      <c r="K1359" s="15" t="str">
        <f t="shared" si="87"/>
        <v>Weekday</v>
      </c>
      <c r="L1359" s="19">
        <f>_xlfn.ISOWEEKNUM(Table4[[#This Row],[Delivery Date]])</f>
        <v>46</v>
      </c>
    </row>
    <row r="1360" spans="1:12" hidden="1">
      <c r="A1360" s="4">
        <v>1391</v>
      </c>
      <c r="B1360" s="2" t="s">
        <v>238</v>
      </c>
      <c r="C1360" s="2" t="s">
        <v>8</v>
      </c>
      <c r="D1360" s="3">
        <v>0.10416666666666667</v>
      </c>
      <c r="E1360" s="2" t="s">
        <v>6</v>
      </c>
      <c r="F1360" s="1">
        <v>41590.077649537037</v>
      </c>
      <c r="G1360" s="1">
        <v>41590.137649537035</v>
      </c>
      <c r="H1360" s="5">
        <f t="shared" si="84"/>
        <v>86</v>
      </c>
      <c r="I1360" s="15" t="str">
        <f t="shared" si="85"/>
        <v>Nov</v>
      </c>
      <c r="J1360" s="15" t="str">
        <f t="shared" si="86"/>
        <v>Night</v>
      </c>
      <c r="K1360" s="15" t="str">
        <f t="shared" si="87"/>
        <v>Weekday</v>
      </c>
      <c r="L1360" s="19">
        <f>_xlfn.ISOWEEKNUM(Table4[[#This Row],[Delivery Date]])</f>
        <v>46</v>
      </c>
    </row>
    <row r="1361" spans="1:12">
      <c r="A1361" s="4">
        <v>1392</v>
      </c>
      <c r="B1361" s="2" t="s">
        <v>238</v>
      </c>
      <c r="C1361" s="2" t="s">
        <v>8</v>
      </c>
      <c r="D1361" s="3">
        <v>0.3527777777777778</v>
      </c>
      <c r="E1361" s="2" t="s">
        <v>9</v>
      </c>
      <c r="F1361" s="1">
        <v>41590.319991863427</v>
      </c>
      <c r="G1361" s="1">
        <v>41590.387503437501</v>
      </c>
      <c r="H1361" s="5">
        <f t="shared" si="84"/>
        <v>97</v>
      </c>
      <c r="I1361" s="15" t="str">
        <f t="shared" si="85"/>
        <v>Nov</v>
      </c>
      <c r="J1361" s="15" t="str">
        <f t="shared" si="86"/>
        <v>Day</v>
      </c>
      <c r="K1361" s="15" t="str">
        <f t="shared" si="87"/>
        <v>Weekday</v>
      </c>
      <c r="L1361" s="19">
        <f>_xlfn.ISOWEEKNUM(Table4[[#This Row],[Delivery Date]])</f>
        <v>46</v>
      </c>
    </row>
    <row r="1362" spans="1:12">
      <c r="A1362" s="4">
        <v>1393</v>
      </c>
      <c r="B1362" s="2" t="s">
        <v>238</v>
      </c>
      <c r="C1362" s="2" t="s">
        <v>8</v>
      </c>
      <c r="D1362" s="3">
        <v>0.41805555555555557</v>
      </c>
      <c r="E1362" s="2" t="s">
        <v>9</v>
      </c>
      <c r="F1362" s="1">
        <v>41590.387708993054</v>
      </c>
      <c r="G1362" s="1">
        <v>41590.460174270833</v>
      </c>
      <c r="H1362" s="5">
        <f t="shared" si="84"/>
        <v>104</v>
      </c>
      <c r="I1362" s="15" t="str">
        <f t="shared" si="85"/>
        <v>Nov</v>
      </c>
      <c r="J1362" s="15" t="str">
        <f t="shared" si="86"/>
        <v>Day</v>
      </c>
      <c r="K1362" s="15" t="str">
        <f t="shared" si="87"/>
        <v>Weekday</v>
      </c>
      <c r="L1362" s="19">
        <f>_xlfn.ISOWEEKNUM(Table4[[#This Row],[Delivery Date]])</f>
        <v>46</v>
      </c>
    </row>
    <row r="1363" spans="1:12">
      <c r="A1363" s="4">
        <v>1394</v>
      </c>
      <c r="B1363" s="2" t="s">
        <v>238</v>
      </c>
      <c r="C1363" s="2" t="s">
        <v>8</v>
      </c>
      <c r="D1363" s="3">
        <v>0.5083333333333333</v>
      </c>
      <c r="E1363" s="2" t="s">
        <v>9</v>
      </c>
      <c r="F1363" s="1">
        <v>41590.472085960646</v>
      </c>
      <c r="G1363" s="1">
        <v>41590.545210960649</v>
      </c>
      <c r="H1363" s="5">
        <f t="shared" si="84"/>
        <v>105</v>
      </c>
      <c r="I1363" s="15" t="str">
        <f t="shared" si="85"/>
        <v>Nov</v>
      </c>
      <c r="J1363" s="15" t="str">
        <f t="shared" si="86"/>
        <v>Day</v>
      </c>
      <c r="K1363" s="15" t="str">
        <f t="shared" si="87"/>
        <v>Weekday</v>
      </c>
      <c r="L1363" s="19">
        <f>_xlfn.ISOWEEKNUM(Table4[[#This Row],[Delivery Date]])</f>
        <v>46</v>
      </c>
    </row>
    <row r="1364" spans="1:12">
      <c r="A1364" s="4">
        <v>1395</v>
      </c>
      <c r="B1364" s="2" t="s">
        <v>238</v>
      </c>
      <c r="C1364" s="2" t="s">
        <v>8</v>
      </c>
      <c r="D1364" s="3">
        <v>0.52152777777777781</v>
      </c>
      <c r="E1364" s="2" t="s">
        <v>381</v>
      </c>
      <c r="F1364" s="1">
        <v>41590.462312268515</v>
      </c>
      <c r="G1364" s="1">
        <v>41590.573469675925</v>
      </c>
      <c r="H1364" s="5">
        <f t="shared" si="84"/>
        <v>160</v>
      </c>
      <c r="I1364" s="15" t="str">
        <f t="shared" si="85"/>
        <v>Nov</v>
      </c>
      <c r="J1364" s="15" t="str">
        <f t="shared" si="86"/>
        <v>Day</v>
      </c>
      <c r="K1364" s="15" t="str">
        <f t="shared" si="87"/>
        <v>Weekday</v>
      </c>
      <c r="L1364" s="19">
        <f>_xlfn.ISOWEEKNUM(Table4[[#This Row],[Delivery Date]])</f>
        <v>46</v>
      </c>
    </row>
    <row r="1365" spans="1:12">
      <c r="A1365" s="4">
        <v>1396</v>
      </c>
      <c r="B1365" s="2" t="s">
        <v>238</v>
      </c>
      <c r="C1365" s="2" t="s">
        <v>8</v>
      </c>
      <c r="D1365" s="3">
        <v>0.59166666666666667</v>
      </c>
      <c r="E1365" s="2" t="s">
        <v>381</v>
      </c>
      <c r="F1365" s="1">
        <v>41590.556676157408</v>
      </c>
      <c r="G1365" s="1" t="e">
        <v>#VALUE!</v>
      </c>
      <c r="H1365" s="5" t="e">
        <f t="shared" si="84"/>
        <v>#VALUE!</v>
      </c>
      <c r="I1365" s="15" t="str">
        <f t="shared" si="85"/>
        <v>Nov</v>
      </c>
      <c r="J1365" s="15" t="str">
        <f t="shared" si="86"/>
        <v>Day</v>
      </c>
      <c r="K1365" s="15" t="str">
        <f t="shared" si="87"/>
        <v>Weekday</v>
      </c>
      <c r="L1365" s="19">
        <f>_xlfn.ISOWEEKNUM(Table4[[#This Row],[Delivery Date]])</f>
        <v>46</v>
      </c>
    </row>
    <row r="1366" spans="1:12">
      <c r="A1366" s="4">
        <v>1397</v>
      </c>
      <c r="B1366" s="2" t="s">
        <v>238</v>
      </c>
      <c r="C1366" s="2" t="s">
        <v>8</v>
      </c>
      <c r="D1366" s="3">
        <v>0.59375</v>
      </c>
      <c r="E1366" s="2" t="s">
        <v>9</v>
      </c>
      <c r="F1366" s="1">
        <v>41590.564968287035</v>
      </c>
      <c r="G1366" s="1">
        <v>41590.629528472222</v>
      </c>
      <c r="H1366" s="5">
        <f t="shared" si="84"/>
        <v>92</v>
      </c>
      <c r="I1366" s="15" t="str">
        <f t="shared" si="85"/>
        <v>Nov</v>
      </c>
      <c r="J1366" s="15" t="str">
        <f t="shared" si="86"/>
        <v>Day</v>
      </c>
      <c r="K1366" s="15" t="str">
        <f t="shared" si="87"/>
        <v>Weekday</v>
      </c>
      <c r="L1366" s="19">
        <f>_xlfn.ISOWEEKNUM(Table4[[#This Row],[Delivery Date]])</f>
        <v>46</v>
      </c>
    </row>
    <row r="1367" spans="1:12">
      <c r="A1367" s="4">
        <v>1398</v>
      </c>
      <c r="B1367" s="2" t="s">
        <v>238</v>
      </c>
      <c r="C1367" s="2" t="s">
        <v>8</v>
      </c>
      <c r="D1367" s="3">
        <v>0.68888888888888899</v>
      </c>
      <c r="E1367" s="2" t="s">
        <v>9</v>
      </c>
      <c r="F1367" s="1">
        <v>41590.659618749996</v>
      </c>
      <c r="G1367" s="1">
        <v>41590.724711342591</v>
      </c>
      <c r="H1367" s="5">
        <f t="shared" si="84"/>
        <v>93</v>
      </c>
      <c r="I1367" s="15" t="str">
        <f t="shared" si="85"/>
        <v>Nov</v>
      </c>
      <c r="J1367" s="15" t="str">
        <f t="shared" si="86"/>
        <v>Day</v>
      </c>
      <c r="K1367" s="15" t="str">
        <f t="shared" si="87"/>
        <v>Weekday</v>
      </c>
      <c r="L1367" s="19">
        <f>_xlfn.ISOWEEKNUM(Table4[[#This Row],[Delivery Date]])</f>
        <v>46</v>
      </c>
    </row>
    <row r="1368" spans="1:12" hidden="1">
      <c r="A1368" s="4">
        <v>1399</v>
      </c>
      <c r="B1368" s="2" t="s">
        <v>239</v>
      </c>
      <c r="C1368" s="2" t="s">
        <v>11</v>
      </c>
      <c r="D1368" s="3">
        <v>2.1527777777777781E-2</v>
      </c>
      <c r="E1368" s="2" t="s">
        <v>381</v>
      </c>
      <c r="F1368" s="1">
        <v>41591.004132835646</v>
      </c>
      <c r="G1368" s="1">
        <v>41591.062894409719</v>
      </c>
      <c r="H1368" s="5">
        <f t="shared" si="84"/>
        <v>84</v>
      </c>
      <c r="I1368" s="15" t="str">
        <f t="shared" si="85"/>
        <v>Nov</v>
      </c>
      <c r="J1368" s="15" t="str">
        <f t="shared" si="86"/>
        <v>Night</v>
      </c>
      <c r="K1368" s="15" t="str">
        <f t="shared" si="87"/>
        <v>Weekday</v>
      </c>
      <c r="L1368" s="19">
        <f>_xlfn.ISOWEEKNUM(Table4[[#This Row],[Delivery Date]])</f>
        <v>46</v>
      </c>
    </row>
    <row r="1369" spans="1:12">
      <c r="A1369" s="4">
        <v>1400</v>
      </c>
      <c r="B1369" s="2" t="s">
        <v>239</v>
      </c>
      <c r="C1369" s="2" t="s">
        <v>11</v>
      </c>
      <c r="D1369" s="3">
        <v>0.34930555555555554</v>
      </c>
      <c r="E1369" s="2" t="s">
        <v>6</v>
      </c>
      <c r="F1369" s="1">
        <v>41591.315684606481</v>
      </c>
      <c r="G1369" s="1">
        <v>41591.382814236109</v>
      </c>
      <c r="H1369" s="5">
        <f t="shared" si="84"/>
        <v>96</v>
      </c>
      <c r="I1369" s="15" t="str">
        <f t="shared" si="85"/>
        <v>Nov</v>
      </c>
      <c r="J1369" s="15" t="str">
        <f t="shared" si="86"/>
        <v>Day</v>
      </c>
      <c r="K1369" s="15" t="str">
        <f t="shared" si="87"/>
        <v>Weekday</v>
      </c>
      <c r="L1369" s="19">
        <f>_xlfn.ISOWEEKNUM(Table4[[#This Row],[Delivery Date]])</f>
        <v>46</v>
      </c>
    </row>
    <row r="1370" spans="1:12">
      <c r="A1370" s="4">
        <v>1401</v>
      </c>
      <c r="B1370" s="2" t="s">
        <v>239</v>
      </c>
      <c r="C1370" s="2" t="s">
        <v>11</v>
      </c>
      <c r="D1370" s="3">
        <v>0.4368055555555555</v>
      </c>
      <c r="E1370" s="2" t="s">
        <v>9</v>
      </c>
      <c r="F1370" s="1">
        <v>41591.407710960644</v>
      </c>
      <c r="G1370" s="1">
        <v>41591.456541979169</v>
      </c>
      <c r="H1370" s="5">
        <f t="shared" si="84"/>
        <v>70</v>
      </c>
      <c r="I1370" s="15" t="str">
        <f t="shared" si="85"/>
        <v>Nov</v>
      </c>
      <c r="J1370" s="15" t="str">
        <f t="shared" si="86"/>
        <v>Day</v>
      </c>
      <c r="K1370" s="15" t="str">
        <f t="shared" si="87"/>
        <v>Weekday</v>
      </c>
      <c r="L1370" s="19">
        <f>_xlfn.ISOWEEKNUM(Table4[[#This Row],[Delivery Date]])</f>
        <v>46</v>
      </c>
    </row>
    <row r="1371" spans="1:12">
      <c r="A1371" s="4">
        <v>1402</v>
      </c>
      <c r="B1371" s="2" t="s">
        <v>239</v>
      </c>
      <c r="C1371" s="2" t="s">
        <v>11</v>
      </c>
      <c r="D1371" s="3">
        <v>0.51458333333333328</v>
      </c>
      <c r="E1371" s="2" t="s">
        <v>9</v>
      </c>
      <c r="F1371" s="1">
        <v>41591.469539814811</v>
      </c>
      <c r="G1371" s="1">
        <v>41591.539285185187</v>
      </c>
      <c r="H1371" s="5">
        <f t="shared" si="84"/>
        <v>100</v>
      </c>
      <c r="I1371" s="15" t="str">
        <f t="shared" si="85"/>
        <v>Nov</v>
      </c>
      <c r="J1371" s="15" t="str">
        <f t="shared" si="86"/>
        <v>Day</v>
      </c>
      <c r="K1371" s="15" t="str">
        <f t="shared" si="87"/>
        <v>Weekday</v>
      </c>
      <c r="L1371" s="19">
        <f>_xlfn.ISOWEEKNUM(Table4[[#This Row],[Delivery Date]])</f>
        <v>46</v>
      </c>
    </row>
    <row r="1372" spans="1:12">
      <c r="A1372" s="4">
        <v>1403</v>
      </c>
      <c r="B1372" s="2" t="s">
        <v>239</v>
      </c>
      <c r="C1372" s="2" t="s">
        <v>11</v>
      </c>
      <c r="D1372" s="3">
        <v>0.60416666666666663</v>
      </c>
      <c r="E1372" s="2" t="s">
        <v>9</v>
      </c>
      <c r="F1372" s="1">
        <v>41591.557519247683</v>
      </c>
      <c r="G1372" s="1">
        <v>41591.623896562502</v>
      </c>
      <c r="H1372" s="5">
        <f t="shared" si="84"/>
        <v>95</v>
      </c>
      <c r="I1372" s="15" t="str">
        <f t="shared" si="85"/>
        <v>Nov</v>
      </c>
      <c r="J1372" s="15" t="str">
        <f t="shared" si="86"/>
        <v>Day</v>
      </c>
      <c r="K1372" s="15" t="str">
        <f t="shared" si="87"/>
        <v>Weekday</v>
      </c>
      <c r="L1372" s="19">
        <f>_xlfn.ISOWEEKNUM(Table4[[#This Row],[Delivery Date]])</f>
        <v>46</v>
      </c>
    </row>
    <row r="1373" spans="1:12">
      <c r="A1373" s="4">
        <v>1404</v>
      </c>
      <c r="B1373" s="2" t="s">
        <v>239</v>
      </c>
      <c r="C1373" s="2" t="s">
        <v>11</v>
      </c>
      <c r="D1373" s="3">
        <v>0.68333333333333324</v>
      </c>
      <c r="E1373" s="2" t="s">
        <v>9</v>
      </c>
      <c r="F1373" s="1">
        <v>41591.648471793982</v>
      </c>
      <c r="G1373" s="1">
        <v>41591.736191701391</v>
      </c>
      <c r="H1373" s="5">
        <f t="shared" si="84"/>
        <v>126</v>
      </c>
      <c r="I1373" s="15" t="str">
        <f t="shared" si="85"/>
        <v>Nov</v>
      </c>
      <c r="J1373" s="15" t="str">
        <f t="shared" si="86"/>
        <v>Day</v>
      </c>
      <c r="K1373" s="15" t="str">
        <f t="shared" si="87"/>
        <v>Weekday</v>
      </c>
      <c r="L1373" s="19">
        <f>_xlfn.ISOWEEKNUM(Table4[[#This Row],[Delivery Date]])</f>
        <v>46</v>
      </c>
    </row>
    <row r="1374" spans="1:12">
      <c r="A1374" s="4">
        <v>1405</v>
      </c>
      <c r="B1374" s="2" t="s">
        <v>239</v>
      </c>
      <c r="C1374" s="2" t="s">
        <v>11</v>
      </c>
      <c r="D1374" s="3">
        <v>0.79722222222222217</v>
      </c>
      <c r="E1374" s="2" t="s">
        <v>381</v>
      </c>
      <c r="F1374" s="1">
        <v>41591.757248692127</v>
      </c>
      <c r="G1374" s="1">
        <v>41591.8472602662</v>
      </c>
      <c r="H1374" s="5">
        <f t="shared" si="84"/>
        <v>129</v>
      </c>
      <c r="I1374" s="15" t="str">
        <f t="shared" si="85"/>
        <v>Nov</v>
      </c>
      <c r="J1374" s="15" t="str">
        <f t="shared" si="86"/>
        <v>Day</v>
      </c>
      <c r="K1374" s="15" t="str">
        <f t="shared" si="87"/>
        <v>Weekday</v>
      </c>
      <c r="L1374" s="19">
        <f>_xlfn.ISOWEEKNUM(Table4[[#This Row],[Delivery Date]])</f>
        <v>46</v>
      </c>
    </row>
    <row r="1375" spans="1:12">
      <c r="A1375" s="4">
        <v>1406</v>
      </c>
      <c r="B1375" s="2" t="s">
        <v>239</v>
      </c>
      <c r="C1375" s="2" t="s">
        <v>11</v>
      </c>
      <c r="D1375" s="3">
        <v>0.87222222222222223</v>
      </c>
      <c r="E1375" s="2" t="s">
        <v>381</v>
      </c>
      <c r="F1375" s="1">
        <v>41591.843976006945</v>
      </c>
      <c r="G1375" s="1">
        <v>41591.920006099535</v>
      </c>
      <c r="H1375" s="5">
        <f t="shared" si="84"/>
        <v>109</v>
      </c>
      <c r="I1375" s="15" t="str">
        <f t="shared" si="85"/>
        <v>Nov</v>
      </c>
      <c r="J1375" s="15" t="str">
        <f t="shared" si="86"/>
        <v>Day</v>
      </c>
      <c r="K1375" s="15" t="str">
        <f t="shared" si="87"/>
        <v>Weekday</v>
      </c>
      <c r="L1375" s="19">
        <f>_xlfn.ISOWEEKNUM(Table4[[#This Row],[Delivery Date]])</f>
        <v>46</v>
      </c>
    </row>
    <row r="1376" spans="1:12" hidden="1">
      <c r="A1376" s="4">
        <v>1407</v>
      </c>
      <c r="B1376" s="2" t="s">
        <v>240</v>
      </c>
      <c r="C1376" s="2" t="s">
        <v>13</v>
      </c>
      <c r="D1376" s="3">
        <v>1.0416666666666666E-2</v>
      </c>
      <c r="E1376" s="2" t="s">
        <v>381</v>
      </c>
      <c r="F1376" s="1">
        <v>41591.985852083337</v>
      </c>
      <c r="G1376" s="1">
        <v>41592.069845138889</v>
      </c>
      <c r="H1376" s="5">
        <f t="shared" si="84"/>
        <v>120</v>
      </c>
      <c r="I1376" s="15" t="str">
        <f t="shared" si="85"/>
        <v>Nov</v>
      </c>
      <c r="J1376" s="15" t="str">
        <f t="shared" si="86"/>
        <v>Night</v>
      </c>
      <c r="K1376" s="15" t="str">
        <f t="shared" si="87"/>
        <v>Weekday</v>
      </c>
      <c r="L1376" s="19">
        <f>_xlfn.ISOWEEKNUM(Table4[[#This Row],[Delivery Date]])</f>
        <v>46</v>
      </c>
    </row>
    <row r="1377" spans="1:12" hidden="1">
      <c r="A1377" s="4">
        <v>1408</v>
      </c>
      <c r="B1377" s="2" t="s">
        <v>240</v>
      </c>
      <c r="C1377" s="2" t="s">
        <v>13</v>
      </c>
      <c r="D1377" s="3">
        <v>8.4027777777777771E-2</v>
      </c>
      <c r="E1377" s="2" t="s">
        <v>381</v>
      </c>
      <c r="F1377" s="1">
        <v>41592.045959803239</v>
      </c>
      <c r="G1377" s="1">
        <v>41592.137452858798</v>
      </c>
      <c r="H1377" s="5">
        <f t="shared" si="84"/>
        <v>131</v>
      </c>
      <c r="I1377" s="15" t="str">
        <f t="shared" si="85"/>
        <v>Nov</v>
      </c>
      <c r="J1377" s="15" t="str">
        <f t="shared" si="86"/>
        <v>Night</v>
      </c>
      <c r="K1377" s="15" t="str">
        <f t="shared" si="87"/>
        <v>Weekday</v>
      </c>
      <c r="L1377" s="19">
        <f>_xlfn.ISOWEEKNUM(Table4[[#This Row],[Delivery Date]])</f>
        <v>46</v>
      </c>
    </row>
    <row r="1378" spans="1:12" hidden="1">
      <c r="A1378" s="4">
        <v>1409</v>
      </c>
      <c r="B1378" s="2" t="s">
        <v>240</v>
      </c>
      <c r="C1378" s="2" t="s">
        <v>13</v>
      </c>
      <c r="D1378" s="3">
        <v>0.13749999999999998</v>
      </c>
      <c r="E1378" s="2" t="s">
        <v>381</v>
      </c>
      <c r="F1378" s="1">
        <v>41592.102053784722</v>
      </c>
      <c r="G1378" s="1">
        <v>41592.176428784718</v>
      </c>
      <c r="H1378" s="5">
        <f t="shared" si="84"/>
        <v>107</v>
      </c>
      <c r="I1378" s="15" t="str">
        <f t="shared" si="85"/>
        <v>Nov</v>
      </c>
      <c r="J1378" s="15" t="str">
        <f t="shared" si="86"/>
        <v>Night</v>
      </c>
      <c r="K1378" s="15" t="str">
        <f t="shared" si="87"/>
        <v>Weekday</v>
      </c>
      <c r="L1378" s="19">
        <f>_xlfn.ISOWEEKNUM(Table4[[#This Row],[Delivery Date]])</f>
        <v>46</v>
      </c>
    </row>
    <row r="1379" spans="1:12" hidden="1">
      <c r="A1379" s="4">
        <v>1410</v>
      </c>
      <c r="B1379" s="2" t="s">
        <v>240</v>
      </c>
      <c r="C1379" s="2" t="s">
        <v>13</v>
      </c>
      <c r="D1379" s="3">
        <v>0.22013888888888888</v>
      </c>
      <c r="E1379" s="2" t="s">
        <v>381</v>
      </c>
      <c r="F1379" s="1">
        <v>41592.216148645835</v>
      </c>
      <c r="G1379" s="1" t="e">
        <v>#VALUE!</v>
      </c>
      <c r="H1379" s="5" t="e">
        <f t="shared" ref="H1379:H1440" si="88">HOUR(G1379-F1379)*60+MINUTE(G1379-F1379)</f>
        <v>#VALUE!</v>
      </c>
      <c r="I1379" s="15" t="str">
        <f t="shared" si="85"/>
        <v>Nov</v>
      </c>
      <c r="J1379" s="15" t="str">
        <f t="shared" si="86"/>
        <v>Night</v>
      </c>
      <c r="K1379" s="15" t="str">
        <f t="shared" si="87"/>
        <v>Weekday</v>
      </c>
      <c r="L1379" s="19">
        <f>_xlfn.ISOWEEKNUM(Table4[[#This Row],[Delivery Date]])</f>
        <v>46</v>
      </c>
    </row>
    <row r="1380" spans="1:12">
      <c r="A1380" s="4">
        <v>1411</v>
      </c>
      <c r="B1380" s="2" t="s">
        <v>240</v>
      </c>
      <c r="C1380" s="2" t="s">
        <v>13</v>
      </c>
      <c r="D1380" s="3">
        <v>0.44236111111111115</v>
      </c>
      <c r="E1380" s="2" t="s">
        <v>9</v>
      </c>
      <c r="F1380" s="1">
        <v>41592.415241747687</v>
      </c>
      <c r="G1380" s="1">
        <v>41592.494744062496</v>
      </c>
      <c r="H1380" s="5">
        <f t="shared" si="88"/>
        <v>114</v>
      </c>
      <c r="I1380" s="15" t="str">
        <f t="shared" si="85"/>
        <v>Nov</v>
      </c>
      <c r="J1380" s="15" t="str">
        <f t="shared" si="86"/>
        <v>Day</v>
      </c>
      <c r="K1380" s="15" t="str">
        <f t="shared" si="87"/>
        <v>Weekday</v>
      </c>
      <c r="L1380" s="19">
        <f>_xlfn.ISOWEEKNUM(Table4[[#This Row],[Delivery Date]])</f>
        <v>46</v>
      </c>
    </row>
    <row r="1381" spans="1:12">
      <c r="A1381" s="4">
        <v>1412</v>
      </c>
      <c r="B1381" s="2" t="s">
        <v>240</v>
      </c>
      <c r="C1381" s="2" t="s">
        <v>13</v>
      </c>
      <c r="D1381" s="3">
        <v>0.5395833333333333</v>
      </c>
      <c r="E1381" s="2" t="s">
        <v>9</v>
      </c>
      <c r="F1381" s="1">
        <v>41592.521674537034</v>
      </c>
      <c r="G1381" s="1">
        <v>41592.579949999999</v>
      </c>
      <c r="H1381" s="5">
        <f t="shared" si="88"/>
        <v>83</v>
      </c>
      <c r="I1381" s="15" t="str">
        <f t="shared" si="85"/>
        <v>Nov</v>
      </c>
      <c r="J1381" s="15" t="str">
        <f t="shared" si="86"/>
        <v>Day</v>
      </c>
      <c r="K1381" s="15" t="str">
        <f t="shared" si="87"/>
        <v>Weekday</v>
      </c>
      <c r="L1381" s="19">
        <f>_xlfn.ISOWEEKNUM(Table4[[#This Row],[Delivery Date]])</f>
        <v>46</v>
      </c>
    </row>
    <row r="1382" spans="1:12">
      <c r="A1382" s="4">
        <v>1413</v>
      </c>
      <c r="B1382" s="2" t="s">
        <v>240</v>
      </c>
      <c r="C1382" s="2" t="s">
        <v>13</v>
      </c>
      <c r="D1382" s="3">
        <v>0.63194444444444442</v>
      </c>
      <c r="E1382" s="2" t="s">
        <v>381</v>
      </c>
      <c r="F1382" s="1">
        <v>41592.618714849537</v>
      </c>
      <c r="G1382" s="1">
        <v>41592.6589116088</v>
      </c>
      <c r="H1382" s="5">
        <f t="shared" si="88"/>
        <v>57</v>
      </c>
      <c r="I1382" s="15" t="str">
        <f t="shared" si="85"/>
        <v>Nov</v>
      </c>
      <c r="J1382" s="15" t="str">
        <f t="shared" si="86"/>
        <v>Day</v>
      </c>
      <c r="K1382" s="15" t="str">
        <f t="shared" si="87"/>
        <v>Weekday</v>
      </c>
      <c r="L1382" s="19">
        <f>_xlfn.ISOWEEKNUM(Table4[[#This Row],[Delivery Date]])</f>
        <v>46</v>
      </c>
    </row>
    <row r="1383" spans="1:12">
      <c r="A1383" s="4">
        <v>1414</v>
      </c>
      <c r="B1383" s="2" t="s">
        <v>240</v>
      </c>
      <c r="C1383" s="2" t="s">
        <v>13</v>
      </c>
      <c r="D1383" s="3">
        <v>0.875</v>
      </c>
      <c r="E1383" s="2" t="s">
        <v>381</v>
      </c>
      <c r="F1383" s="1">
        <v>41592.835170451392</v>
      </c>
      <c r="G1383" s="1">
        <v>41592.963654247687</v>
      </c>
      <c r="H1383" s="5">
        <f t="shared" si="88"/>
        <v>185</v>
      </c>
      <c r="I1383" s="15" t="str">
        <f t="shared" si="85"/>
        <v>Nov</v>
      </c>
      <c r="J1383" s="15" t="str">
        <f t="shared" si="86"/>
        <v>Day</v>
      </c>
      <c r="K1383" s="15" t="str">
        <f t="shared" si="87"/>
        <v>Weekday</v>
      </c>
      <c r="L1383" s="19">
        <f>_xlfn.ISOWEEKNUM(Table4[[#This Row],[Delivery Date]])</f>
        <v>46</v>
      </c>
    </row>
    <row r="1384" spans="1:12" hidden="1">
      <c r="A1384" s="4">
        <v>1415</v>
      </c>
      <c r="B1384" s="2" t="s">
        <v>241</v>
      </c>
      <c r="C1384" s="2" t="s">
        <v>15</v>
      </c>
      <c r="D1384" s="3">
        <v>0.17013888888888887</v>
      </c>
      <c r="E1384" s="2" t="s">
        <v>381</v>
      </c>
      <c r="F1384" s="1">
        <v>41593.163404317129</v>
      </c>
      <c r="G1384" s="1">
        <v>41593.21630940972</v>
      </c>
      <c r="H1384" s="5">
        <f t="shared" si="88"/>
        <v>76</v>
      </c>
      <c r="I1384" s="15" t="str">
        <f t="shared" si="85"/>
        <v>Nov</v>
      </c>
      <c r="J1384" s="15" t="str">
        <f t="shared" si="86"/>
        <v>Night</v>
      </c>
      <c r="K1384" s="15" t="str">
        <f t="shared" si="87"/>
        <v>Weekday</v>
      </c>
      <c r="L1384" s="19">
        <f>_xlfn.ISOWEEKNUM(Table4[[#This Row],[Delivery Date]])</f>
        <v>46</v>
      </c>
    </row>
    <row r="1385" spans="1:12">
      <c r="A1385" s="4">
        <v>1416</v>
      </c>
      <c r="B1385" s="2" t="s">
        <v>241</v>
      </c>
      <c r="C1385" s="2" t="s">
        <v>15</v>
      </c>
      <c r="D1385" s="3">
        <v>0.29583333333333334</v>
      </c>
      <c r="E1385" s="2" t="s">
        <v>381</v>
      </c>
      <c r="F1385" s="1">
        <v>41593.257637349539</v>
      </c>
      <c r="G1385" s="1">
        <v>41593.325299386575</v>
      </c>
      <c r="H1385" s="5">
        <f t="shared" si="88"/>
        <v>97</v>
      </c>
      <c r="I1385" s="15" t="str">
        <f t="shared" si="85"/>
        <v>Nov</v>
      </c>
      <c r="J1385" s="15" t="str">
        <f t="shared" si="86"/>
        <v>Day</v>
      </c>
      <c r="K1385" s="15" t="str">
        <f t="shared" si="87"/>
        <v>Weekday</v>
      </c>
      <c r="L1385" s="19">
        <f>_xlfn.ISOWEEKNUM(Table4[[#This Row],[Delivery Date]])</f>
        <v>46</v>
      </c>
    </row>
    <row r="1386" spans="1:12">
      <c r="A1386" s="4">
        <v>1417</v>
      </c>
      <c r="B1386" s="2" t="s">
        <v>241</v>
      </c>
      <c r="C1386" s="2" t="s">
        <v>15</v>
      </c>
      <c r="D1386" s="3">
        <v>0.39513888888888887</v>
      </c>
      <c r="E1386" s="2" t="s">
        <v>9</v>
      </c>
      <c r="F1386" s="1">
        <v>41593.364225543985</v>
      </c>
      <c r="G1386" s="1">
        <v>41593.435290358801</v>
      </c>
      <c r="H1386" s="5">
        <f t="shared" si="88"/>
        <v>102</v>
      </c>
      <c r="I1386" s="15" t="str">
        <f t="shared" si="85"/>
        <v>Nov</v>
      </c>
      <c r="J1386" s="15" t="str">
        <f t="shared" si="86"/>
        <v>Day</v>
      </c>
      <c r="K1386" s="15" t="str">
        <f t="shared" si="87"/>
        <v>Weekday</v>
      </c>
      <c r="L1386" s="19">
        <f>_xlfn.ISOWEEKNUM(Table4[[#This Row],[Delivery Date]])</f>
        <v>46</v>
      </c>
    </row>
    <row r="1387" spans="1:12">
      <c r="A1387" s="4">
        <v>1418</v>
      </c>
      <c r="B1387" s="2" t="s">
        <v>241</v>
      </c>
      <c r="C1387" s="2" t="s">
        <v>15</v>
      </c>
      <c r="D1387" s="3">
        <v>0.47986111111111113</v>
      </c>
      <c r="E1387" s="2" t="s">
        <v>9</v>
      </c>
      <c r="F1387" s="1">
        <v>41593.441798611108</v>
      </c>
      <c r="G1387" s="1">
        <v>41593.507261574072</v>
      </c>
      <c r="H1387" s="5">
        <f t="shared" si="88"/>
        <v>94</v>
      </c>
      <c r="I1387" s="15" t="str">
        <f t="shared" si="85"/>
        <v>Nov</v>
      </c>
      <c r="J1387" s="15" t="str">
        <f t="shared" si="86"/>
        <v>Day</v>
      </c>
      <c r="K1387" s="15" t="str">
        <f t="shared" si="87"/>
        <v>Weekday</v>
      </c>
      <c r="L1387" s="19">
        <f>_xlfn.ISOWEEKNUM(Table4[[#This Row],[Delivery Date]])</f>
        <v>46</v>
      </c>
    </row>
    <row r="1388" spans="1:12">
      <c r="A1388" s="4">
        <v>1419</v>
      </c>
      <c r="B1388" s="2" t="s">
        <v>241</v>
      </c>
      <c r="C1388" s="2" t="s">
        <v>15</v>
      </c>
      <c r="D1388" s="3">
        <v>0.50902777777777775</v>
      </c>
      <c r="E1388" s="2" t="s">
        <v>9</v>
      </c>
      <c r="F1388" s="1">
        <v>41593.481521145834</v>
      </c>
      <c r="G1388" s="1">
        <v>41593.543963275464</v>
      </c>
      <c r="H1388" s="5">
        <f t="shared" si="88"/>
        <v>89</v>
      </c>
      <c r="I1388" s="15" t="str">
        <f t="shared" si="85"/>
        <v>Nov</v>
      </c>
      <c r="J1388" s="15" t="str">
        <f t="shared" si="86"/>
        <v>Day</v>
      </c>
      <c r="K1388" s="15" t="str">
        <f t="shared" si="87"/>
        <v>Weekday</v>
      </c>
      <c r="L1388" s="19">
        <f>_xlfn.ISOWEEKNUM(Table4[[#This Row],[Delivery Date]])</f>
        <v>46</v>
      </c>
    </row>
    <row r="1389" spans="1:12">
      <c r="A1389" s="4">
        <v>1420</v>
      </c>
      <c r="B1389" s="2" t="s">
        <v>241</v>
      </c>
      <c r="C1389" s="2" t="s">
        <v>15</v>
      </c>
      <c r="D1389" s="3">
        <v>0.56666666666666665</v>
      </c>
      <c r="E1389" s="2" t="s">
        <v>9</v>
      </c>
      <c r="F1389" s="1">
        <v>41593.53481655092</v>
      </c>
      <c r="G1389" s="1">
        <v>41593.591818865745</v>
      </c>
      <c r="H1389" s="5">
        <f t="shared" si="88"/>
        <v>82</v>
      </c>
      <c r="I1389" s="15" t="str">
        <f t="shared" si="85"/>
        <v>Nov</v>
      </c>
      <c r="J1389" s="15" t="str">
        <f t="shared" si="86"/>
        <v>Day</v>
      </c>
      <c r="K1389" s="15" t="str">
        <f t="shared" si="87"/>
        <v>Weekday</v>
      </c>
      <c r="L1389" s="19">
        <f>_xlfn.ISOWEEKNUM(Table4[[#This Row],[Delivery Date]])</f>
        <v>46</v>
      </c>
    </row>
    <row r="1390" spans="1:12">
      <c r="A1390" s="4">
        <v>1421</v>
      </c>
      <c r="B1390" s="2" t="s">
        <v>241</v>
      </c>
      <c r="C1390" s="2" t="s">
        <v>15</v>
      </c>
      <c r="D1390" s="3">
        <v>0.65208333333333335</v>
      </c>
      <c r="E1390" s="2" t="s">
        <v>9</v>
      </c>
      <c r="F1390" s="1">
        <v>41593.617066817133</v>
      </c>
      <c r="G1390" s="1">
        <v>41593.711279780095</v>
      </c>
      <c r="H1390" s="5">
        <f t="shared" si="88"/>
        <v>135</v>
      </c>
      <c r="I1390" s="15" t="str">
        <f t="shared" si="85"/>
        <v>Nov</v>
      </c>
      <c r="J1390" s="15" t="str">
        <f t="shared" si="86"/>
        <v>Day</v>
      </c>
      <c r="K1390" s="15" t="str">
        <f t="shared" si="87"/>
        <v>Weekday</v>
      </c>
      <c r="L1390" s="19">
        <f>_xlfn.ISOWEEKNUM(Table4[[#This Row],[Delivery Date]])</f>
        <v>46</v>
      </c>
    </row>
    <row r="1391" spans="1:12">
      <c r="A1391" s="4">
        <v>1422</v>
      </c>
      <c r="B1391" s="2" t="s">
        <v>241</v>
      </c>
      <c r="C1391" s="2" t="s">
        <v>15</v>
      </c>
      <c r="D1391" s="3">
        <v>0.70277777777777783</v>
      </c>
      <c r="E1391" s="2" t="s">
        <v>381</v>
      </c>
      <c r="F1391" s="1">
        <v>41593.662448530093</v>
      </c>
      <c r="G1391" s="1">
        <v>41593.738096678244</v>
      </c>
      <c r="H1391" s="5">
        <f t="shared" si="88"/>
        <v>108</v>
      </c>
      <c r="I1391" s="15" t="str">
        <f t="shared" si="85"/>
        <v>Nov</v>
      </c>
      <c r="J1391" s="15" t="str">
        <f t="shared" si="86"/>
        <v>Day</v>
      </c>
      <c r="K1391" s="15" t="str">
        <f t="shared" si="87"/>
        <v>Weekday</v>
      </c>
      <c r="L1391" s="19">
        <f>_xlfn.ISOWEEKNUM(Table4[[#This Row],[Delivery Date]])</f>
        <v>46</v>
      </c>
    </row>
    <row r="1392" spans="1:12">
      <c r="A1392" s="4">
        <v>1423</v>
      </c>
      <c r="B1392" s="2" t="s">
        <v>241</v>
      </c>
      <c r="C1392" s="2" t="s">
        <v>15</v>
      </c>
      <c r="D1392" s="3">
        <v>0.83194444444444438</v>
      </c>
      <c r="E1392" s="2" t="s">
        <v>381</v>
      </c>
      <c r="F1392" s="1">
        <v>41593.760824224541</v>
      </c>
      <c r="G1392" s="1">
        <v>41593.872166817127</v>
      </c>
      <c r="H1392" s="5">
        <f t="shared" si="88"/>
        <v>160</v>
      </c>
      <c r="I1392" s="15" t="str">
        <f t="shared" si="85"/>
        <v>Nov</v>
      </c>
      <c r="J1392" s="15" t="str">
        <f t="shared" si="86"/>
        <v>Day</v>
      </c>
      <c r="K1392" s="15" t="str">
        <f t="shared" si="87"/>
        <v>Weekday</v>
      </c>
      <c r="L1392" s="19">
        <f>_xlfn.ISOWEEKNUM(Table4[[#This Row],[Delivery Date]])</f>
        <v>46</v>
      </c>
    </row>
    <row r="1393" spans="1:12">
      <c r="A1393" s="4">
        <v>1424</v>
      </c>
      <c r="B1393" s="2" t="s">
        <v>241</v>
      </c>
      <c r="C1393" s="2" t="s">
        <v>15</v>
      </c>
      <c r="D1393" s="3">
        <v>0.94444444444444453</v>
      </c>
      <c r="E1393" s="2" t="s">
        <v>381</v>
      </c>
      <c r="F1393" s="1">
        <v>41593.922238576393</v>
      </c>
      <c r="G1393" s="1">
        <v>41593.985305706017</v>
      </c>
      <c r="H1393" s="5">
        <f t="shared" si="88"/>
        <v>90</v>
      </c>
      <c r="I1393" s="15" t="str">
        <f t="shared" si="85"/>
        <v>Nov</v>
      </c>
      <c r="J1393" s="15" t="str">
        <f t="shared" si="86"/>
        <v>Day</v>
      </c>
      <c r="K1393" s="15" t="str">
        <f t="shared" si="87"/>
        <v>Weekday</v>
      </c>
      <c r="L1393" s="19">
        <f>_xlfn.ISOWEEKNUM(Table4[[#This Row],[Delivery Date]])</f>
        <v>46</v>
      </c>
    </row>
    <row r="1394" spans="1:12">
      <c r="A1394" s="4">
        <v>1425</v>
      </c>
      <c r="B1394" s="2" t="s">
        <v>242</v>
      </c>
      <c r="C1394" s="2" t="s">
        <v>17</v>
      </c>
      <c r="D1394" s="3">
        <v>0.29791666666666666</v>
      </c>
      <c r="E1394" s="2" t="s">
        <v>381</v>
      </c>
      <c r="F1394" s="1">
        <v>41594.264729166665</v>
      </c>
      <c r="G1394" s="1">
        <v>41594.376129629629</v>
      </c>
      <c r="H1394" s="5">
        <f t="shared" si="88"/>
        <v>160</v>
      </c>
      <c r="I1394" s="15" t="str">
        <f t="shared" si="85"/>
        <v>Nov</v>
      </c>
      <c r="J1394" s="15" t="str">
        <f t="shared" si="86"/>
        <v>Day</v>
      </c>
      <c r="K1394" s="15" t="str">
        <f t="shared" si="87"/>
        <v>Weekend</v>
      </c>
      <c r="L1394" s="19">
        <f>_xlfn.ISOWEEKNUM(Table4[[#This Row],[Delivery Date]])</f>
        <v>46</v>
      </c>
    </row>
    <row r="1395" spans="1:12">
      <c r="A1395" s="4">
        <v>1426</v>
      </c>
      <c r="B1395" s="2" t="s">
        <v>242</v>
      </c>
      <c r="C1395" s="2" t="s">
        <v>17</v>
      </c>
      <c r="D1395" s="3">
        <v>0.72777777777777775</v>
      </c>
      <c r="E1395" s="2" t="s">
        <v>9</v>
      </c>
      <c r="F1395" s="1">
        <v>41594.671842361109</v>
      </c>
      <c r="G1395" s="1">
        <v>41594.765002083332</v>
      </c>
      <c r="H1395" s="5">
        <f t="shared" si="88"/>
        <v>134</v>
      </c>
      <c r="I1395" s="15" t="str">
        <f t="shared" si="85"/>
        <v>Nov</v>
      </c>
      <c r="J1395" s="15" t="str">
        <f t="shared" si="86"/>
        <v>Day</v>
      </c>
      <c r="K1395" s="15" t="str">
        <f t="shared" si="87"/>
        <v>Weekend</v>
      </c>
      <c r="L1395" s="19">
        <f>_xlfn.ISOWEEKNUM(Table4[[#This Row],[Delivery Date]])</f>
        <v>46</v>
      </c>
    </row>
    <row r="1396" spans="1:12" hidden="1">
      <c r="A1396" s="4">
        <v>1427</v>
      </c>
      <c r="B1396" s="2" t="s">
        <v>243</v>
      </c>
      <c r="C1396" s="2" t="s">
        <v>19</v>
      </c>
      <c r="D1396" s="3">
        <v>0.18611111111111112</v>
      </c>
      <c r="E1396" s="2" t="s">
        <v>6</v>
      </c>
      <c r="F1396" s="1">
        <v>41595.155501423615</v>
      </c>
      <c r="G1396" s="1">
        <v>41595.230188923611</v>
      </c>
      <c r="H1396" s="5">
        <f t="shared" si="88"/>
        <v>107</v>
      </c>
      <c r="I1396" s="15" t="str">
        <f t="shared" si="85"/>
        <v>Nov</v>
      </c>
      <c r="J1396" s="15" t="str">
        <f t="shared" si="86"/>
        <v>Night</v>
      </c>
      <c r="K1396" s="15" t="str">
        <f t="shared" si="87"/>
        <v>Weekend</v>
      </c>
      <c r="L1396" s="19">
        <f>_xlfn.ISOWEEKNUM(Table4[[#This Row],[Delivery Date]])</f>
        <v>46</v>
      </c>
    </row>
    <row r="1397" spans="1:12">
      <c r="A1397" s="4">
        <v>1428</v>
      </c>
      <c r="B1397" s="2" t="s">
        <v>243</v>
      </c>
      <c r="C1397" s="2" t="s">
        <v>19</v>
      </c>
      <c r="D1397" s="3">
        <v>0.28611111111111115</v>
      </c>
      <c r="E1397" s="2" t="s">
        <v>381</v>
      </c>
      <c r="F1397" s="1">
        <v>41595.262314930558</v>
      </c>
      <c r="G1397" s="1">
        <v>41595.354838078703</v>
      </c>
      <c r="H1397" s="5">
        <f t="shared" si="88"/>
        <v>133</v>
      </c>
      <c r="I1397" s="15" t="str">
        <f t="shared" si="85"/>
        <v>Nov</v>
      </c>
      <c r="J1397" s="15" t="str">
        <f t="shared" si="86"/>
        <v>Day</v>
      </c>
      <c r="K1397" s="15" t="str">
        <f t="shared" si="87"/>
        <v>Weekend</v>
      </c>
      <c r="L1397" s="19">
        <f>_xlfn.ISOWEEKNUM(Table4[[#This Row],[Delivery Date]])</f>
        <v>46</v>
      </c>
    </row>
    <row r="1398" spans="1:12">
      <c r="A1398" s="4">
        <v>1429</v>
      </c>
      <c r="B1398" s="2" t="s">
        <v>243</v>
      </c>
      <c r="C1398" s="2" t="s">
        <v>19</v>
      </c>
      <c r="D1398" s="3">
        <v>0.3347222222222222</v>
      </c>
      <c r="E1398" s="2" t="s">
        <v>381</v>
      </c>
      <c r="F1398" s="1">
        <v>41595.308537418983</v>
      </c>
      <c r="G1398" s="1">
        <v>41595.387727233792</v>
      </c>
      <c r="H1398" s="5">
        <f t="shared" si="88"/>
        <v>114</v>
      </c>
      <c r="I1398" s="15" t="str">
        <f t="shared" si="85"/>
        <v>Nov</v>
      </c>
      <c r="J1398" s="15" t="str">
        <f t="shared" si="86"/>
        <v>Day</v>
      </c>
      <c r="K1398" s="15" t="str">
        <f t="shared" si="87"/>
        <v>Weekend</v>
      </c>
      <c r="L1398" s="19">
        <f>_xlfn.ISOWEEKNUM(Table4[[#This Row],[Delivery Date]])</f>
        <v>46</v>
      </c>
    </row>
    <row r="1399" spans="1:12">
      <c r="A1399" s="4">
        <v>1430</v>
      </c>
      <c r="B1399" s="2" t="s">
        <v>243</v>
      </c>
      <c r="C1399" s="2" t="s">
        <v>19</v>
      </c>
      <c r="D1399" s="3">
        <v>0.54652777777777783</v>
      </c>
      <c r="E1399" s="2" t="s">
        <v>381</v>
      </c>
      <c r="F1399" s="1">
        <v>41595.513664733793</v>
      </c>
      <c r="G1399" s="1">
        <v>41595.571245752319</v>
      </c>
      <c r="H1399" s="5">
        <f t="shared" si="88"/>
        <v>82</v>
      </c>
      <c r="I1399" s="15" t="str">
        <f t="shared" si="85"/>
        <v>Nov</v>
      </c>
      <c r="J1399" s="15" t="str">
        <f t="shared" si="86"/>
        <v>Day</v>
      </c>
      <c r="K1399" s="15" t="str">
        <f t="shared" si="87"/>
        <v>Weekend</v>
      </c>
      <c r="L1399" s="19">
        <f>_xlfn.ISOWEEKNUM(Table4[[#This Row],[Delivery Date]])</f>
        <v>46</v>
      </c>
    </row>
    <row r="1400" spans="1:12">
      <c r="A1400" s="4">
        <v>1431</v>
      </c>
      <c r="B1400" s="2" t="s">
        <v>243</v>
      </c>
      <c r="C1400" s="2" t="s">
        <v>19</v>
      </c>
      <c r="D1400" s="3">
        <v>0.85416666666666663</v>
      </c>
      <c r="E1400" s="2" t="s">
        <v>381</v>
      </c>
      <c r="F1400" s="1">
        <v>41595.823205590277</v>
      </c>
      <c r="G1400" s="1">
        <v>41595.88265003472</v>
      </c>
      <c r="H1400" s="5">
        <f t="shared" si="88"/>
        <v>85</v>
      </c>
      <c r="I1400" s="15" t="str">
        <f t="shared" si="85"/>
        <v>Nov</v>
      </c>
      <c r="J1400" s="15" t="str">
        <f t="shared" si="86"/>
        <v>Day</v>
      </c>
      <c r="K1400" s="15" t="str">
        <f t="shared" si="87"/>
        <v>Weekend</v>
      </c>
      <c r="L1400" s="19">
        <f>_xlfn.ISOWEEKNUM(Table4[[#This Row],[Delivery Date]])</f>
        <v>46</v>
      </c>
    </row>
    <row r="1401" spans="1:12" hidden="1">
      <c r="A1401" s="4">
        <v>1432</v>
      </c>
      <c r="B1401" s="2" t="s">
        <v>244</v>
      </c>
      <c r="C1401" s="2" t="s">
        <v>5</v>
      </c>
      <c r="D1401" s="3">
        <v>3.0555555555555555E-2</v>
      </c>
      <c r="E1401" s="2" t="s">
        <v>381</v>
      </c>
      <c r="F1401" s="1">
        <v>41596.010144293978</v>
      </c>
      <c r="G1401" s="1">
        <v>41596.059125775464</v>
      </c>
      <c r="H1401" s="5">
        <f t="shared" si="88"/>
        <v>70</v>
      </c>
      <c r="I1401" s="15" t="str">
        <f t="shared" si="85"/>
        <v>Nov</v>
      </c>
      <c r="J1401" s="15" t="str">
        <f t="shared" si="86"/>
        <v>Night</v>
      </c>
      <c r="K1401" s="15" t="str">
        <f t="shared" si="87"/>
        <v>Weekday</v>
      </c>
      <c r="L1401" s="19">
        <f>_xlfn.ISOWEEKNUM(Table4[[#This Row],[Delivery Date]])</f>
        <v>47</v>
      </c>
    </row>
    <row r="1402" spans="1:12">
      <c r="A1402" s="4">
        <v>1433</v>
      </c>
      <c r="B1402" s="2" t="s">
        <v>244</v>
      </c>
      <c r="C1402" s="2" t="s">
        <v>5</v>
      </c>
      <c r="D1402" s="3">
        <v>0.35555555555555557</v>
      </c>
      <c r="E1402" s="2" t="s">
        <v>9</v>
      </c>
      <c r="F1402" s="1">
        <v>41596.314204594906</v>
      </c>
      <c r="G1402" s="1">
        <v>41596.384100428244</v>
      </c>
      <c r="H1402" s="5">
        <f t="shared" si="88"/>
        <v>100</v>
      </c>
      <c r="I1402" s="15" t="str">
        <f t="shared" si="85"/>
        <v>Nov</v>
      </c>
      <c r="J1402" s="15" t="str">
        <f t="shared" si="86"/>
        <v>Day</v>
      </c>
      <c r="K1402" s="15" t="str">
        <f t="shared" si="87"/>
        <v>Weekday</v>
      </c>
      <c r="L1402" s="19">
        <f>_xlfn.ISOWEEKNUM(Table4[[#This Row],[Delivery Date]])</f>
        <v>47</v>
      </c>
    </row>
    <row r="1403" spans="1:12">
      <c r="A1403" s="4">
        <v>1434</v>
      </c>
      <c r="B1403" s="2" t="s">
        <v>244</v>
      </c>
      <c r="C1403" s="2" t="s">
        <v>5</v>
      </c>
      <c r="D1403" s="3">
        <v>0.44861111111111113</v>
      </c>
      <c r="E1403" s="2" t="s">
        <v>9</v>
      </c>
      <c r="F1403" s="1">
        <v>41596.409348692127</v>
      </c>
      <c r="G1403" s="1">
        <v>41596.479221377318</v>
      </c>
      <c r="H1403" s="5">
        <f t="shared" si="88"/>
        <v>100</v>
      </c>
      <c r="I1403" s="15" t="str">
        <f t="shared" si="85"/>
        <v>Nov</v>
      </c>
      <c r="J1403" s="15" t="str">
        <f t="shared" si="86"/>
        <v>Day</v>
      </c>
      <c r="K1403" s="15" t="str">
        <f t="shared" si="87"/>
        <v>Weekday</v>
      </c>
      <c r="L1403" s="19">
        <f>_xlfn.ISOWEEKNUM(Table4[[#This Row],[Delivery Date]])</f>
        <v>47</v>
      </c>
    </row>
    <row r="1404" spans="1:12">
      <c r="A1404" s="4">
        <v>1435</v>
      </c>
      <c r="B1404" s="2" t="s">
        <v>244</v>
      </c>
      <c r="C1404" s="2" t="s">
        <v>5</v>
      </c>
      <c r="D1404" s="3">
        <v>0.50208333333333333</v>
      </c>
      <c r="E1404" s="2" t="s">
        <v>9</v>
      </c>
      <c r="F1404" s="1">
        <v>41596.459521180557</v>
      </c>
      <c r="G1404" s="1">
        <v>41596.521546643518</v>
      </c>
      <c r="H1404" s="5">
        <f t="shared" si="88"/>
        <v>89</v>
      </c>
      <c r="I1404" s="15" t="str">
        <f t="shared" si="85"/>
        <v>Nov</v>
      </c>
      <c r="J1404" s="15" t="str">
        <f t="shared" si="86"/>
        <v>Day</v>
      </c>
      <c r="K1404" s="15" t="str">
        <f t="shared" si="87"/>
        <v>Weekday</v>
      </c>
      <c r="L1404" s="19">
        <f>_xlfn.ISOWEEKNUM(Table4[[#This Row],[Delivery Date]])</f>
        <v>47</v>
      </c>
    </row>
    <row r="1405" spans="1:12">
      <c r="A1405" s="4">
        <v>1436</v>
      </c>
      <c r="B1405" s="2" t="s">
        <v>244</v>
      </c>
      <c r="C1405" s="2" t="s">
        <v>5</v>
      </c>
      <c r="D1405" s="3">
        <v>0.55347222222222225</v>
      </c>
      <c r="E1405" s="2" t="s">
        <v>381</v>
      </c>
      <c r="F1405" s="1">
        <v>41596.555380289348</v>
      </c>
      <c r="G1405" s="1" t="e">
        <v>#VALUE!</v>
      </c>
      <c r="H1405" s="5" t="e">
        <f t="shared" si="88"/>
        <v>#VALUE!</v>
      </c>
      <c r="I1405" s="15" t="str">
        <f t="shared" si="85"/>
        <v>Nov</v>
      </c>
      <c r="J1405" s="15" t="str">
        <f t="shared" si="86"/>
        <v>Day</v>
      </c>
      <c r="K1405" s="15" t="str">
        <f t="shared" si="87"/>
        <v>Weekday</v>
      </c>
      <c r="L1405" s="19">
        <f>_xlfn.ISOWEEKNUM(Table4[[#This Row],[Delivery Date]])</f>
        <v>47</v>
      </c>
    </row>
    <row r="1406" spans="1:12">
      <c r="A1406" s="4">
        <v>1437</v>
      </c>
      <c r="B1406" s="2" t="s">
        <v>244</v>
      </c>
      <c r="C1406" s="2" t="s">
        <v>5</v>
      </c>
      <c r="D1406" s="3">
        <v>0.60833333333333328</v>
      </c>
      <c r="E1406" s="2" t="s">
        <v>9</v>
      </c>
      <c r="F1406" s="1">
        <v>41596.567831562505</v>
      </c>
      <c r="G1406" s="1">
        <v>41596.624417210653</v>
      </c>
      <c r="H1406" s="5">
        <f t="shared" si="88"/>
        <v>81</v>
      </c>
      <c r="I1406" s="15" t="str">
        <f t="shared" si="85"/>
        <v>Nov</v>
      </c>
      <c r="J1406" s="15" t="str">
        <f t="shared" si="86"/>
        <v>Day</v>
      </c>
      <c r="K1406" s="15" t="str">
        <f t="shared" si="87"/>
        <v>Weekday</v>
      </c>
      <c r="L1406" s="19">
        <f>_xlfn.ISOWEEKNUM(Table4[[#This Row],[Delivery Date]])</f>
        <v>47</v>
      </c>
    </row>
    <row r="1407" spans="1:12">
      <c r="A1407" s="4">
        <v>1438</v>
      </c>
      <c r="B1407" s="2" t="s">
        <v>244</v>
      </c>
      <c r="C1407" s="2" t="s">
        <v>5</v>
      </c>
      <c r="D1407" s="3">
        <v>0.64097222222222217</v>
      </c>
      <c r="E1407" s="2" t="s">
        <v>381</v>
      </c>
      <c r="F1407" s="1">
        <v>41596.632911689812</v>
      </c>
      <c r="G1407" s="1">
        <v>41596.681650115745</v>
      </c>
      <c r="H1407" s="5">
        <f t="shared" si="88"/>
        <v>70</v>
      </c>
      <c r="I1407" s="15" t="str">
        <f t="shared" si="85"/>
        <v>Nov</v>
      </c>
      <c r="J1407" s="15" t="str">
        <f t="shared" si="86"/>
        <v>Day</v>
      </c>
      <c r="K1407" s="15" t="str">
        <f t="shared" si="87"/>
        <v>Weekday</v>
      </c>
      <c r="L1407" s="19">
        <f>_xlfn.ISOWEEKNUM(Table4[[#This Row],[Delivery Date]])</f>
        <v>47</v>
      </c>
    </row>
    <row r="1408" spans="1:12">
      <c r="A1408" s="4">
        <v>1439</v>
      </c>
      <c r="B1408" s="2" t="s">
        <v>244</v>
      </c>
      <c r="C1408" s="2" t="s">
        <v>5</v>
      </c>
      <c r="D1408" s="3">
        <v>0.69791666666666663</v>
      </c>
      <c r="E1408" s="2" t="s">
        <v>9</v>
      </c>
      <c r="F1408" s="1">
        <v>41596.662381828704</v>
      </c>
      <c r="G1408" s="1">
        <v>41596.722624884256</v>
      </c>
      <c r="H1408" s="5">
        <f t="shared" si="88"/>
        <v>86</v>
      </c>
      <c r="I1408" s="15" t="str">
        <f t="shared" si="85"/>
        <v>Nov</v>
      </c>
      <c r="J1408" s="15" t="str">
        <f t="shared" si="86"/>
        <v>Day</v>
      </c>
      <c r="K1408" s="15" t="str">
        <f t="shared" si="87"/>
        <v>Weekday</v>
      </c>
      <c r="L1408" s="19">
        <f>_xlfn.ISOWEEKNUM(Table4[[#This Row],[Delivery Date]])</f>
        <v>47</v>
      </c>
    </row>
    <row r="1409" spans="1:12">
      <c r="A1409" s="4">
        <v>1440</v>
      </c>
      <c r="B1409" s="2" t="s">
        <v>244</v>
      </c>
      <c r="C1409" s="2" t="s">
        <v>5</v>
      </c>
      <c r="D1409" s="3">
        <v>0.79027777777777775</v>
      </c>
      <c r="E1409" s="2" t="s">
        <v>9</v>
      </c>
      <c r="F1409" s="1">
        <v>41596.757433715276</v>
      </c>
      <c r="G1409" s="1">
        <v>41596.836137418984</v>
      </c>
      <c r="H1409" s="5">
        <f t="shared" si="88"/>
        <v>113</v>
      </c>
      <c r="I1409" s="15" t="str">
        <f t="shared" si="85"/>
        <v>Nov</v>
      </c>
      <c r="J1409" s="15" t="str">
        <f t="shared" si="86"/>
        <v>Day</v>
      </c>
      <c r="K1409" s="15" t="str">
        <f t="shared" si="87"/>
        <v>Weekday</v>
      </c>
      <c r="L1409" s="19">
        <f>_xlfn.ISOWEEKNUM(Table4[[#This Row],[Delivery Date]])</f>
        <v>47</v>
      </c>
    </row>
    <row r="1410" spans="1:12">
      <c r="A1410" s="4">
        <v>1441</v>
      </c>
      <c r="B1410" s="2" t="s">
        <v>244</v>
      </c>
      <c r="C1410" s="2" t="s">
        <v>5</v>
      </c>
      <c r="D1410" s="3">
        <v>0.96736111111111101</v>
      </c>
      <c r="E1410" s="2" t="s">
        <v>381</v>
      </c>
      <c r="F1410" s="1">
        <v>41596.910477777776</v>
      </c>
      <c r="G1410" s="1">
        <v>41596.993058796295</v>
      </c>
      <c r="H1410" s="5">
        <f t="shared" si="88"/>
        <v>118</v>
      </c>
      <c r="I1410" s="15" t="str">
        <f t="shared" ref="I1410:I1473" si="89">TEXT(B1410,"mmm")</f>
        <v>Nov</v>
      </c>
      <c r="J1410" s="15" t="str">
        <f t="shared" ref="J1410:J1473" si="90">IF(OR(HOUR(D1410)&lt;6, HOUR(D1410&gt;18)),"Night","Day")</f>
        <v>Day</v>
      </c>
      <c r="K1410" s="15" t="str">
        <f t="shared" ref="K1410:K1473" si="91">IF(OR(C1410="Saturday", C1410="Sunday"),"Weekend","Weekday")</f>
        <v>Weekday</v>
      </c>
      <c r="L1410" s="19">
        <f>_xlfn.ISOWEEKNUM(Table4[[#This Row],[Delivery Date]])</f>
        <v>47</v>
      </c>
    </row>
    <row r="1411" spans="1:12">
      <c r="A1411" s="4">
        <v>1443</v>
      </c>
      <c r="B1411" s="2" t="s">
        <v>245</v>
      </c>
      <c r="C1411" s="2" t="s">
        <v>8</v>
      </c>
      <c r="D1411" s="3">
        <v>0.3215277777777778</v>
      </c>
      <c r="E1411" s="2" t="s">
        <v>381</v>
      </c>
      <c r="F1411" s="1">
        <v>41597.317601157411</v>
      </c>
      <c r="G1411" s="1">
        <v>41597.360969212961</v>
      </c>
      <c r="H1411" s="5">
        <f t="shared" si="88"/>
        <v>62</v>
      </c>
      <c r="I1411" s="15" t="str">
        <f t="shared" si="89"/>
        <v>Nov</v>
      </c>
      <c r="J1411" s="15" t="str">
        <f t="shared" si="90"/>
        <v>Day</v>
      </c>
      <c r="K1411" s="15" t="str">
        <f t="shared" si="91"/>
        <v>Weekday</v>
      </c>
      <c r="L1411" s="19">
        <f>_xlfn.ISOWEEKNUM(Table4[[#This Row],[Delivery Date]])</f>
        <v>47</v>
      </c>
    </row>
    <row r="1412" spans="1:12">
      <c r="A1412" s="4">
        <v>1444</v>
      </c>
      <c r="B1412" s="2" t="s">
        <v>245</v>
      </c>
      <c r="C1412" s="2" t="s">
        <v>8</v>
      </c>
      <c r="D1412" s="3">
        <v>0.44305555555555554</v>
      </c>
      <c r="E1412" s="2" t="s">
        <v>9</v>
      </c>
      <c r="F1412" s="1">
        <v>41597.409413506939</v>
      </c>
      <c r="G1412" s="1">
        <v>41597.467596377319</v>
      </c>
      <c r="H1412" s="5">
        <f t="shared" si="88"/>
        <v>83</v>
      </c>
      <c r="I1412" s="15" t="str">
        <f t="shared" si="89"/>
        <v>Nov</v>
      </c>
      <c r="J1412" s="15" t="str">
        <f t="shared" si="90"/>
        <v>Day</v>
      </c>
      <c r="K1412" s="15" t="str">
        <f t="shared" si="91"/>
        <v>Weekday</v>
      </c>
      <c r="L1412" s="19">
        <f>_xlfn.ISOWEEKNUM(Table4[[#This Row],[Delivery Date]])</f>
        <v>47</v>
      </c>
    </row>
    <row r="1413" spans="1:12">
      <c r="A1413" s="4">
        <v>1445</v>
      </c>
      <c r="B1413" s="2" t="s">
        <v>245</v>
      </c>
      <c r="C1413" s="2" t="s">
        <v>8</v>
      </c>
      <c r="D1413" s="3">
        <v>0.7909722222222223</v>
      </c>
      <c r="E1413" s="2" t="s">
        <v>6</v>
      </c>
      <c r="F1413" s="1">
        <v>41597.770177465274</v>
      </c>
      <c r="G1413" s="1">
        <v>41597.815096446757</v>
      </c>
      <c r="H1413" s="5">
        <f t="shared" si="88"/>
        <v>64</v>
      </c>
      <c r="I1413" s="15" t="str">
        <f t="shared" si="89"/>
        <v>Nov</v>
      </c>
      <c r="J1413" s="15" t="str">
        <f t="shared" si="90"/>
        <v>Day</v>
      </c>
      <c r="K1413" s="15" t="str">
        <f t="shared" si="91"/>
        <v>Weekday</v>
      </c>
      <c r="L1413" s="19">
        <f>_xlfn.ISOWEEKNUM(Table4[[#This Row],[Delivery Date]])</f>
        <v>47</v>
      </c>
    </row>
    <row r="1414" spans="1:12" hidden="1">
      <c r="A1414" s="4">
        <v>1446</v>
      </c>
      <c r="B1414" s="2" t="s">
        <v>246</v>
      </c>
      <c r="C1414" s="2" t="s">
        <v>11</v>
      </c>
      <c r="D1414" s="3">
        <v>0.15</v>
      </c>
      <c r="E1414" s="2" t="s">
        <v>6</v>
      </c>
      <c r="F1414" s="1">
        <v>41598.113727118056</v>
      </c>
      <c r="G1414" s="1">
        <v>41598.200625266203</v>
      </c>
      <c r="H1414" s="5">
        <f t="shared" si="88"/>
        <v>125</v>
      </c>
      <c r="I1414" s="15" t="str">
        <f t="shared" si="89"/>
        <v>Nov</v>
      </c>
      <c r="J1414" s="15" t="str">
        <f t="shared" si="90"/>
        <v>Night</v>
      </c>
      <c r="K1414" s="15" t="str">
        <f t="shared" si="91"/>
        <v>Weekday</v>
      </c>
      <c r="L1414" s="19">
        <f>_xlfn.ISOWEEKNUM(Table4[[#This Row],[Delivery Date]])</f>
        <v>47</v>
      </c>
    </row>
    <row r="1415" spans="1:12" hidden="1">
      <c r="A1415" s="4">
        <v>1447</v>
      </c>
      <c r="B1415" s="2" t="s">
        <v>246</v>
      </c>
      <c r="C1415" s="2" t="s">
        <v>11</v>
      </c>
      <c r="D1415" s="3">
        <v>0.23402777777777781</v>
      </c>
      <c r="E1415" s="2" t="s">
        <v>381</v>
      </c>
      <c r="F1415" s="1">
        <v>41598.209866087964</v>
      </c>
      <c r="G1415" s="1">
        <v>41598.263072106478</v>
      </c>
      <c r="H1415" s="5">
        <f t="shared" si="88"/>
        <v>76</v>
      </c>
      <c r="I1415" s="15" t="str">
        <f t="shared" si="89"/>
        <v>Nov</v>
      </c>
      <c r="J1415" s="15" t="str">
        <f t="shared" si="90"/>
        <v>Night</v>
      </c>
      <c r="K1415" s="15" t="str">
        <f t="shared" si="91"/>
        <v>Weekday</v>
      </c>
      <c r="L1415" s="19">
        <f>_xlfn.ISOWEEKNUM(Table4[[#This Row],[Delivery Date]])</f>
        <v>47</v>
      </c>
    </row>
    <row r="1416" spans="1:12">
      <c r="A1416" s="4">
        <v>1448</v>
      </c>
      <c r="B1416" s="2" t="s">
        <v>246</v>
      </c>
      <c r="C1416" s="2" t="s">
        <v>11</v>
      </c>
      <c r="D1416" s="3">
        <v>0.35138888888888892</v>
      </c>
      <c r="E1416" s="2" t="s">
        <v>9</v>
      </c>
      <c r="F1416" s="1">
        <v>41598.324797071757</v>
      </c>
      <c r="G1416" s="1">
        <v>41598.393373460647</v>
      </c>
      <c r="H1416" s="5">
        <f t="shared" si="88"/>
        <v>98</v>
      </c>
      <c r="I1416" s="15" t="str">
        <f t="shared" si="89"/>
        <v>Nov</v>
      </c>
      <c r="J1416" s="15" t="str">
        <f t="shared" si="90"/>
        <v>Day</v>
      </c>
      <c r="K1416" s="15" t="str">
        <f t="shared" si="91"/>
        <v>Weekday</v>
      </c>
      <c r="L1416" s="19">
        <f>_xlfn.ISOWEEKNUM(Table4[[#This Row],[Delivery Date]])</f>
        <v>47</v>
      </c>
    </row>
    <row r="1417" spans="1:12">
      <c r="A1417" s="4">
        <v>1449</v>
      </c>
      <c r="B1417" s="2" t="s">
        <v>246</v>
      </c>
      <c r="C1417" s="2" t="s">
        <v>11</v>
      </c>
      <c r="D1417" s="3">
        <v>0.4465277777777778</v>
      </c>
      <c r="E1417" s="2" t="s">
        <v>9</v>
      </c>
      <c r="F1417" s="1">
        <v>41598.397412118058</v>
      </c>
      <c r="G1417" s="1">
        <v>41598.478118136576</v>
      </c>
      <c r="H1417" s="5">
        <f t="shared" si="88"/>
        <v>116</v>
      </c>
      <c r="I1417" s="15" t="str">
        <f t="shared" si="89"/>
        <v>Nov</v>
      </c>
      <c r="J1417" s="15" t="str">
        <f t="shared" si="90"/>
        <v>Day</v>
      </c>
      <c r="K1417" s="15" t="str">
        <f t="shared" si="91"/>
        <v>Weekday</v>
      </c>
      <c r="L1417" s="19">
        <f>_xlfn.ISOWEEKNUM(Table4[[#This Row],[Delivery Date]])</f>
        <v>47</v>
      </c>
    </row>
    <row r="1418" spans="1:12">
      <c r="A1418" s="4">
        <v>1450</v>
      </c>
      <c r="B1418" s="2" t="s">
        <v>246</v>
      </c>
      <c r="C1418" s="2" t="s">
        <v>11</v>
      </c>
      <c r="D1418" s="3">
        <v>0.53888888888888886</v>
      </c>
      <c r="E1418" s="2" t="s">
        <v>9</v>
      </c>
      <c r="F1418" s="1">
        <v>41598.503508993053</v>
      </c>
      <c r="G1418" s="1">
        <v>41598.57078908565</v>
      </c>
      <c r="H1418" s="5">
        <f t="shared" si="88"/>
        <v>96</v>
      </c>
      <c r="I1418" s="15" t="str">
        <f t="shared" si="89"/>
        <v>Nov</v>
      </c>
      <c r="J1418" s="15" t="str">
        <f t="shared" si="90"/>
        <v>Day</v>
      </c>
      <c r="K1418" s="15" t="str">
        <f t="shared" si="91"/>
        <v>Weekday</v>
      </c>
      <c r="L1418" s="19">
        <f>_xlfn.ISOWEEKNUM(Table4[[#This Row],[Delivery Date]])</f>
        <v>47</v>
      </c>
    </row>
    <row r="1419" spans="1:12">
      <c r="A1419" s="4">
        <v>1451</v>
      </c>
      <c r="B1419" s="2" t="s">
        <v>246</v>
      </c>
      <c r="C1419" s="2" t="s">
        <v>11</v>
      </c>
      <c r="D1419" s="3">
        <v>0.68472222222222223</v>
      </c>
      <c r="E1419" s="2" t="s">
        <v>9</v>
      </c>
      <c r="F1419" s="1">
        <v>41598.655584803237</v>
      </c>
      <c r="G1419" s="1">
        <v>41598.731545451388</v>
      </c>
      <c r="H1419" s="5">
        <f t="shared" si="88"/>
        <v>109</v>
      </c>
      <c r="I1419" s="15" t="str">
        <f t="shared" si="89"/>
        <v>Nov</v>
      </c>
      <c r="J1419" s="15" t="str">
        <f t="shared" si="90"/>
        <v>Day</v>
      </c>
      <c r="K1419" s="15" t="str">
        <f t="shared" si="91"/>
        <v>Weekday</v>
      </c>
      <c r="L1419" s="19">
        <f>_xlfn.ISOWEEKNUM(Table4[[#This Row],[Delivery Date]])</f>
        <v>47</v>
      </c>
    </row>
    <row r="1420" spans="1:12">
      <c r="A1420" s="4">
        <v>1452</v>
      </c>
      <c r="B1420" s="2" t="s">
        <v>246</v>
      </c>
      <c r="C1420" s="2" t="s">
        <v>11</v>
      </c>
      <c r="D1420" s="3">
        <v>0.78541666666666676</v>
      </c>
      <c r="E1420" s="2" t="s">
        <v>381</v>
      </c>
      <c r="F1420" s="1">
        <v>41598.761635451388</v>
      </c>
      <c r="G1420" s="1" t="e">
        <v>#VALUE!</v>
      </c>
      <c r="H1420" s="5" t="e">
        <f t="shared" si="88"/>
        <v>#VALUE!</v>
      </c>
      <c r="I1420" s="15" t="str">
        <f t="shared" si="89"/>
        <v>Nov</v>
      </c>
      <c r="J1420" s="15" t="str">
        <f t="shared" si="90"/>
        <v>Day</v>
      </c>
      <c r="K1420" s="15" t="str">
        <f t="shared" si="91"/>
        <v>Weekday</v>
      </c>
      <c r="L1420" s="19">
        <f>_xlfn.ISOWEEKNUM(Table4[[#This Row],[Delivery Date]])</f>
        <v>47</v>
      </c>
    </row>
    <row r="1421" spans="1:12">
      <c r="A1421" s="4">
        <v>1453</v>
      </c>
      <c r="B1421" s="2" t="s">
        <v>246</v>
      </c>
      <c r="C1421" s="2" t="s">
        <v>11</v>
      </c>
      <c r="D1421" s="3">
        <v>0.9291666666666667</v>
      </c>
      <c r="E1421" s="2" t="s">
        <v>381</v>
      </c>
      <c r="F1421" s="1">
        <v>41598.878022719909</v>
      </c>
      <c r="G1421" s="1">
        <v>41598.974481053236</v>
      </c>
      <c r="H1421" s="5">
        <f t="shared" si="88"/>
        <v>138</v>
      </c>
      <c r="I1421" s="15" t="str">
        <f t="shared" si="89"/>
        <v>Nov</v>
      </c>
      <c r="J1421" s="15" t="str">
        <f t="shared" si="90"/>
        <v>Day</v>
      </c>
      <c r="K1421" s="15" t="str">
        <f t="shared" si="91"/>
        <v>Weekday</v>
      </c>
      <c r="L1421" s="19">
        <f>_xlfn.ISOWEEKNUM(Table4[[#This Row],[Delivery Date]])</f>
        <v>47</v>
      </c>
    </row>
    <row r="1422" spans="1:12" hidden="1">
      <c r="A1422" s="4">
        <v>1454</v>
      </c>
      <c r="B1422" s="2" t="s">
        <v>247</v>
      </c>
      <c r="C1422" s="2" t="s">
        <v>13</v>
      </c>
      <c r="D1422" s="3">
        <v>2.0833333333333332E-2</v>
      </c>
      <c r="E1422" s="2" t="s">
        <v>6</v>
      </c>
      <c r="F1422" s="1" t="e">
        <v>#VALUE!</v>
      </c>
      <c r="G1422" s="1">
        <v>41599.071821608792</v>
      </c>
      <c r="H1422" s="5" t="e">
        <f t="shared" si="88"/>
        <v>#VALUE!</v>
      </c>
      <c r="I1422" s="15" t="str">
        <f t="shared" si="89"/>
        <v>Nov</v>
      </c>
      <c r="J1422" s="15" t="str">
        <f t="shared" si="90"/>
        <v>Night</v>
      </c>
      <c r="K1422" s="15" t="str">
        <f t="shared" si="91"/>
        <v>Weekday</v>
      </c>
      <c r="L1422" s="19">
        <f>_xlfn.ISOWEEKNUM(Table4[[#This Row],[Delivery Date]])</f>
        <v>47</v>
      </c>
    </row>
    <row r="1423" spans="1:12" hidden="1">
      <c r="A1423" s="4">
        <v>1455</v>
      </c>
      <c r="B1423" s="2" t="s">
        <v>247</v>
      </c>
      <c r="C1423" s="2" t="s">
        <v>13</v>
      </c>
      <c r="D1423" s="3">
        <v>0.24513888888888888</v>
      </c>
      <c r="E1423" s="2" t="s">
        <v>381</v>
      </c>
      <c r="F1423" s="1">
        <v>41599.220525081015</v>
      </c>
      <c r="G1423" s="1">
        <v>41599.281520451383</v>
      </c>
      <c r="H1423" s="5">
        <f t="shared" si="88"/>
        <v>87</v>
      </c>
      <c r="I1423" s="15" t="str">
        <f t="shared" si="89"/>
        <v>Nov</v>
      </c>
      <c r="J1423" s="15" t="str">
        <f t="shared" si="90"/>
        <v>Night</v>
      </c>
      <c r="K1423" s="15" t="str">
        <f t="shared" si="91"/>
        <v>Weekday</v>
      </c>
      <c r="L1423" s="19">
        <f>_xlfn.ISOWEEKNUM(Table4[[#This Row],[Delivery Date]])</f>
        <v>47</v>
      </c>
    </row>
    <row r="1424" spans="1:12">
      <c r="A1424" s="4">
        <v>1456</v>
      </c>
      <c r="B1424" s="2" t="s">
        <v>247</v>
      </c>
      <c r="C1424" s="2" t="s">
        <v>13</v>
      </c>
      <c r="D1424" s="3">
        <v>0.47222222222222227</v>
      </c>
      <c r="E1424" s="2" t="s">
        <v>9</v>
      </c>
      <c r="F1424" s="1">
        <v>41599.451955358796</v>
      </c>
      <c r="G1424" s="1">
        <v>41599.502858136577</v>
      </c>
      <c r="H1424" s="5">
        <f t="shared" si="88"/>
        <v>73</v>
      </c>
      <c r="I1424" s="15" t="str">
        <f t="shared" si="89"/>
        <v>Nov</v>
      </c>
      <c r="J1424" s="15" t="str">
        <f t="shared" si="90"/>
        <v>Day</v>
      </c>
      <c r="K1424" s="15" t="str">
        <f t="shared" si="91"/>
        <v>Weekday</v>
      </c>
      <c r="L1424" s="19">
        <f>_xlfn.ISOWEEKNUM(Table4[[#This Row],[Delivery Date]])</f>
        <v>47</v>
      </c>
    </row>
    <row r="1425" spans="1:12">
      <c r="A1425" s="4">
        <v>1457</v>
      </c>
      <c r="B1425" s="2" t="s">
        <v>247</v>
      </c>
      <c r="C1425" s="2" t="s">
        <v>13</v>
      </c>
      <c r="D1425" s="3">
        <v>0.60277777777777775</v>
      </c>
      <c r="E1425" s="2" t="s">
        <v>381</v>
      </c>
      <c r="F1425" s="1">
        <v>41599.581626504631</v>
      </c>
      <c r="G1425" s="1">
        <v>41599.629485300924</v>
      </c>
      <c r="H1425" s="5">
        <f t="shared" si="88"/>
        <v>68</v>
      </c>
      <c r="I1425" s="15" t="str">
        <f t="shared" si="89"/>
        <v>Nov</v>
      </c>
      <c r="J1425" s="15" t="str">
        <f t="shared" si="90"/>
        <v>Day</v>
      </c>
      <c r="K1425" s="15" t="str">
        <f t="shared" si="91"/>
        <v>Weekday</v>
      </c>
      <c r="L1425" s="19">
        <f>_xlfn.ISOWEEKNUM(Table4[[#This Row],[Delivery Date]])</f>
        <v>47</v>
      </c>
    </row>
    <row r="1426" spans="1:12">
      <c r="A1426" s="4">
        <v>1458</v>
      </c>
      <c r="B1426" s="2" t="s">
        <v>247</v>
      </c>
      <c r="C1426" s="2" t="s">
        <v>13</v>
      </c>
      <c r="D1426" s="3">
        <v>0.81458333333333333</v>
      </c>
      <c r="E1426" s="2" t="s">
        <v>381</v>
      </c>
      <c r="F1426" s="1">
        <v>41599.780605636573</v>
      </c>
      <c r="G1426" s="1">
        <v>41599.839610266208</v>
      </c>
      <c r="H1426" s="5">
        <f t="shared" si="88"/>
        <v>84</v>
      </c>
      <c r="I1426" s="15" t="str">
        <f t="shared" si="89"/>
        <v>Nov</v>
      </c>
      <c r="J1426" s="15" t="str">
        <f t="shared" si="90"/>
        <v>Day</v>
      </c>
      <c r="K1426" s="15" t="str">
        <f t="shared" si="91"/>
        <v>Weekday</v>
      </c>
      <c r="L1426" s="19">
        <f>_xlfn.ISOWEEKNUM(Table4[[#This Row],[Delivery Date]])</f>
        <v>47</v>
      </c>
    </row>
    <row r="1427" spans="1:12">
      <c r="A1427" s="4">
        <v>1459</v>
      </c>
      <c r="B1427" s="2" t="s">
        <v>248</v>
      </c>
      <c r="C1427" s="2" t="s">
        <v>15</v>
      </c>
      <c r="D1427" s="3">
        <v>0.4055555555555555</v>
      </c>
      <c r="E1427" s="2" t="s">
        <v>9</v>
      </c>
      <c r="F1427" s="1">
        <v>41600.363220451392</v>
      </c>
      <c r="G1427" s="1">
        <v>41600.433463506946</v>
      </c>
      <c r="H1427" s="5">
        <f t="shared" si="88"/>
        <v>101</v>
      </c>
      <c r="I1427" s="15" t="str">
        <f t="shared" si="89"/>
        <v>Nov</v>
      </c>
      <c r="J1427" s="15" t="str">
        <f t="shared" si="90"/>
        <v>Day</v>
      </c>
      <c r="K1427" s="15" t="str">
        <f t="shared" si="91"/>
        <v>Weekday</v>
      </c>
      <c r="L1427" s="19">
        <f>_xlfn.ISOWEEKNUM(Table4[[#This Row],[Delivery Date]])</f>
        <v>47</v>
      </c>
    </row>
    <row r="1428" spans="1:12">
      <c r="A1428" s="4">
        <v>1460</v>
      </c>
      <c r="B1428" s="2" t="s">
        <v>248</v>
      </c>
      <c r="C1428" s="2" t="s">
        <v>15</v>
      </c>
      <c r="D1428" s="3">
        <v>0.43333333333333335</v>
      </c>
      <c r="E1428" s="2" t="s">
        <v>9</v>
      </c>
      <c r="F1428" s="1">
        <v>41600.392319212966</v>
      </c>
      <c r="G1428" s="1">
        <v>41600.495768287037</v>
      </c>
      <c r="H1428" s="5">
        <f t="shared" si="88"/>
        <v>148</v>
      </c>
      <c r="I1428" s="15" t="str">
        <f t="shared" si="89"/>
        <v>Nov</v>
      </c>
      <c r="J1428" s="15" t="str">
        <f t="shared" si="90"/>
        <v>Day</v>
      </c>
      <c r="K1428" s="15" t="str">
        <f t="shared" si="91"/>
        <v>Weekday</v>
      </c>
      <c r="L1428" s="19">
        <f>_xlfn.ISOWEEKNUM(Table4[[#This Row],[Delivery Date]])</f>
        <v>47</v>
      </c>
    </row>
    <row r="1429" spans="1:12">
      <c r="A1429" s="4">
        <v>1461</v>
      </c>
      <c r="B1429" s="2" t="s">
        <v>248</v>
      </c>
      <c r="C1429" s="2" t="s">
        <v>15</v>
      </c>
      <c r="D1429" s="3">
        <v>0.4770833333333333</v>
      </c>
      <c r="E1429" s="2" t="s">
        <v>9</v>
      </c>
      <c r="F1429" s="1">
        <v>41600.454946643513</v>
      </c>
      <c r="G1429" s="1">
        <v>41600.50556006944</v>
      </c>
      <c r="H1429" s="5">
        <f t="shared" si="88"/>
        <v>72</v>
      </c>
      <c r="I1429" s="15" t="str">
        <f t="shared" si="89"/>
        <v>Nov</v>
      </c>
      <c r="J1429" s="15" t="str">
        <f t="shared" si="90"/>
        <v>Day</v>
      </c>
      <c r="K1429" s="15" t="str">
        <f t="shared" si="91"/>
        <v>Weekday</v>
      </c>
      <c r="L1429" s="19">
        <f>_xlfn.ISOWEEKNUM(Table4[[#This Row],[Delivery Date]])</f>
        <v>47</v>
      </c>
    </row>
    <row r="1430" spans="1:12">
      <c r="A1430" s="4">
        <v>1462</v>
      </c>
      <c r="B1430" s="2" t="s">
        <v>248</v>
      </c>
      <c r="C1430" s="2" t="s">
        <v>15</v>
      </c>
      <c r="D1430" s="3">
        <v>0.55694444444444446</v>
      </c>
      <c r="E1430" s="2" t="s">
        <v>381</v>
      </c>
      <c r="F1430" s="1">
        <v>41600.516670567129</v>
      </c>
      <c r="G1430" s="1">
        <v>41600.586103437505</v>
      </c>
      <c r="H1430" s="5">
        <f t="shared" si="88"/>
        <v>99</v>
      </c>
      <c r="I1430" s="15" t="str">
        <f t="shared" si="89"/>
        <v>Nov</v>
      </c>
      <c r="J1430" s="15" t="str">
        <f t="shared" si="90"/>
        <v>Day</v>
      </c>
      <c r="K1430" s="15" t="str">
        <f t="shared" si="91"/>
        <v>Weekday</v>
      </c>
      <c r="L1430" s="19">
        <f>_xlfn.ISOWEEKNUM(Table4[[#This Row],[Delivery Date]])</f>
        <v>47</v>
      </c>
    </row>
    <row r="1431" spans="1:12">
      <c r="A1431" s="4">
        <v>1463</v>
      </c>
      <c r="B1431" s="2" t="s">
        <v>248</v>
      </c>
      <c r="C1431" s="2" t="s">
        <v>15</v>
      </c>
      <c r="D1431" s="3">
        <v>0.56736111111111109</v>
      </c>
      <c r="E1431" s="2" t="s">
        <v>9</v>
      </c>
      <c r="F1431" s="1">
        <v>41600.538468668979</v>
      </c>
      <c r="G1431" s="1">
        <v>41600.602612187504</v>
      </c>
      <c r="H1431" s="5">
        <f t="shared" si="88"/>
        <v>92</v>
      </c>
      <c r="I1431" s="15" t="str">
        <f t="shared" si="89"/>
        <v>Nov</v>
      </c>
      <c r="J1431" s="15" t="str">
        <f t="shared" si="90"/>
        <v>Day</v>
      </c>
      <c r="K1431" s="15" t="str">
        <f t="shared" si="91"/>
        <v>Weekday</v>
      </c>
      <c r="L1431" s="19">
        <f>_xlfn.ISOWEEKNUM(Table4[[#This Row],[Delivery Date]])</f>
        <v>47</v>
      </c>
    </row>
    <row r="1432" spans="1:12">
      <c r="A1432" s="4">
        <v>1464</v>
      </c>
      <c r="B1432" s="2" t="s">
        <v>248</v>
      </c>
      <c r="C1432" s="2" t="s">
        <v>15</v>
      </c>
      <c r="D1432" s="3">
        <v>0.64374999999999993</v>
      </c>
      <c r="E1432" s="2" t="s">
        <v>9</v>
      </c>
      <c r="F1432" s="1">
        <v>41600.618188194443</v>
      </c>
      <c r="G1432" s="1">
        <v>41600.6836974537</v>
      </c>
      <c r="H1432" s="5">
        <f t="shared" si="88"/>
        <v>94</v>
      </c>
      <c r="I1432" s="15" t="str">
        <f t="shared" si="89"/>
        <v>Nov</v>
      </c>
      <c r="J1432" s="15" t="str">
        <f t="shared" si="90"/>
        <v>Day</v>
      </c>
      <c r="K1432" s="15" t="str">
        <f t="shared" si="91"/>
        <v>Weekday</v>
      </c>
      <c r="L1432" s="19">
        <f>_xlfn.ISOWEEKNUM(Table4[[#This Row],[Delivery Date]])</f>
        <v>47</v>
      </c>
    </row>
    <row r="1433" spans="1:12">
      <c r="A1433" s="4">
        <v>1466</v>
      </c>
      <c r="B1433" s="2" t="s">
        <v>248</v>
      </c>
      <c r="C1433" s="2" t="s">
        <v>15</v>
      </c>
      <c r="D1433" s="3">
        <v>0.75486111111111109</v>
      </c>
      <c r="E1433" s="2" t="s">
        <v>381</v>
      </c>
      <c r="F1433" s="1">
        <v>41600.724664085654</v>
      </c>
      <c r="G1433" s="1">
        <v>41600.784166400459</v>
      </c>
      <c r="H1433" s="5">
        <f t="shared" si="88"/>
        <v>85</v>
      </c>
      <c r="I1433" s="15" t="str">
        <f t="shared" si="89"/>
        <v>Nov</v>
      </c>
      <c r="J1433" s="15" t="str">
        <f t="shared" si="90"/>
        <v>Day</v>
      </c>
      <c r="K1433" s="15" t="str">
        <f t="shared" si="91"/>
        <v>Weekday</v>
      </c>
      <c r="L1433" s="19">
        <f>_xlfn.ISOWEEKNUM(Table4[[#This Row],[Delivery Date]])</f>
        <v>47</v>
      </c>
    </row>
    <row r="1434" spans="1:12">
      <c r="A1434" s="4">
        <v>1467</v>
      </c>
      <c r="B1434" s="2" t="s">
        <v>248</v>
      </c>
      <c r="C1434" s="2" t="s">
        <v>15</v>
      </c>
      <c r="D1434" s="3">
        <v>0.87430555555555556</v>
      </c>
      <c r="E1434" s="2" t="s">
        <v>381</v>
      </c>
      <c r="F1434" s="1">
        <v>41600.862427812499</v>
      </c>
      <c r="G1434" s="1">
        <v>41600.904487997686</v>
      </c>
      <c r="H1434" s="5">
        <f t="shared" si="88"/>
        <v>60</v>
      </c>
      <c r="I1434" s="15" t="str">
        <f t="shared" si="89"/>
        <v>Nov</v>
      </c>
      <c r="J1434" s="15" t="str">
        <f t="shared" si="90"/>
        <v>Day</v>
      </c>
      <c r="K1434" s="15" t="str">
        <f t="shared" si="91"/>
        <v>Weekday</v>
      </c>
      <c r="L1434" s="19">
        <f>_xlfn.ISOWEEKNUM(Table4[[#This Row],[Delivery Date]])</f>
        <v>47</v>
      </c>
    </row>
    <row r="1435" spans="1:12" hidden="1">
      <c r="A1435" s="4">
        <v>1468</v>
      </c>
      <c r="B1435" s="2" t="s">
        <v>249</v>
      </c>
      <c r="C1435" s="2" t="s">
        <v>17</v>
      </c>
      <c r="D1435" s="3">
        <v>0.10208333333333335</v>
      </c>
      <c r="E1435" s="2" t="s">
        <v>6</v>
      </c>
      <c r="F1435" s="1">
        <v>41601.078675810182</v>
      </c>
      <c r="G1435" s="1">
        <v>41601.125840162036</v>
      </c>
      <c r="H1435" s="5">
        <f t="shared" si="88"/>
        <v>67</v>
      </c>
      <c r="I1435" s="15" t="str">
        <f t="shared" si="89"/>
        <v>Nov</v>
      </c>
      <c r="J1435" s="15" t="str">
        <f t="shared" si="90"/>
        <v>Night</v>
      </c>
      <c r="K1435" s="15" t="str">
        <f t="shared" si="91"/>
        <v>Weekend</v>
      </c>
      <c r="L1435" s="19">
        <f>_xlfn.ISOWEEKNUM(Table4[[#This Row],[Delivery Date]])</f>
        <v>47</v>
      </c>
    </row>
    <row r="1436" spans="1:12" hidden="1">
      <c r="A1436" s="4">
        <v>1469</v>
      </c>
      <c r="B1436" s="2" t="s">
        <v>249</v>
      </c>
      <c r="C1436" s="2" t="s">
        <v>17</v>
      </c>
      <c r="D1436" s="3">
        <v>0.16666666666666666</v>
      </c>
      <c r="E1436" s="2" t="s">
        <v>6</v>
      </c>
      <c r="F1436" s="1">
        <v>41601.160427395829</v>
      </c>
      <c r="G1436" s="1">
        <v>41601.216318599538</v>
      </c>
      <c r="H1436" s="5">
        <f t="shared" si="88"/>
        <v>80</v>
      </c>
      <c r="I1436" s="15" t="str">
        <f t="shared" si="89"/>
        <v>Nov</v>
      </c>
      <c r="J1436" s="15" t="str">
        <f t="shared" si="90"/>
        <v>Night</v>
      </c>
      <c r="K1436" s="15" t="str">
        <f t="shared" si="91"/>
        <v>Weekend</v>
      </c>
      <c r="L1436" s="19">
        <f>_xlfn.ISOWEEKNUM(Table4[[#This Row],[Delivery Date]])</f>
        <v>47</v>
      </c>
    </row>
    <row r="1437" spans="1:12">
      <c r="A1437" s="4">
        <v>1470</v>
      </c>
      <c r="B1437" s="2" t="s">
        <v>250</v>
      </c>
      <c r="C1437" s="2" t="s">
        <v>19</v>
      </c>
      <c r="D1437" s="3">
        <v>0.3659722222222222</v>
      </c>
      <c r="E1437" s="2" t="s">
        <v>9</v>
      </c>
      <c r="F1437" s="1">
        <v>41602.336504594903</v>
      </c>
      <c r="G1437" s="1">
        <v>41602.407893483796</v>
      </c>
      <c r="H1437" s="5">
        <f t="shared" si="88"/>
        <v>102</v>
      </c>
      <c r="I1437" s="15" t="str">
        <f t="shared" si="89"/>
        <v>Nov</v>
      </c>
      <c r="J1437" s="15" t="str">
        <f t="shared" si="90"/>
        <v>Day</v>
      </c>
      <c r="K1437" s="15" t="str">
        <f t="shared" si="91"/>
        <v>Weekend</v>
      </c>
      <c r="L1437" s="19">
        <f>_xlfn.ISOWEEKNUM(Table4[[#This Row],[Delivery Date]])</f>
        <v>47</v>
      </c>
    </row>
    <row r="1438" spans="1:12">
      <c r="A1438" s="4">
        <v>1471</v>
      </c>
      <c r="B1438" s="2" t="s">
        <v>251</v>
      </c>
      <c r="C1438" s="2" t="s">
        <v>5</v>
      </c>
      <c r="D1438" s="3">
        <v>0.35069444444444442</v>
      </c>
      <c r="E1438" s="2" t="s">
        <v>9</v>
      </c>
      <c r="F1438" s="1">
        <v>41603.320090046298</v>
      </c>
      <c r="G1438" s="1">
        <v>41603.381444212966</v>
      </c>
      <c r="H1438" s="5">
        <f t="shared" si="88"/>
        <v>88</v>
      </c>
      <c r="I1438" s="15" t="str">
        <f t="shared" si="89"/>
        <v>Nov</v>
      </c>
      <c r="J1438" s="15" t="str">
        <f t="shared" si="90"/>
        <v>Day</v>
      </c>
      <c r="K1438" s="15" t="str">
        <f t="shared" si="91"/>
        <v>Weekday</v>
      </c>
      <c r="L1438" s="19">
        <f>_xlfn.ISOWEEKNUM(Table4[[#This Row],[Delivery Date]])</f>
        <v>48</v>
      </c>
    </row>
    <row r="1439" spans="1:12">
      <c r="A1439" s="4">
        <v>1472</v>
      </c>
      <c r="B1439" s="2" t="s">
        <v>251</v>
      </c>
      <c r="C1439" s="2" t="s">
        <v>5</v>
      </c>
      <c r="D1439" s="3">
        <v>0.40347222222222223</v>
      </c>
      <c r="E1439" s="2" t="s">
        <v>9</v>
      </c>
      <c r="F1439" s="1">
        <v>41603.374978553242</v>
      </c>
      <c r="G1439" s="1">
        <v>41603.440256331014</v>
      </c>
      <c r="H1439" s="5">
        <f t="shared" si="88"/>
        <v>94</v>
      </c>
      <c r="I1439" s="15" t="str">
        <f t="shared" si="89"/>
        <v>Nov</v>
      </c>
      <c r="J1439" s="15" t="str">
        <f t="shared" si="90"/>
        <v>Day</v>
      </c>
      <c r="K1439" s="15" t="str">
        <f t="shared" si="91"/>
        <v>Weekday</v>
      </c>
      <c r="L1439" s="19">
        <f>_xlfn.ISOWEEKNUM(Table4[[#This Row],[Delivery Date]])</f>
        <v>48</v>
      </c>
    </row>
    <row r="1440" spans="1:12">
      <c r="A1440" s="4">
        <v>1473</v>
      </c>
      <c r="B1440" s="2" t="s">
        <v>251</v>
      </c>
      <c r="C1440" s="2" t="s">
        <v>5</v>
      </c>
      <c r="D1440" s="3">
        <v>0.44236111111111115</v>
      </c>
      <c r="E1440" s="2" t="s">
        <v>9</v>
      </c>
      <c r="F1440" s="1">
        <v>41603.403230405092</v>
      </c>
      <c r="G1440" s="1">
        <v>41603.476297534726</v>
      </c>
      <c r="H1440" s="5">
        <f t="shared" si="88"/>
        <v>105</v>
      </c>
      <c r="I1440" s="15" t="str">
        <f t="shared" si="89"/>
        <v>Nov</v>
      </c>
      <c r="J1440" s="15" t="str">
        <f t="shared" si="90"/>
        <v>Day</v>
      </c>
      <c r="K1440" s="15" t="str">
        <f t="shared" si="91"/>
        <v>Weekday</v>
      </c>
      <c r="L1440" s="19">
        <f>_xlfn.ISOWEEKNUM(Table4[[#This Row],[Delivery Date]])</f>
        <v>48</v>
      </c>
    </row>
    <row r="1441" spans="1:12">
      <c r="A1441" s="4">
        <v>1475</v>
      </c>
      <c r="B1441" s="2" t="s">
        <v>251</v>
      </c>
      <c r="C1441" s="2" t="s">
        <v>5</v>
      </c>
      <c r="D1441" s="3">
        <v>0.57430555555555551</v>
      </c>
      <c r="E1441" s="2" t="s">
        <v>9</v>
      </c>
      <c r="F1441" s="1">
        <v>41603.526708993057</v>
      </c>
      <c r="G1441" s="1">
        <v>41603.61971825231</v>
      </c>
      <c r="H1441" s="5">
        <f t="shared" ref="H1441:H1500" si="92">HOUR(G1441-F1441)*60+MINUTE(G1441-F1441)</f>
        <v>133</v>
      </c>
      <c r="I1441" s="15" t="str">
        <f t="shared" si="89"/>
        <v>Nov</v>
      </c>
      <c r="J1441" s="15" t="str">
        <f t="shared" si="90"/>
        <v>Day</v>
      </c>
      <c r="K1441" s="15" t="str">
        <f t="shared" si="91"/>
        <v>Weekday</v>
      </c>
      <c r="L1441" s="19">
        <f>_xlfn.ISOWEEKNUM(Table4[[#This Row],[Delivery Date]])</f>
        <v>48</v>
      </c>
    </row>
    <row r="1442" spans="1:12">
      <c r="A1442" s="4">
        <v>1476</v>
      </c>
      <c r="B1442" s="2" t="s">
        <v>251</v>
      </c>
      <c r="C1442" s="2" t="s">
        <v>5</v>
      </c>
      <c r="D1442" s="3">
        <v>0.64652777777777781</v>
      </c>
      <c r="E1442" s="2" t="s">
        <v>6</v>
      </c>
      <c r="F1442" s="1">
        <v>41603.608050034723</v>
      </c>
      <c r="G1442" s="1">
        <v>41603.678686608793</v>
      </c>
      <c r="H1442" s="5">
        <f t="shared" si="92"/>
        <v>101</v>
      </c>
      <c r="I1442" s="15" t="str">
        <f t="shared" si="89"/>
        <v>Nov</v>
      </c>
      <c r="J1442" s="15" t="str">
        <f t="shared" si="90"/>
        <v>Day</v>
      </c>
      <c r="K1442" s="15" t="str">
        <f t="shared" si="91"/>
        <v>Weekday</v>
      </c>
      <c r="L1442" s="19">
        <f>_xlfn.ISOWEEKNUM(Table4[[#This Row],[Delivery Date]])</f>
        <v>48</v>
      </c>
    </row>
    <row r="1443" spans="1:12">
      <c r="A1443" s="4">
        <v>1477</v>
      </c>
      <c r="B1443" s="2" t="s">
        <v>251</v>
      </c>
      <c r="C1443" s="2" t="s">
        <v>5</v>
      </c>
      <c r="D1443" s="3">
        <v>0.67499999999999993</v>
      </c>
      <c r="E1443" s="2" t="s">
        <v>9</v>
      </c>
      <c r="F1443" s="1">
        <v>41603.643192974538</v>
      </c>
      <c r="G1443" s="1">
        <v>41603.704836493052</v>
      </c>
      <c r="H1443" s="5">
        <f t="shared" si="92"/>
        <v>88</v>
      </c>
      <c r="I1443" s="15" t="str">
        <f t="shared" si="89"/>
        <v>Nov</v>
      </c>
      <c r="J1443" s="15" t="str">
        <f t="shared" si="90"/>
        <v>Day</v>
      </c>
      <c r="K1443" s="15" t="str">
        <f t="shared" si="91"/>
        <v>Weekday</v>
      </c>
      <c r="L1443" s="19">
        <f>_xlfn.ISOWEEKNUM(Table4[[#This Row],[Delivery Date]])</f>
        <v>48</v>
      </c>
    </row>
    <row r="1444" spans="1:12">
      <c r="A1444" s="4">
        <v>1478</v>
      </c>
      <c r="B1444" s="2" t="s">
        <v>251</v>
      </c>
      <c r="C1444" s="2" t="s">
        <v>5</v>
      </c>
      <c r="D1444" s="3">
        <v>0.91875000000000007</v>
      </c>
      <c r="E1444" s="2" t="s">
        <v>381</v>
      </c>
      <c r="F1444" s="1">
        <v>41603.90042056713</v>
      </c>
      <c r="G1444" s="1">
        <v>41603.941971493055</v>
      </c>
      <c r="H1444" s="5">
        <f t="shared" si="92"/>
        <v>59</v>
      </c>
      <c r="I1444" s="15" t="str">
        <f t="shared" si="89"/>
        <v>Nov</v>
      </c>
      <c r="J1444" s="15" t="str">
        <f t="shared" si="90"/>
        <v>Day</v>
      </c>
      <c r="K1444" s="15" t="str">
        <f t="shared" si="91"/>
        <v>Weekday</v>
      </c>
      <c r="L1444" s="19">
        <f>_xlfn.ISOWEEKNUM(Table4[[#This Row],[Delivery Date]])</f>
        <v>48</v>
      </c>
    </row>
    <row r="1445" spans="1:12">
      <c r="A1445" s="4">
        <v>1479</v>
      </c>
      <c r="B1445" s="2" t="s">
        <v>252</v>
      </c>
      <c r="C1445" s="2" t="s">
        <v>8</v>
      </c>
      <c r="D1445" s="3">
        <v>0.3520833333333333</v>
      </c>
      <c r="E1445" s="2" t="s">
        <v>9</v>
      </c>
      <c r="F1445" s="1">
        <v>41604.312736261578</v>
      </c>
      <c r="G1445" s="1">
        <v>41604.37051403935</v>
      </c>
      <c r="H1445" s="5">
        <f t="shared" si="92"/>
        <v>83</v>
      </c>
      <c r="I1445" s="15" t="str">
        <f t="shared" si="89"/>
        <v>Nov</v>
      </c>
      <c r="J1445" s="15" t="str">
        <f t="shared" si="90"/>
        <v>Day</v>
      </c>
      <c r="K1445" s="15" t="str">
        <f t="shared" si="91"/>
        <v>Weekday</v>
      </c>
      <c r="L1445" s="19">
        <f>_xlfn.ISOWEEKNUM(Table4[[#This Row],[Delivery Date]])</f>
        <v>48</v>
      </c>
    </row>
    <row r="1446" spans="1:12">
      <c r="A1446" s="4">
        <v>1480</v>
      </c>
      <c r="B1446" s="2" t="s">
        <v>252</v>
      </c>
      <c r="C1446" s="2" t="s">
        <v>8</v>
      </c>
      <c r="D1446" s="3">
        <v>0.41944444444444445</v>
      </c>
      <c r="E1446" s="2" t="s">
        <v>9</v>
      </c>
      <c r="F1446" s="1">
        <v>41604.400201354169</v>
      </c>
      <c r="G1446" s="1">
        <v>41604.451902743051</v>
      </c>
      <c r="H1446" s="5">
        <f t="shared" si="92"/>
        <v>74</v>
      </c>
      <c r="I1446" s="15" t="str">
        <f t="shared" si="89"/>
        <v>Nov</v>
      </c>
      <c r="J1446" s="15" t="str">
        <f t="shared" si="90"/>
        <v>Day</v>
      </c>
      <c r="K1446" s="15" t="str">
        <f t="shared" si="91"/>
        <v>Weekday</v>
      </c>
      <c r="L1446" s="19">
        <f>_xlfn.ISOWEEKNUM(Table4[[#This Row],[Delivery Date]])</f>
        <v>48</v>
      </c>
    </row>
    <row r="1447" spans="1:12">
      <c r="A1447" s="4">
        <v>1481</v>
      </c>
      <c r="B1447" s="2" t="s">
        <v>252</v>
      </c>
      <c r="C1447" s="2" t="s">
        <v>8</v>
      </c>
      <c r="D1447" s="3">
        <v>0.51111111111111118</v>
      </c>
      <c r="E1447" s="2" t="s">
        <v>9</v>
      </c>
      <c r="F1447" s="1">
        <v>41604.4707571412</v>
      </c>
      <c r="G1447" s="1">
        <v>41604.538118252312</v>
      </c>
      <c r="H1447" s="5">
        <f t="shared" si="92"/>
        <v>97</v>
      </c>
      <c r="I1447" s="15" t="str">
        <f t="shared" si="89"/>
        <v>Nov</v>
      </c>
      <c r="J1447" s="15" t="str">
        <f t="shared" si="90"/>
        <v>Day</v>
      </c>
      <c r="K1447" s="15" t="str">
        <f t="shared" si="91"/>
        <v>Weekday</v>
      </c>
      <c r="L1447" s="19">
        <f>_xlfn.ISOWEEKNUM(Table4[[#This Row],[Delivery Date]])</f>
        <v>48</v>
      </c>
    </row>
    <row r="1448" spans="1:12">
      <c r="A1448" s="4">
        <v>1482</v>
      </c>
      <c r="B1448" s="2" t="s">
        <v>252</v>
      </c>
      <c r="C1448" s="2" t="s">
        <v>8</v>
      </c>
      <c r="D1448" s="3">
        <v>0.59375</v>
      </c>
      <c r="E1448" s="2" t="s">
        <v>9</v>
      </c>
      <c r="F1448" s="1">
        <v>41604.562331562498</v>
      </c>
      <c r="G1448" s="1">
        <v>41604.651313043985</v>
      </c>
      <c r="H1448" s="5">
        <f t="shared" si="92"/>
        <v>128</v>
      </c>
      <c r="I1448" s="15" t="str">
        <f t="shared" si="89"/>
        <v>Nov</v>
      </c>
      <c r="J1448" s="15" t="str">
        <f t="shared" si="90"/>
        <v>Day</v>
      </c>
      <c r="K1448" s="15" t="str">
        <f t="shared" si="91"/>
        <v>Weekday</v>
      </c>
      <c r="L1448" s="19">
        <f>_xlfn.ISOWEEKNUM(Table4[[#This Row],[Delivery Date]])</f>
        <v>48</v>
      </c>
    </row>
    <row r="1449" spans="1:12">
      <c r="A1449" s="4">
        <v>1483</v>
      </c>
      <c r="B1449" s="2" t="s">
        <v>252</v>
      </c>
      <c r="C1449" s="2" t="s">
        <v>8</v>
      </c>
      <c r="D1449" s="3">
        <v>0.88541666666666663</v>
      </c>
      <c r="E1449" s="2" t="s">
        <v>381</v>
      </c>
      <c r="F1449" s="1">
        <v>41604.858552696758</v>
      </c>
      <c r="G1449" s="1">
        <v>41604.9327309375</v>
      </c>
      <c r="H1449" s="5">
        <f t="shared" si="92"/>
        <v>106</v>
      </c>
      <c r="I1449" s="15" t="str">
        <f t="shared" si="89"/>
        <v>Nov</v>
      </c>
      <c r="J1449" s="15" t="str">
        <f t="shared" si="90"/>
        <v>Day</v>
      </c>
      <c r="K1449" s="15" t="str">
        <f t="shared" si="91"/>
        <v>Weekday</v>
      </c>
      <c r="L1449" s="19">
        <f>_xlfn.ISOWEEKNUM(Table4[[#This Row],[Delivery Date]])</f>
        <v>48</v>
      </c>
    </row>
    <row r="1450" spans="1:12">
      <c r="A1450" s="4">
        <v>1484</v>
      </c>
      <c r="B1450" s="2" t="s">
        <v>252</v>
      </c>
      <c r="C1450" s="2" t="s">
        <v>8</v>
      </c>
      <c r="D1450" s="3">
        <v>0.93611111111111101</v>
      </c>
      <c r="E1450" s="2" t="s">
        <v>381</v>
      </c>
      <c r="F1450" s="1">
        <v>41604.931242708335</v>
      </c>
      <c r="G1450" s="1">
        <v>41604.977828356481</v>
      </c>
      <c r="H1450" s="5">
        <f t="shared" si="92"/>
        <v>67</v>
      </c>
      <c r="I1450" s="15" t="str">
        <f t="shared" si="89"/>
        <v>Nov</v>
      </c>
      <c r="J1450" s="15" t="str">
        <f t="shared" si="90"/>
        <v>Day</v>
      </c>
      <c r="K1450" s="15" t="str">
        <f t="shared" si="91"/>
        <v>Weekday</v>
      </c>
      <c r="L1450" s="19">
        <f>_xlfn.ISOWEEKNUM(Table4[[#This Row],[Delivery Date]])</f>
        <v>48</v>
      </c>
    </row>
    <row r="1451" spans="1:12" hidden="1">
      <c r="A1451" s="4">
        <v>1485</v>
      </c>
      <c r="B1451" s="2" t="s">
        <v>253</v>
      </c>
      <c r="C1451" s="2" t="s">
        <v>11</v>
      </c>
      <c r="D1451" s="3">
        <v>9.7222222222222224E-3</v>
      </c>
      <c r="E1451" s="2" t="s">
        <v>381</v>
      </c>
      <c r="F1451" s="1">
        <v>41604.985285648145</v>
      </c>
      <c r="G1451" s="1">
        <v>41605.024162962967</v>
      </c>
      <c r="H1451" s="5">
        <f t="shared" si="92"/>
        <v>55</v>
      </c>
      <c r="I1451" s="15" t="str">
        <f t="shared" si="89"/>
        <v>Nov</v>
      </c>
      <c r="J1451" s="15" t="str">
        <f t="shared" si="90"/>
        <v>Night</v>
      </c>
      <c r="K1451" s="15" t="str">
        <f t="shared" si="91"/>
        <v>Weekday</v>
      </c>
      <c r="L1451" s="19">
        <f>_xlfn.ISOWEEKNUM(Table4[[#This Row],[Delivery Date]])</f>
        <v>48</v>
      </c>
    </row>
    <row r="1452" spans="1:12" hidden="1">
      <c r="A1452" s="4">
        <v>1486</v>
      </c>
      <c r="B1452" s="2" t="s">
        <v>253</v>
      </c>
      <c r="C1452" s="2" t="s">
        <v>11</v>
      </c>
      <c r="D1452" s="3">
        <v>0.22152777777777777</v>
      </c>
      <c r="E1452" s="2" t="s">
        <v>381</v>
      </c>
      <c r="F1452" s="1">
        <v>41605.191316284727</v>
      </c>
      <c r="G1452" s="1">
        <v>41605.26675609954</v>
      </c>
      <c r="H1452" s="5">
        <f t="shared" si="92"/>
        <v>108</v>
      </c>
      <c r="I1452" s="15" t="str">
        <f t="shared" si="89"/>
        <v>Nov</v>
      </c>
      <c r="J1452" s="15" t="str">
        <f t="shared" si="90"/>
        <v>Night</v>
      </c>
      <c r="K1452" s="15" t="str">
        <f t="shared" si="91"/>
        <v>Weekday</v>
      </c>
      <c r="L1452" s="19">
        <f>_xlfn.ISOWEEKNUM(Table4[[#This Row],[Delivery Date]])</f>
        <v>48</v>
      </c>
    </row>
    <row r="1453" spans="1:12">
      <c r="A1453" s="4">
        <v>1487</v>
      </c>
      <c r="B1453" s="2" t="s">
        <v>253</v>
      </c>
      <c r="C1453" s="2" t="s">
        <v>11</v>
      </c>
      <c r="D1453" s="3">
        <v>0.35625000000000001</v>
      </c>
      <c r="E1453" s="2" t="s">
        <v>9</v>
      </c>
      <c r="F1453" s="1">
        <v>41605.323015312504</v>
      </c>
      <c r="G1453" s="1">
        <v>41605.394010682874</v>
      </c>
      <c r="H1453" s="5">
        <f t="shared" si="92"/>
        <v>102</v>
      </c>
      <c r="I1453" s="15" t="str">
        <f t="shared" si="89"/>
        <v>Nov</v>
      </c>
      <c r="J1453" s="15" t="str">
        <f t="shared" si="90"/>
        <v>Day</v>
      </c>
      <c r="K1453" s="15" t="str">
        <f t="shared" si="91"/>
        <v>Weekday</v>
      </c>
      <c r="L1453" s="19">
        <f>_xlfn.ISOWEEKNUM(Table4[[#This Row],[Delivery Date]])</f>
        <v>48</v>
      </c>
    </row>
    <row r="1454" spans="1:12">
      <c r="A1454" s="4">
        <v>1488</v>
      </c>
      <c r="B1454" s="2" t="s">
        <v>253</v>
      </c>
      <c r="C1454" s="2" t="s">
        <v>11</v>
      </c>
      <c r="D1454" s="3">
        <v>0.4368055555555555</v>
      </c>
      <c r="E1454" s="2" t="s">
        <v>9</v>
      </c>
      <c r="F1454" s="1">
        <v>41605.405497569445</v>
      </c>
      <c r="G1454" s="1">
        <v>41605.454884143517</v>
      </c>
      <c r="H1454" s="5">
        <f t="shared" si="92"/>
        <v>71</v>
      </c>
      <c r="I1454" s="15" t="str">
        <f t="shared" si="89"/>
        <v>Nov</v>
      </c>
      <c r="J1454" s="15" t="str">
        <f t="shared" si="90"/>
        <v>Day</v>
      </c>
      <c r="K1454" s="15" t="str">
        <f t="shared" si="91"/>
        <v>Weekday</v>
      </c>
      <c r="L1454" s="19">
        <f>_xlfn.ISOWEEKNUM(Table4[[#This Row],[Delivery Date]])</f>
        <v>48</v>
      </c>
    </row>
    <row r="1455" spans="1:12">
      <c r="A1455" s="4">
        <v>1489</v>
      </c>
      <c r="B1455" s="2" t="s">
        <v>253</v>
      </c>
      <c r="C1455" s="2" t="s">
        <v>11</v>
      </c>
      <c r="D1455" s="3">
        <v>0.56180555555555556</v>
      </c>
      <c r="E1455" s="2" t="s">
        <v>381</v>
      </c>
      <c r="F1455" s="1">
        <v>41605.511859224534</v>
      </c>
      <c r="G1455" s="1" t="e">
        <v>#VALUE!</v>
      </c>
      <c r="H1455" s="5" t="e">
        <f t="shared" si="92"/>
        <v>#VALUE!</v>
      </c>
      <c r="I1455" s="15" t="str">
        <f t="shared" si="89"/>
        <v>Nov</v>
      </c>
      <c r="J1455" s="15" t="str">
        <f t="shared" si="90"/>
        <v>Day</v>
      </c>
      <c r="K1455" s="15" t="str">
        <f t="shared" si="91"/>
        <v>Weekday</v>
      </c>
      <c r="L1455" s="19">
        <f>_xlfn.ISOWEEKNUM(Table4[[#This Row],[Delivery Date]])</f>
        <v>48</v>
      </c>
    </row>
    <row r="1456" spans="1:12">
      <c r="A1456" s="4">
        <v>1490</v>
      </c>
      <c r="B1456" s="2" t="s">
        <v>253</v>
      </c>
      <c r="C1456" s="2" t="s">
        <v>11</v>
      </c>
      <c r="D1456" s="3">
        <v>0.66875000000000007</v>
      </c>
      <c r="E1456" s="2" t="s">
        <v>9</v>
      </c>
      <c r="F1456" s="1">
        <v>41605.645777743055</v>
      </c>
      <c r="G1456" s="1">
        <v>41605.694134224541</v>
      </c>
      <c r="H1456" s="5">
        <f t="shared" si="92"/>
        <v>69</v>
      </c>
      <c r="I1456" s="15" t="str">
        <f t="shared" si="89"/>
        <v>Nov</v>
      </c>
      <c r="J1456" s="15" t="str">
        <f t="shared" si="90"/>
        <v>Day</v>
      </c>
      <c r="K1456" s="15" t="str">
        <f t="shared" si="91"/>
        <v>Weekday</v>
      </c>
      <c r="L1456" s="19">
        <f>_xlfn.ISOWEEKNUM(Table4[[#This Row],[Delivery Date]])</f>
        <v>48</v>
      </c>
    </row>
    <row r="1457" spans="1:12" hidden="1">
      <c r="A1457" s="4">
        <v>1491</v>
      </c>
      <c r="B1457" s="2" t="s">
        <v>254</v>
      </c>
      <c r="C1457" s="2" t="s">
        <v>13</v>
      </c>
      <c r="D1457" s="3">
        <v>4.9305555555555554E-2</v>
      </c>
      <c r="E1457" s="2" t="s">
        <v>6</v>
      </c>
      <c r="F1457" s="1">
        <v>41606.017030983799</v>
      </c>
      <c r="G1457" s="1">
        <v>41606.105757835649</v>
      </c>
      <c r="H1457" s="5">
        <f t="shared" si="92"/>
        <v>127</v>
      </c>
      <c r="I1457" s="15" t="str">
        <f t="shared" si="89"/>
        <v>Nov</v>
      </c>
      <c r="J1457" s="15" t="str">
        <f t="shared" si="90"/>
        <v>Night</v>
      </c>
      <c r="K1457" s="15" t="str">
        <f t="shared" si="91"/>
        <v>Weekday</v>
      </c>
      <c r="L1457" s="19">
        <f>_xlfn.ISOWEEKNUM(Table4[[#This Row],[Delivery Date]])</f>
        <v>48</v>
      </c>
    </row>
    <row r="1458" spans="1:12">
      <c r="A1458" s="4">
        <v>1492</v>
      </c>
      <c r="B1458" s="2" t="s">
        <v>254</v>
      </c>
      <c r="C1458" s="2" t="s">
        <v>13</v>
      </c>
      <c r="D1458" s="3">
        <v>0.30624999999999997</v>
      </c>
      <c r="E1458" s="2" t="s">
        <v>381</v>
      </c>
      <c r="F1458" s="1">
        <v>41606.28453665509</v>
      </c>
      <c r="G1458" s="1">
        <v>41606.331018136574</v>
      </c>
      <c r="H1458" s="5">
        <f t="shared" si="92"/>
        <v>66</v>
      </c>
      <c r="I1458" s="15" t="str">
        <f t="shared" si="89"/>
        <v>Nov</v>
      </c>
      <c r="J1458" s="15" t="str">
        <f t="shared" si="90"/>
        <v>Day</v>
      </c>
      <c r="K1458" s="15" t="str">
        <f t="shared" si="91"/>
        <v>Weekday</v>
      </c>
      <c r="L1458" s="19">
        <f>_xlfn.ISOWEEKNUM(Table4[[#This Row],[Delivery Date]])</f>
        <v>48</v>
      </c>
    </row>
    <row r="1459" spans="1:12">
      <c r="A1459" s="4">
        <v>1493</v>
      </c>
      <c r="B1459" s="2" t="s">
        <v>254</v>
      </c>
      <c r="C1459" s="2" t="s">
        <v>13</v>
      </c>
      <c r="D1459" s="3">
        <v>0.39444444444444443</v>
      </c>
      <c r="E1459" s="2" t="s">
        <v>6</v>
      </c>
      <c r="F1459" s="1">
        <v>41606.363624305559</v>
      </c>
      <c r="G1459" s="1">
        <v>41606.442466898145</v>
      </c>
      <c r="H1459" s="5">
        <f t="shared" si="92"/>
        <v>113</v>
      </c>
      <c r="I1459" s="15" t="str">
        <f t="shared" si="89"/>
        <v>Nov</v>
      </c>
      <c r="J1459" s="15" t="str">
        <f t="shared" si="90"/>
        <v>Day</v>
      </c>
      <c r="K1459" s="15" t="str">
        <f t="shared" si="91"/>
        <v>Weekday</v>
      </c>
      <c r="L1459" s="19">
        <f>_xlfn.ISOWEEKNUM(Table4[[#This Row],[Delivery Date]])</f>
        <v>48</v>
      </c>
    </row>
    <row r="1460" spans="1:12">
      <c r="A1460" s="4">
        <v>1494</v>
      </c>
      <c r="B1460" s="2" t="s">
        <v>254</v>
      </c>
      <c r="C1460" s="2" t="s">
        <v>13</v>
      </c>
      <c r="D1460" s="3">
        <v>0.46527777777777773</v>
      </c>
      <c r="E1460" s="2" t="s">
        <v>381</v>
      </c>
      <c r="F1460" s="1">
        <v>41606.432867210642</v>
      </c>
      <c r="G1460" s="1">
        <v>41606.515089432869</v>
      </c>
      <c r="H1460" s="5">
        <f t="shared" si="92"/>
        <v>118</v>
      </c>
      <c r="I1460" s="15" t="str">
        <f t="shared" si="89"/>
        <v>Nov</v>
      </c>
      <c r="J1460" s="15" t="str">
        <f t="shared" si="90"/>
        <v>Day</v>
      </c>
      <c r="K1460" s="15" t="str">
        <f t="shared" si="91"/>
        <v>Weekday</v>
      </c>
      <c r="L1460" s="19">
        <f>_xlfn.ISOWEEKNUM(Table4[[#This Row],[Delivery Date]])</f>
        <v>48</v>
      </c>
    </row>
    <row r="1461" spans="1:12">
      <c r="A1461" s="4">
        <v>1495</v>
      </c>
      <c r="B1461" s="2" t="s">
        <v>254</v>
      </c>
      <c r="C1461" s="2" t="s">
        <v>13</v>
      </c>
      <c r="D1461" s="3">
        <v>0.57777777777777783</v>
      </c>
      <c r="E1461" s="2" t="s">
        <v>381</v>
      </c>
      <c r="F1461" s="1">
        <v>41606.532084293984</v>
      </c>
      <c r="G1461" s="1">
        <v>41606.606285682872</v>
      </c>
      <c r="H1461" s="5">
        <f t="shared" si="92"/>
        <v>106</v>
      </c>
      <c r="I1461" s="15" t="str">
        <f t="shared" si="89"/>
        <v>Nov</v>
      </c>
      <c r="J1461" s="15" t="str">
        <f t="shared" si="90"/>
        <v>Day</v>
      </c>
      <c r="K1461" s="15" t="str">
        <f t="shared" si="91"/>
        <v>Weekday</v>
      </c>
      <c r="L1461" s="19">
        <f>_xlfn.ISOWEEKNUM(Table4[[#This Row],[Delivery Date]])</f>
        <v>48</v>
      </c>
    </row>
    <row r="1462" spans="1:12">
      <c r="A1462" s="4">
        <v>1496</v>
      </c>
      <c r="B1462" s="2" t="s">
        <v>254</v>
      </c>
      <c r="C1462" s="2" t="s">
        <v>13</v>
      </c>
      <c r="D1462" s="3">
        <v>0.69097222222222221</v>
      </c>
      <c r="E1462" s="2" t="s">
        <v>9</v>
      </c>
      <c r="F1462" s="1">
        <v>41606.640963773149</v>
      </c>
      <c r="G1462" s="1">
        <v>41606.727202199072</v>
      </c>
      <c r="H1462" s="5">
        <f t="shared" si="92"/>
        <v>124</v>
      </c>
      <c r="I1462" s="15" t="str">
        <f t="shared" si="89"/>
        <v>Nov</v>
      </c>
      <c r="J1462" s="15" t="str">
        <f t="shared" si="90"/>
        <v>Day</v>
      </c>
      <c r="K1462" s="15" t="str">
        <f t="shared" si="91"/>
        <v>Weekday</v>
      </c>
      <c r="L1462" s="19">
        <f>_xlfn.ISOWEEKNUM(Table4[[#This Row],[Delivery Date]])</f>
        <v>48</v>
      </c>
    </row>
    <row r="1463" spans="1:12">
      <c r="A1463" s="4">
        <v>1497</v>
      </c>
      <c r="B1463" s="2" t="s">
        <v>254</v>
      </c>
      <c r="C1463" s="2" t="s">
        <v>13</v>
      </c>
      <c r="D1463" s="3">
        <v>0.78402777777777777</v>
      </c>
      <c r="E1463" s="2" t="s">
        <v>6</v>
      </c>
      <c r="F1463" s="1">
        <v>41606.762709340277</v>
      </c>
      <c r="G1463" s="1">
        <v>41606.83204961806</v>
      </c>
      <c r="H1463" s="5">
        <f t="shared" si="92"/>
        <v>99</v>
      </c>
      <c r="I1463" s="15" t="str">
        <f t="shared" si="89"/>
        <v>Nov</v>
      </c>
      <c r="J1463" s="15" t="str">
        <f t="shared" si="90"/>
        <v>Day</v>
      </c>
      <c r="K1463" s="15" t="str">
        <f t="shared" si="91"/>
        <v>Weekday</v>
      </c>
      <c r="L1463" s="19">
        <f>_xlfn.ISOWEEKNUM(Table4[[#This Row],[Delivery Date]])</f>
        <v>48</v>
      </c>
    </row>
    <row r="1464" spans="1:12">
      <c r="A1464" s="4">
        <v>1498</v>
      </c>
      <c r="B1464" s="2" t="s">
        <v>255</v>
      </c>
      <c r="C1464" s="2" t="s">
        <v>15</v>
      </c>
      <c r="D1464" s="3">
        <v>0.25486111111111109</v>
      </c>
      <c r="E1464" s="2" t="s">
        <v>381</v>
      </c>
      <c r="F1464" s="1">
        <v>41607.237662465275</v>
      </c>
      <c r="G1464" s="1">
        <v>41607.290590706019</v>
      </c>
      <c r="H1464" s="5">
        <f t="shared" si="92"/>
        <v>76</v>
      </c>
      <c r="I1464" s="15" t="str">
        <f t="shared" si="89"/>
        <v>Nov</v>
      </c>
      <c r="J1464" s="15" t="str">
        <f t="shared" si="90"/>
        <v>Day</v>
      </c>
      <c r="K1464" s="15" t="str">
        <f t="shared" si="91"/>
        <v>Weekday</v>
      </c>
      <c r="L1464" s="19">
        <f>_xlfn.ISOWEEKNUM(Table4[[#This Row],[Delivery Date]])</f>
        <v>48</v>
      </c>
    </row>
    <row r="1465" spans="1:12">
      <c r="A1465" s="4">
        <v>1499</v>
      </c>
      <c r="B1465" s="2" t="s">
        <v>255</v>
      </c>
      <c r="C1465" s="2" t="s">
        <v>15</v>
      </c>
      <c r="D1465" s="3">
        <v>0.70972222222222225</v>
      </c>
      <c r="E1465" s="2" t="s">
        <v>381</v>
      </c>
      <c r="F1465" s="1">
        <v>41607.683688229161</v>
      </c>
      <c r="G1465" s="1">
        <v>41607.742079432872</v>
      </c>
      <c r="H1465" s="5">
        <f t="shared" si="92"/>
        <v>84</v>
      </c>
      <c r="I1465" s="15" t="str">
        <f t="shared" si="89"/>
        <v>Nov</v>
      </c>
      <c r="J1465" s="15" t="str">
        <f t="shared" si="90"/>
        <v>Day</v>
      </c>
      <c r="K1465" s="15" t="str">
        <f t="shared" si="91"/>
        <v>Weekday</v>
      </c>
      <c r="L1465" s="19">
        <f>_xlfn.ISOWEEKNUM(Table4[[#This Row],[Delivery Date]])</f>
        <v>48</v>
      </c>
    </row>
    <row r="1466" spans="1:12">
      <c r="A1466" s="4">
        <v>1500</v>
      </c>
      <c r="B1466" s="2" t="s">
        <v>255</v>
      </c>
      <c r="C1466" s="2" t="s">
        <v>15</v>
      </c>
      <c r="D1466" s="3">
        <v>0.90972222222222221</v>
      </c>
      <c r="E1466" s="2" t="s">
        <v>381</v>
      </c>
      <c r="F1466" s="1">
        <v>41607.878261307873</v>
      </c>
      <c r="G1466" s="1">
        <v>41607.936444178238</v>
      </c>
      <c r="H1466" s="5">
        <f t="shared" si="92"/>
        <v>83</v>
      </c>
      <c r="I1466" s="15" t="str">
        <f t="shared" si="89"/>
        <v>Nov</v>
      </c>
      <c r="J1466" s="15" t="str">
        <f t="shared" si="90"/>
        <v>Day</v>
      </c>
      <c r="K1466" s="15" t="str">
        <f t="shared" si="91"/>
        <v>Weekday</v>
      </c>
      <c r="L1466" s="19">
        <f>_xlfn.ISOWEEKNUM(Table4[[#This Row],[Delivery Date]])</f>
        <v>48</v>
      </c>
    </row>
    <row r="1467" spans="1:12">
      <c r="A1467" s="4">
        <v>1501</v>
      </c>
      <c r="B1467" s="2" t="s">
        <v>256</v>
      </c>
      <c r="C1467" s="2" t="s">
        <v>17</v>
      </c>
      <c r="D1467" s="3">
        <v>0.62777777777777777</v>
      </c>
      <c r="E1467" s="2" t="s">
        <v>381</v>
      </c>
      <c r="F1467" s="1">
        <v>41608.612357986116</v>
      </c>
      <c r="G1467" s="1">
        <v>41608.66756631944</v>
      </c>
      <c r="H1467" s="5">
        <f t="shared" si="92"/>
        <v>79</v>
      </c>
      <c r="I1467" s="15" t="str">
        <f t="shared" si="89"/>
        <v>Nov</v>
      </c>
      <c r="J1467" s="15" t="str">
        <f t="shared" si="90"/>
        <v>Day</v>
      </c>
      <c r="K1467" s="15" t="str">
        <f t="shared" si="91"/>
        <v>Weekend</v>
      </c>
      <c r="L1467" s="19">
        <f>_xlfn.ISOWEEKNUM(Table4[[#This Row],[Delivery Date]])</f>
        <v>48</v>
      </c>
    </row>
    <row r="1468" spans="1:12">
      <c r="A1468" s="4">
        <v>1502</v>
      </c>
      <c r="B1468" s="2" t="s">
        <v>256</v>
      </c>
      <c r="C1468" s="2" t="s">
        <v>17</v>
      </c>
      <c r="D1468" s="3">
        <v>0.95208333333333339</v>
      </c>
      <c r="E1468" s="2" t="s">
        <v>6</v>
      </c>
      <c r="F1468" s="1">
        <v>41608.923485381943</v>
      </c>
      <c r="G1468" s="1" t="e">
        <v>#VALUE!</v>
      </c>
      <c r="H1468" s="5" t="e">
        <f t="shared" si="92"/>
        <v>#VALUE!</v>
      </c>
      <c r="I1468" s="15" t="str">
        <f t="shared" si="89"/>
        <v>Nov</v>
      </c>
      <c r="J1468" s="15" t="str">
        <f t="shared" si="90"/>
        <v>Day</v>
      </c>
      <c r="K1468" s="15" t="str">
        <f t="shared" si="91"/>
        <v>Weekend</v>
      </c>
      <c r="L1468" s="19">
        <f>_xlfn.ISOWEEKNUM(Table4[[#This Row],[Delivery Date]])</f>
        <v>48</v>
      </c>
    </row>
    <row r="1469" spans="1:12" hidden="1">
      <c r="A1469" s="4">
        <v>1503</v>
      </c>
      <c r="B1469" s="2" t="s">
        <v>257</v>
      </c>
      <c r="C1469" s="2" t="s">
        <v>19</v>
      </c>
      <c r="D1469" s="3">
        <v>0.23680555555555557</v>
      </c>
      <c r="E1469" s="2" t="s">
        <v>381</v>
      </c>
      <c r="F1469" s="1">
        <v>41609.218174456022</v>
      </c>
      <c r="G1469" s="1">
        <v>41609.265581863423</v>
      </c>
      <c r="H1469" s="5">
        <f t="shared" si="92"/>
        <v>68</v>
      </c>
      <c r="I1469" s="15" t="str">
        <f t="shared" si="89"/>
        <v>Dec</v>
      </c>
      <c r="J1469" s="15" t="str">
        <f t="shared" si="90"/>
        <v>Night</v>
      </c>
      <c r="K1469" s="15" t="str">
        <f t="shared" si="91"/>
        <v>Weekend</v>
      </c>
      <c r="L1469" s="19">
        <f>_xlfn.ISOWEEKNUM(Table4[[#This Row],[Delivery Date]])</f>
        <v>48</v>
      </c>
    </row>
    <row r="1470" spans="1:12">
      <c r="A1470" s="4">
        <v>1504</v>
      </c>
      <c r="B1470" s="2" t="s">
        <v>257</v>
      </c>
      <c r="C1470" s="2" t="s">
        <v>19</v>
      </c>
      <c r="D1470" s="3">
        <v>0.29791666666666666</v>
      </c>
      <c r="E1470" s="2" t="s">
        <v>381</v>
      </c>
      <c r="F1470" s="1">
        <v>41609.275759062504</v>
      </c>
      <c r="G1470" s="1">
        <v>41609.325562303246</v>
      </c>
      <c r="H1470" s="5">
        <f t="shared" si="92"/>
        <v>71</v>
      </c>
      <c r="I1470" s="15" t="str">
        <f t="shared" si="89"/>
        <v>Dec</v>
      </c>
      <c r="J1470" s="15" t="str">
        <f t="shared" si="90"/>
        <v>Day</v>
      </c>
      <c r="K1470" s="15" t="str">
        <f t="shared" si="91"/>
        <v>Weekend</v>
      </c>
      <c r="L1470" s="19">
        <f>_xlfn.ISOWEEKNUM(Table4[[#This Row],[Delivery Date]])</f>
        <v>48</v>
      </c>
    </row>
    <row r="1471" spans="1:12">
      <c r="A1471" s="4">
        <v>1505</v>
      </c>
      <c r="B1471" s="2" t="s">
        <v>257</v>
      </c>
      <c r="C1471" s="2" t="s">
        <v>19</v>
      </c>
      <c r="D1471" s="3">
        <v>0.58680555555555558</v>
      </c>
      <c r="E1471" s="2" t="s">
        <v>6</v>
      </c>
      <c r="F1471" s="1">
        <v>41609.552687962961</v>
      </c>
      <c r="G1471" s="1">
        <v>41609.63507222222</v>
      </c>
      <c r="H1471" s="5">
        <f t="shared" si="92"/>
        <v>118</v>
      </c>
      <c r="I1471" s="15" t="str">
        <f t="shared" si="89"/>
        <v>Dec</v>
      </c>
      <c r="J1471" s="15" t="str">
        <f t="shared" si="90"/>
        <v>Day</v>
      </c>
      <c r="K1471" s="15" t="str">
        <f t="shared" si="91"/>
        <v>Weekend</v>
      </c>
      <c r="L1471" s="19">
        <f>_xlfn.ISOWEEKNUM(Table4[[#This Row],[Delivery Date]])</f>
        <v>48</v>
      </c>
    </row>
    <row r="1472" spans="1:12">
      <c r="A1472" s="4">
        <v>1506</v>
      </c>
      <c r="B1472" s="2" t="s">
        <v>257</v>
      </c>
      <c r="C1472" s="2" t="s">
        <v>19</v>
      </c>
      <c r="D1472" s="3">
        <v>0.93680555555555556</v>
      </c>
      <c r="E1472" s="2" t="s">
        <v>381</v>
      </c>
      <c r="F1472" s="1">
        <v>41609.909920335645</v>
      </c>
      <c r="G1472" s="1">
        <v>41609.96729302084</v>
      </c>
      <c r="H1472" s="5">
        <f t="shared" si="92"/>
        <v>82</v>
      </c>
      <c r="I1472" s="15" t="str">
        <f t="shared" si="89"/>
        <v>Dec</v>
      </c>
      <c r="J1472" s="15" t="str">
        <f t="shared" si="90"/>
        <v>Day</v>
      </c>
      <c r="K1472" s="15" t="str">
        <f t="shared" si="91"/>
        <v>Weekend</v>
      </c>
      <c r="L1472" s="19">
        <f>_xlfn.ISOWEEKNUM(Table4[[#This Row],[Delivery Date]])</f>
        <v>48</v>
      </c>
    </row>
    <row r="1473" spans="1:12">
      <c r="A1473" s="4">
        <v>1507</v>
      </c>
      <c r="B1473" s="2" t="s">
        <v>258</v>
      </c>
      <c r="C1473" s="2" t="s">
        <v>5</v>
      </c>
      <c r="D1473" s="3">
        <v>0.3</v>
      </c>
      <c r="E1473" s="2" t="s">
        <v>381</v>
      </c>
      <c r="F1473" s="1">
        <v>41610.276820636573</v>
      </c>
      <c r="G1473" s="1" t="e">
        <v>#VALUE!</v>
      </c>
      <c r="H1473" s="5" t="e">
        <f t="shared" si="92"/>
        <v>#VALUE!</v>
      </c>
      <c r="I1473" s="15" t="str">
        <f t="shared" si="89"/>
        <v>Dec</v>
      </c>
      <c r="J1473" s="15" t="str">
        <f t="shared" si="90"/>
        <v>Day</v>
      </c>
      <c r="K1473" s="15" t="str">
        <f t="shared" si="91"/>
        <v>Weekday</v>
      </c>
      <c r="L1473" s="19">
        <f>_xlfn.ISOWEEKNUM(Table4[[#This Row],[Delivery Date]])</f>
        <v>49</v>
      </c>
    </row>
    <row r="1474" spans="1:12">
      <c r="A1474" s="4">
        <v>1508</v>
      </c>
      <c r="B1474" s="2" t="s">
        <v>258</v>
      </c>
      <c r="C1474" s="2" t="s">
        <v>5</v>
      </c>
      <c r="D1474" s="3">
        <v>0.35486111111111113</v>
      </c>
      <c r="E1474" s="2" t="s">
        <v>9</v>
      </c>
      <c r="F1474" s="1">
        <v>41610.324675115735</v>
      </c>
      <c r="G1474" s="1">
        <v>41610.399362615746</v>
      </c>
      <c r="H1474" s="5">
        <f t="shared" si="92"/>
        <v>107</v>
      </c>
      <c r="I1474" s="15" t="str">
        <f t="shared" ref="I1474:I1537" si="93">TEXT(B1474,"mmm")</f>
        <v>Dec</v>
      </c>
      <c r="J1474" s="15" t="str">
        <f t="shared" ref="J1474:J1537" si="94">IF(OR(HOUR(D1474)&lt;6, HOUR(D1474&gt;18)),"Night","Day")</f>
        <v>Day</v>
      </c>
      <c r="K1474" s="15" t="str">
        <f t="shared" ref="K1474:K1537" si="95">IF(OR(C1474="Saturday", C1474="Sunday"),"Weekend","Weekday")</f>
        <v>Weekday</v>
      </c>
      <c r="L1474" s="19">
        <f>_xlfn.ISOWEEKNUM(Table4[[#This Row],[Delivery Date]])</f>
        <v>49</v>
      </c>
    </row>
    <row r="1475" spans="1:12">
      <c r="A1475" s="4">
        <v>1509</v>
      </c>
      <c r="B1475" s="2" t="s">
        <v>258</v>
      </c>
      <c r="C1475" s="2" t="s">
        <v>5</v>
      </c>
      <c r="D1475" s="3">
        <v>0.44513888888888892</v>
      </c>
      <c r="E1475" s="2" t="s">
        <v>9</v>
      </c>
      <c r="F1475" s="1">
        <v>41610.414281215271</v>
      </c>
      <c r="G1475" s="1">
        <v>41610.484304363425</v>
      </c>
      <c r="H1475" s="5">
        <f t="shared" si="92"/>
        <v>100</v>
      </c>
      <c r="I1475" s="15" t="str">
        <f t="shared" si="93"/>
        <v>Dec</v>
      </c>
      <c r="J1475" s="15" t="str">
        <f t="shared" si="94"/>
        <v>Day</v>
      </c>
      <c r="K1475" s="15" t="str">
        <f t="shared" si="95"/>
        <v>Weekday</v>
      </c>
      <c r="L1475" s="19">
        <f>_xlfn.ISOWEEKNUM(Table4[[#This Row],[Delivery Date]])</f>
        <v>49</v>
      </c>
    </row>
    <row r="1476" spans="1:12">
      <c r="A1476" s="4">
        <v>1510</v>
      </c>
      <c r="B1476" s="2" t="s">
        <v>258</v>
      </c>
      <c r="C1476" s="2" t="s">
        <v>5</v>
      </c>
      <c r="D1476" s="3">
        <v>0.4604166666666667</v>
      </c>
      <c r="E1476" s="2" t="s">
        <v>9</v>
      </c>
      <c r="F1476" s="1">
        <v>41610.427371331018</v>
      </c>
      <c r="G1476" s="1">
        <v>41610.511688460647</v>
      </c>
      <c r="H1476" s="5">
        <f t="shared" si="92"/>
        <v>121</v>
      </c>
      <c r="I1476" s="15" t="str">
        <f t="shared" si="93"/>
        <v>Dec</v>
      </c>
      <c r="J1476" s="15" t="str">
        <f t="shared" si="94"/>
        <v>Day</v>
      </c>
      <c r="K1476" s="15" t="str">
        <f t="shared" si="95"/>
        <v>Weekday</v>
      </c>
      <c r="L1476" s="19">
        <f>_xlfn.ISOWEEKNUM(Table4[[#This Row],[Delivery Date]])</f>
        <v>49</v>
      </c>
    </row>
    <row r="1477" spans="1:12">
      <c r="A1477" s="4">
        <v>1512</v>
      </c>
      <c r="B1477" s="2" t="s">
        <v>258</v>
      </c>
      <c r="C1477" s="2" t="s">
        <v>5</v>
      </c>
      <c r="D1477" s="3">
        <v>0.68263888888888891</v>
      </c>
      <c r="E1477" s="2" t="s">
        <v>9</v>
      </c>
      <c r="F1477" s="1">
        <v>41610.653080405093</v>
      </c>
      <c r="G1477" s="1">
        <v>41610.727663738428</v>
      </c>
      <c r="H1477" s="5">
        <f t="shared" si="92"/>
        <v>107</v>
      </c>
      <c r="I1477" s="15" t="str">
        <f t="shared" si="93"/>
        <v>Dec</v>
      </c>
      <c r="J1477" s="15" t="str">
        <f t="shared" si="94"/>
        <v>Day</v>
      </c>
      <c r="K1477" s="15" t="str">
        <f t="shared" si="95"/>
        <v>Weekday</v>
      </c>
      <c r="L1477" s="19">
        <f>_xlfn.ISOWEEKNUM(Table4[[#This Row],[Delivery Date]])</f>
        <v>49</v>
      </c>
    </row>
    <row r="1478" spans="1:12">
      <c r="A1478" s="4">
        <v>1513</v>
      </c>
      <c r="B1478" s="2" t="s">
        <v>258</v>
      </c>
      <c r="C1478" s="2" t="s">
        <v>5</v>
      </c>
      <c r="D1478" s="3">
        <v>0.88124999999999998</v>
      </c>
      <c r="E1478" s="2" t="s">
        <v>381</v>
      </c>
      <c r="F1478" s="1">
        <v>41610.848788969903</v>
      </c>
      <c r="G1478" s="1">
        <v>41610.915930173607</v>
      </c>
      <c r="H1478" s="5">
        <f t="shared" si="92"/>
        <v>96</v>
      </c>
      <c r="I1478" s="15" t="str">
        <f t="shared" si="93"/>
        <v>Dec</v>
      </c>
      <c r="J1478" s="15" t="str">
        <f t="shared" si="94"/>
        <v>Day</v>
      </c>
      <c r="K1478" s="15" t="str">
        <f t="shared" si="95"/>
        <v>Weekday</v>
      </c>
      <c r="L1478" s="19">
        <f>_xlfn.ISOWEEKNUM(Table4[[#This Row],[Delivery Date]])</f>
        <v>49</v>
      </c>
    </row>
    <row r="1479" spans="1:12">
      <c r="A1479" s="4">
        <v>1514</v>
      </c>
      <c r="B1479" s="2" t="s">
        <v>258</v>
      </c>
      <c r="C1479" s="2" t="s">
        <v>5</v>
      </c>
      <c r="D1479" s="3">
        <v>0.94861111111111107</v>
      </c>
      <c r="E1479" s="2" t="s">
        <v>381</v>
      </c>
      <c r="F1479" s="1">
        <v>41610.916971724531</v>
      </c>
      <c r="G1479" s="1">
        <v>41611.001983298615</v>
      </c>
      <c r="H1479" s="5">
        <f t="shared" si="92"/>
        <v>122</v>
      </c>
      <c r="I1479" s="15" t="str">
        <f t="shared" si="93"/>
        <v>Dec</v>
      </c>
      <c r="J1479" s="15" t="str">
        <f t="shared" si="94"/>
        <v>Day</v>
      </c>
      <c r="K1479" s="15" t="str">
        <f t="shared" si="95"/>
        <v>Weekday</v>
      </c>
      <c r="L1479" s="19">
        <f>_xlfn.ISOWEEKNUM(Table4[[#This Row],[Delivery Date]])</f>
        <v>49</v>
      </c>
    </row>
    <row r="1480" spans="1:12" hidden="1">
      <c r="A1480" s="4">
        <v>1515</v>
      </c>
      <c r="B1480" s="2" t="s">
        <v>259</v>
      </c>
      <c r="C1480" s="2" t="s">
        <v>8</v>
      </c>
      <c r="D1480" s="3">
        <v>2.2916666666666669E-2</v>
      </c>
      <c r="E1480" s="2" t="s">
        <v>381</v>
      </c>
      <c r="F1480" s="1">
        <v>41610.98713927083</v>
      </c>
      <c r="G1480" s="1">
        <v>41611.063863807874</v>
      </c>
      <c r="H1480" s="5">
        <f t="shared" si="92"/>
        <v>110</v>
      </c>
      <c r="I1480" s="15" t="str">
        <f t="shared" si="93"/>
        <v>Dec</v>
      </c>
      <c r="J1480" s="15" t="str">
        <f t="shared" si="94"/>
        <v>Night</v>
      </c>
      <c r="K1480" s="15" t="str">
        <f t="shared" si="95"/>
        <v>Weekday</v>
      </c>
      <c r="L1480" s="19">
        <f>_xlfn.ISOWEEKNUM(Table4[[#This Row],[Delivery Date]])</f>
        <v>49</v>
      </c>
    </row>
    <row r="1481" spans="1:12" hidden="1">
      <c r="A1481" s="4">
        <v>1516</v>
      </c>
      <c r="B1481" s="2" t="s">
        <v>259</v>
      </c>
      <c r="C1481" s="2" t="s">
        <v>8</v>
      </c>
      <c r="D1481" s="3">
        <v>0.10347222222222223</v>
      </c>
      <c r="E1481" s="2" t="s">
        <v>381</v>
      </c>
      <c r="F1481" s="1">
        <v>41611.070488923608</v>
      </c>
      <c r="G1481" s="1">
        <v>41611.127653275464</v>
      </c>
      <c r="H1481" s="5">
        <f t="shared" si="92"/>
        <v>82</v>
      </c>
      <c r="I1481" s="15" t="str">
        <f t="shared" si="93"/>
        <v>Dec</v>
      </c>
      <c r="J1481" s="15" t="str">
        <f t="shared" si="94"/>
        <v>Night</v>
      </c>
      <c r="K1481" s="15" t="str">
        <f t="shared" si="95"/>
        <v>Weekday</v>
      </c>
      <c r="L1481" s="19">
        <f>_xlfn.ISOWEEKNUM(Table4[[#This Row],[Delivery Date]])</f>
        <v>49</v>
      </c>
    </row>
    <row r="1482" spans="1:12">
      <c r="A1482" s="4">
        <v>1517</v>
      </c>
      <c r="B1482" s="2" t="s">
        <v>259</v>
      </c>
      <c r="C1482" s="2" t="s">
        <v>8</v>
      </c>
      <c r="D1482" s="3">
        <v>0.30694444444444441</v>
      </c>
      <c r="E1482" s="2" t="s">
        <v>381</v>
      </c>
      <c r="F1482" s="1">
        <v>41611.275999270831</v>
      </c>
      <c r="G1482" s="1">
        <v>41611.359205289351</v>
      </c>
      <c r="H1482" s="5">
        <f t="shared" si="92"/>
        <v>119</v>
      </c>
      <c r="I1482" s="15" t="str">
        <f t="shared" si="93"/>
        <v>Dec</v>
      </c>
      <c r="J1482" s="15" t="str">
        <f t="shared" si="94"/>
        <v>Day</v>
      </c>
      <c r="K1482" s="15" t="str">
        <f t="shared" si="95"/>
        <v>Weekday</v>
      </c>
      <c r="L1482" s="19">
        <f>_xlfn.ISOWEEKNUM(Table4[[#This Row],[Delivery Date]])</f>
        <v>49</v>
      </c>
    </row>
    <row r="1483" spans="1:12">
      <c r="A1483" s="4">
        <v>1518</v>
      </c>
      <c r="B1483" s="2" t="s">
        <v>259</v>
      </c>
      <c r="C1483" s="2" t="s">
        <v>8</v>
      </c>
      <c r="D1483" s="3">
        <v>0.43194444444444446</v>
      </c>
      <c r="E1483" s="2" t="s">
        <v>9</v>
      </c>
      <c r="F1483" s="1">
        <v>41611.386377858798</v>
      </c>
      <c r="G1483" s="1">
        <v>41611.469051469903</v>
      </c>
      <c r="H1483" s="5">
        <f t="shared" si="92"/>
        <v>119</v>
      </c>
      <c r="I1483" s="15" t="str">
        <f t="shared" si="93"/>
        <v>Dec</v>
      </c>
      <c r="J1483" s="15" t="str">
        <f t="shared" si="94"/>
        <v>Day</v>
      </c>
      <c r="K1483" s="15" t="str">
        <f t="shared" si="95"/>
        <v>Weekday</v>
      </c>
      <c r="L1483" s="19">
        <f>_xlfn.ISOWEEKNUM(Table4[[#This Row],[Delivery Date]])</f>
        <v>49</v>
      </c>
    </row>
    <row r="1484" spans="1:12">
      <c r="A1484" s="4">
        <v>1519</v>
      </c>
      <c r="B1484" s="2" t="s">
        <v>259</v>
      </c>
      <c r="C1484" s="2" t="s">
        <v>8</v>
      </c>
      <c r="D1484" s="3">
        <v>0.4548611111111111</v>
      </c>
      <c r="E1484" s="2" t="s">
        <v>6</v>
      </c>
      <c r="F1484" s="1">
        <v>41611.399954432869</v>
      </c>
      <c r="G1484" s="1">
        <v>41611.500579432868</v>
      </c>
      <c r="H1484" s="5">
        <f t="shared" si="92"/>
        <v>144</v>
      </c>
      <c r="I1484" s="15" t="str">
        <f t="shared" si="93"/>
        <v>Dec</v>
      </c>
      <c r="J1484" s="15" t="str">
        <f t="shared" si="94"/>
        <v>Day</v>
      </c>
      <c r="K1484" s="15" t="str">
        <f t="shared" si="95"/>
        <v>Weekday</v>
      </c>
      <c r="L1484" s="19">
        <f>_xlfn.ISOWEEKNUM(Table4[[#This Row],[Delivery Date]])</f>
        <v>49</v>
      </c>
    </row>
    <row r="1485" spans="1:12">
      <c r="A1485" s="4">
        <v>1520</v>
      </c>
      <c r="B1485" s="2" t="s">
        <v>259</v>
      </c>
      <c r="C1485" s="2" t="s">
        <v>8</v>
      </c>
      <c r="D1485" s="3">
        <v>0.52777777777777779</v>
      </c>
      <c r="E1485" s="2" t="s">
        <v>9</v>
      </c>
      <c r="F1485" s="1">
        <v>41611.495031747683</v>
      </c>
      <c r="G1485" s="1">
        <v>41611.570182210649</v>
      </c>
      <c r="H1485" s="5">
        <f t="shared" si="92"/>
        <v>108</v>
      </c>
      <c r="I1485" s="15" t="str">
        <f t="shared" si="93"/>
        <v>Dec</v>
      </c>
      <c r="J1485" s="15" t="str">
        <f t="shared" si="94"/>
        <v>Day</v>
      </c>
      <c r="K1485" s="15" t="str">
        <f t="shared" si="95"/>
        <v>Weekday</v>
      </c>
      <c r="L1485" s="19">
        <f>_xlfn.ISOWEEKNUM(Table4[[#This Row],[Delivery Date]])</f>
        <v>49</v>
      </c>
    </row>
    <row r="1486" spans="1:12">
      <c r="A1486" s="4">
        <v>1521</v>
      </c>
      <c r="B1486" s="2" t="s">
        <v>259</v>
      </c>
      <c r="C1486" s="2" t="s">
        <v>8</v>
      </c>
      <c r="D1486" s="3">
        <v>0.53402777777777777</v>
      </c>
      <c r="E1486" s="2" t="s">
        <v>9</v>
      </c>
      <c r="F1486" s="1">
        <v>41611.479234027771</v>
      </c>
      <c r="G1486" s="1">
        <v>41611.545368287036</v>
      </c>
      <c r="H1486" s="5">
        <f t="shared" si="92"/>
        <v>95</v>
      </c>
      <c r="I1486" s="15" t="str">
        <f t="shared" si="93"/>
        <v>Dec</v>
      </c>
      <c r="J1486" s="15" t="str">
        <f t="shared" si="94"/>
        <v>Day</v>
      </c>
      <c r="K1486" s="15" t="str">
        <f t="shared" si="95"/>
        <v>Weekday</v>
      </c>
      <c r="L1486" s="19">
        <f>_xlfn.ISOWEEKNUM(Table4[[#This Row],[Delivery Date]])</f>
        <v>49</v>
      </c>
    </row>
    <row r="1487" spans="1:12">
      <c r="A1487" s="4">
        <v>1522</v>
      </c>
      <c r="B1487" s="2" t="s">
        <v>259</v>
      </c>
      <c r="C1487" s="2" t="s">
        <v>8</v>
      </c>
      <c r="D1487" s="3">
        <v>0.64930555555555558</v>
      </c>
      <c r="E1487" s="2" t="s">
        <v>9</v>
      </c>
      <c r="F1487" s="1">
        <v>41611.608917094905</v>
      </c>
      <c r="G1487" s="1">
        <v>41611.670780520835</v>
      </c>
      <c r="H1487" s="5">
        <f t="shared" si="92"/>
        <v>89</v>
      </c>
      <c r="I1487" s="15" t="str">
        <f t="shared" si="93"/>
        <v>Dec</v>
      </c>
      <c r="J1487" s="15" t="str">
        <f t="shared" si="94"/>
        <v>Day</v>
      </c>
      <c r="K1487" s="15" t="str">
        <f t="shared" si="95"/>
        <v>Weekday</v>
      </c>
      <c r="L1487" s="19">
        <f>_xlfn.ISOWEEKNUM(Table4[[#This Row],[Delivery Date]])</f>
        <v>49</v>
      </c>
    </row>
    <row r="1488" spans="1:12">
      <c r="A1488" s="4">
        <v>1523</v>
      </c>
      <c r="B1488" s="2" t="s">
        <v>259</v>
      </c>
      <c r="C1488" s="2" t="s">
        <v>8</v>
      </c>
      <c r="D1488" s="3">
        <v>0.68402777777777779</v>
      </c>
      <c r="E1488" s="2" t="s">
        <v>9</v>
      </c>
      <c r="F1488" s="1">
        <v>41611.623941203703</v>
      </c>
      <c r="G1488" s="1">
        <v>41611.7142537037</v>
      </c>
      <c r="H1488" s="5">
        <f t="shared" si="92"/>
        <v>130</v>
      </c>
      <c r="I1488" s="15" t="str">
        <f t="shared" si="93"/>
        <v>Dec</v>
      </c>
      <c r="J1488" s="15" t="str">
        <f t="shared" si="94"/>
        <v>Day</v>
      </c>
      <c r="K1488" s="15" t="str">
        <f t="shared" si="95"/>
        <v>Weekday</v>
      </c>
      <c r="L1488" s="19">
        <f>_xlfn.ISOWEEKNUM(Table4[[#This Row],[Delivery Date]])</f>
        <v>49</v>
      </c>
    </row>
    <row r="1489" spans="1:12">
      <c r="A1489" s="4">
        <v>1524</v>
      </c>
      <c r="B1489" s="2" t="s">
        <v>259</v>
      </c>
      <c r="C1489" s="2" t="s">
        <v>8</v>
      </c>
      <c r="D1489" s="3">
        <v>0.99097222222222225</v>
      </c>
      <c r="E1489" s="2" t="s">
        <v>381</v>
      </c>
      <c r="F1489" s="1">
        <v>41611.974049039352</v>
      </c>
      <c r="G1489" s="1">
        <v>41612.027752743059</v>
      </c>
      <c r="H1489" s="5">
        <f t="shared" si="92"/>
        <v>77</v>
      </c>
      <c r="I1489" s="15" t="str">
        <f t="shared" si="93"/>
        <v>Dec</v>
      </c>
      <c r="J1489" s="15" t="str">
        <f t="shared" si="94"/>
        <v>Day</v>
      </c>
      <c r="K1489" s="15" t="str">
        <f t="shared" si="95"/>
        <v>Weekday</v>
      </c>
      <c r="L1489" s="19">
        <f>_xlfn.ISOWEEKNUM(Table4[[#This Row],[Delivery Date]])</f>
        <v>49</v>
      </c>
    </row>
    <row r="1490" spans="1:12">
      <c r="A1490" s="4">
        <v>1525</v>
      </c>
      <c r="B1490" s="2" t="s">
        <v>260</v>
      </c>
      <c r="C1490" s="2" t="s">
        <v>11</v>
      </c>
      <c r="D1490" s="3">
        <v>0.26944444444444443</v>
      </c>
      <c r="E1490" s="2" t="s">
        <v>381</v>
      </c>
      <c r="F1490" s="1">
        <v>41612.247890706014</v>
      </c>
      <c r="G1490" s="1">
        <v>41612.299059687502</v>
      </c>
      <c r="H1490" s="5">
        <f t="shared" si="92"/>
        <v>73</v>
      </c>
      <c r="I1490" s="15" t="str">
        <f t="shared" si="93"/>
        <v>Dec</v>
      </c>
      <c r="J1490" s="15" t="str">
        <f t="shared" si="94"/>
        <v>Day</v>
      </c>
      <c r="K1490" s="15" t="str">
        <f t="shared" si="95"/>
        <v>Weekday</v>
      </c>
      <c r="L1490" s="19">
        <f>_xlfn.ISOWEEKNUM(Table4[[#This Row],[Delivery Date]])</f>
        <v>49</v>
      </c>
    </row>
    <row r="1491" spans="1:12">
      <c r="A1491" s="4">
        <v>1526</v>
      </c>
      <c r="B1491" s="2" t="s">
        <v>260</v>
      </c>
      <c r="C1491" s="2" t="s">
        <v>11</v>
      </c>
      <c r="D1491" s="3">
        <v>0.3527777777777778</v>
      </c>
      <c r="E1491" s="2" t="s">
        <v>9</v>
      </c>
      <c r="F1491" s="1">
        <v>41612.334964467591</v>
      </c>
      <c r="G1491" s="1">
        <v>41612.371411226857</v>
      </c>
      <c r="H1491" s="5">
        <f t="shared" si="92"/>
        <v>52</v>
      </c>
      <c r="I1491" s="15" t="str">
        <f t="shared" si="93"/>
        <v>Dec</v>
      </c>
      <c r="J1491" s="15" t="str">
        <f t="shared" si="94"/>
        <v>Day</v>
      </c>
      <c r="K1491" s="15" t="str">
        <f t="shared" si="95"/>
        <v>Weekday</v>
      </c>
      <c r="L1491" s="19">
        <f>_xlfn.ISOWEEKNUM(Table4[[#This Row],[Delivery Date]])</f>
        <v>49</v>
      </c>
    </row>
    <row r="1492" spans="1:12">
      <c r="A1492" s="4">
        <v>1528</v>
      </c>
      <c r="B1492" s="2" t="s">
        <v>260</v>
      </c>
      <c r="C1492" s="2" t="s">
        <v>11</v>
      </c>
      <c r="D1492" s="3">
        <v>0.45833333333333331</v>
      </c>
      <c r="E1492" s="2" t="s">
        <v>9</v>
      </c>
      <c r="F1492" s="1">
        <v>41612.431869212967</v>
      </c>
      <c r="G1492" s="1">
        <v>41612.485804398144</v>
      </c>
      <c r="H1492" s="5">
        <f t="shared" si="92"/>
        <v>77</v>
      </c>
      <c r="I1492" s="15" t="str">
        <f t="shared" si="93"/>
        <v>Dec</v>
      </c>
      <c r="J1492" s="15" t="str">
        <f t="shared" si="94"/>
        <v>Day</v>
      </c>
      <c r="K1492" s="15" t="str">
        <f t="shared" si="95"/>
        <v>Weekday</v>
      </c>
      <c r="L1492" s="19">
        <f>_xlfn.ISOWEEKNUM(Table4[[#This Row],[Delivery Date]])</f>
        <v>49</v>
      </c>
    </row>
    <row r="1493" spans="1:12">
      <c r="A1493" s="4">
        <v>1529</v>
      </c>
      <c r="B1493" s="2" t="s">
        <v>260</v>
      </c>
      <c r="C1493" s="2" t="s">
        <v>11</v>
      </c>
      <c r="D1493" s="3">
        <v>0.47013888888888888</v>
      </c>
      <c r="E1493" s="2" t="s">
        <v>381</v>
      </c>
      <c r="F1493" s="1">
        <v>41612.457531365741</v>
      </c>
      <c r="G1493" s="1">
        <v>41612.501617013892</v>
      </c>
      <c r="H1493" s="5">
        <f t="shared" si="92"/>
        <v>63</v>
      </c>
      <c r="I1493" s="15" t="str">
        <f t="shared" si="93"/>
        <v>Dec</v>
      </c>
      <c r="J1493" s="15" t="str">
        <f t="shared" si="94"/>
        <v>Day</v>
      </c>
      <c r="K1493" s="15" t="str">
        <f t="shared" si="95"/>
        <v>Weekday</v>
      </c>
      <c r="L1493" s="19">
        <f>_xlfn.ISOWEEKNUM(Table4[[#This Row],[Delivery Date]])</f>
        <v>49</v>
      </c>
    </row>
    <row r="1494" spans="1:12">
      <c r="A1494" s="4">
        <v>1531</v>
      </c>
      <c r="B1494" s="2" t="s">
        <v>260</v>
      </c>
      <c r="C1494" s="2" t="s">
        <v>11</v>
      </c>
      <c r="D1494" s="3">
        <v>0.60069444444444442</v>
      </c>
      <c r="E1494" s="2" t="s">
        <v>9</v>
      </c>
      <c r="F1494" s="1">
        <v>41612.570438391202</v>
      </c>
      <c r="G1494" s="1">
        <v>41612.641862002318</v>
      </c>
      <c r="H1494" s="5">
        <f t="shared" si="92"/>
        <v>102</v>
      </c>
      <c r="I1494" s="15" t="str">
        <f t="shared" si="93"/>
        <v>Dec</v>
      </c>
      <c r="J1494" s="15" t="str">
        <f t="shared" si="94"/>
        <v>Day</v>
      </c>
      <c r="K1494" s="15" t="str">
        <f t="shared" si="95"/>
        <v>Weekday</v>
      </c>
      <c r="L1494" s="19">
        <f>_xlfn.ISOWEEKNUM(Table4[[#This Row],[Delivery Date]])</f>
        <v>49</v>
      </c>
    </row>
    <row r="1495" spans="1:12">
      <c r="A1495" s="4">
        <v>1532</v>
      </c>
      <c r="B1495" s="2" t="s">
        <v>260</v>
      </c>
      <c r="C1495" s="2" t="s">
        <v>11</v>
      </c>
      <c r="D1495" s="3">
        <v>0.67638888888888893</v>
      </c>
      <c r="E1495" s="2" t="s">
        <v>9</v>
      </c>
      <c r="F1495" s="1">
        <v>41612.656286342593</v>
      </c>
      <c r="G1495" s="1">
        <v>41612.723022453698</v>
      </c>
      <c r="H1495" s="5">
        <f t="shared" si="92"/>
        <v>96</v>
      </c>
      <c r="I1495" s="15" t="str">
        <f t="shared" si="93"/>
        <v>Dec</v>
      </c>
      <c r="J1495" s="15" t="str">
        <f t="shared" si="94"/>
        <v>Day</v>
      </c>
      <c r="K1495" s="15" t="str">
        <f t="shared" si="95"/>
        <v>Weekday</v>
      </c>
      <c r="L1495" s="19">
        <f>_xlfn.ISOWEEKNUM(Table4[[#This Row],[Delivery Date]])</f>
        <v>49</v>
      </c>
    </row>
    <row r="1496" spans="1:12">
      <c r="A1496" s="4">
        <v>1533</v>
      </c>
      <c r="B1496" s="2" t="s">
        <v>260</v>
      </c>
      <c r="C1496" s="2" t="s">
        <v>11</v>
      </c>
      <c r="D1496" s="3">
        <v>0.71319444444444446</v>
      </c>
      <c r="E1496" s="2" t="s">
        <v>381</v>
      </c>
      <c r="F1496" s="1">
        <v>41612.728167592591</v>
      </c>
      <c r="G1496" s="1">
        <v>41612.74258888889</v>
      </c>
      <c r="H1496" s="5">
        <f t="shared" si="92"/>
        <v>20</v>
      </c>
      <c r="I1496" s="15" t="str">
        <f t="shared" si="93"/>
        <v>Dec</v>
      </c>
      <c r="J1496" s="15" t="str">
        <f t="shared" si="94"/>
        <v>Day</v>
      </c>
      <c r="K1496" s="15" t="str">
        <f t="shared" si="95"/>
        <v>Weekday</v>
      </c>
      <c r="L1496" s="19">
        <f>_xlfn.ISOWEEKNUM(Table4[[#This Row],[Delivery Date]])</f>
        <v>49</v>
      </c>
    </row>
    <row r="1497" spans="1:12" hidden="1">
      <c r="A1497" s="4">
        <v>1534</v>
      </c>
      <c r="B1497" s="2" t="s">
        <v>261</v>
      </c>
      <c r="C1497" s="2" t="s">
        <v>13</v>
      </c>
      <c r="D1497" s="3">
        <v>2.361111111111111E-2</v>
      </c>
      <c r="E1497" s="2" t="s">
        <v>381</v>
      </c>
      <c r="F1497" s="1">
        <v>41612.99278839121</v>
      </c>
      <c r="G1497" s="1" t="e">
        <v>#VALUE!</v>
      </c>
      <c r="H1497" s="5" t="e">
        <f t="shared" si="92"/>
        <v>#VALUE!</v>
      </c>
      <c r="I1497" s="15" t="str">
        <f t="shared" si="93"/>
        <v>Dec</v>
      </c>
      <c r="J1497" s="15" t="str">
        <f t="shared" si="94"/>
        <v>Night</v>
      </c>
      <c r="K1497" s="15" t="str">
        <f t="shared" si="95"/>
        <v>Weekday</v>
      </c>
      <c r="L1497" s="19">
        <f>_xlfn.ISOWEEKNUM(Table4[[#This Row],[Delivery Date]])</f>
        <v>49</v>
      </c>
    </row>
    <row r="1498" spans="1:12" hidden="1">
      <c r="A1498" s="4">
        <v>1535</v>
      </c>
      <c r="B1498" s="2" t="s">
        <v>261</v>
      </c>
      <c r="C1498" s="2" t="s">
        <v>13</v>
      </c>
      <c r="D1498" s="3">
        <v>0.23194444444444443</v>
      </c>
      <c r="E1498" s="2" t="s">
        <v>381</v>
      </c>
      <c r="F1498" s="1">
        <v>41613.222028472221</v>
      </c>
      <c r="G1498" s="1">
        <v>41613.258695138888</v>
      </c>
      <c r="H1498" s="5">
        <f t="shared" si="92"/>
        <v>52</v>
      </c>
      <c r="I1498" s="15" t="str">
        <f t="shared" si="93"/>
        <v>Dec</v>
      </c>
      <c r="J1498" s="15" t="str">
        <f t="shared" si="94"/>
        <v>Night</v>
      </c>
      <c r="K1498" s="15" t="str">
        <f t="shared" si="95"/>
        <v>Weekday</v>
      </c>
      <c r="L1498" s="19">
        <f>_xlfn.ISOWEEKNUM(Table4[[#This Row],[Delivery Date]])</f>
        <v>49</v>
      </c>
    </row>
    <row r="1499" spans="1:12">
      <c r="A1499" s="4">
        <v>1536</v>
      </c>
      <c r="B1499" s="2" t="s">
        <v>261</v>
      </c>
      <c r="C1499" s="2" t="s">
        <v>13</v>
      </c>
      <c r="D1499" s="3">
        <v>0.31041666666666667</v>
      </c>
      <c r="E1499" s="2" t="s">
        <v>6</v>
      </c>
      <c r="F1499" s="1">
        <v>41613.272807905094</v>
      </c>
      <c r="G1499" s="1">
        <v>41613.35101392361</v>
      </c>
      <c r="H1499" s="5">
        <f t="shared" si="92"/>
        <v>112</v>
      </c>
      <c r="I1499" s="15" t="str">
        <f t="shared" si="93"/>
        <v>Dec</v>
      </c>
      <c r="J1499" s="15" t="str">
        <f t="shared" si="94"/>
        <v>Day</v>
      </c>
      <c r="K1499" s="15" t="str">
        <f t="shared" si="95"/>
        <v>Weekday</v>
      </c>
      <c r="L1499" s="19">
        <f>_xlfn.ISOWEEKNUM(Table4[[#This Row],[Delivery Date]])</f>
        <v>49</v>
      </c>
    </row>
    <row r="1500" spans="1:12">
      <c r="A1500" s="4">
        <v>1537</v>
      </c>
      <c r="B1500" s="2" t="s">
        <v>261</v>
      </c>
      <c r="C1500" s="2" t="s">
        <v>13</v>
      </c>
      <c r="D1500" s="3">
        <v>0.47361111111111115</v>
      </c>
      <c r="E1500" s="2" t="s">
        <v>9</v>
      </c>
      <c r="F1500" s="1">
        <v>41613.424776539352</v>
      </c>
      <c r="G1500" s="1">
        <v>41613.517183946758</v>
      </c>
      <c r="H1500" s="5">
        <f t="shared" si="92"/>
        <v>133</v>
      </c>
      <c r="I1500" s="15" t="str">
        <f t="shared" si="93"/>
        <v>Dec</v>
      </c>
      <c r="J1500" s="15" t="str">
        <f t="shared" si="94"/>
        <v>Day</v>
      </c>
      <c r="K1500" s="15" t="str">
        <f t="shared" si="95"/>
        <v>Weekday</v>
      </c>
      <c r="L1500" s="19">
        <f>_xlfn.ISOWEEKNUM(Table4[[#This Row],[Delivery Date]])</f>
        <v>49</v>
      </c>
    </row>
    <row r="1501" spans="1:12">
      <c r="A1501" s="4">
        <v>1538</v>
      </c>
      <c r="B1501" s="2" t="s">
        <v>261</v>
      </c>
      <c r="C1501" s="2" t="s">
        <v>13</v>
      </c>
      <c r="D1501" s="3">
        <v>0.54513888888888895</v>
      </c>
      <c r="E1501" s="2" t="s">
        <v>381</v>
      </c>
      <c r="F1501" s="1">
        <v>41613.514227164349</v>
      </c>
      <c r="G1501" s="1">
        <v>41613.583416979163</v>
      </c>
      <c r="H1501" s="5">
        <f t="shared" ref="H1501:H1563" si="96">HOUR(G1501-F1501)*60+MINUTE(G1501-F1501)</f>
        <v>99</v>
      </c>
      <c r="I1501" s="15" t="str">
        <f t="shared" si="93"/>
        <v>Dec</v>
      </c>
      <c r="J1501" s="15" t="str">
        <f t="shared" si="94"/>
        <v>Day</v>
      </c>
      <c r="K1501" s="15" t="str">
        <f t="shared" si="95"/>
        <v>Weekday</v>
      </c>
      <c r="L1501" s="19">
        <f>_xlfn.ISOWEEKNUM(Table4[[#This Row],[Delivery Date]])</f>
        <v>49</v>
      </c>
    </row>
    <row r="1502" spans="1:12">
      <c r="A1502" s="4">
        <v>1539</v>
      </c>
      <c r="B1502" s="2" t="s">
        <v>261</v>
      </c>
      <c r="C1502" s="2" t="s">
        <v>13</v>
      </c>
      <c r="D1502" s="3">
        <v>0.61805555555555558</v>
      </c>
      <c r="E1502" s="2" t="s">
        <v>9</v>
      </c>
      <c r="F1502" s="1">
        <v>41613.60050659722</v>
      </c>
      <c r="G1502" s="1">
        <v>41613.654383912042</v>
      </c>
      <c r="H1502" s="5">
        <f t="shared" si="96"/>
        <v>77</v>
      </c>
      <c r="I1502" s="15" t="str">
        <f t="shared" si="93"/>
        <v>Dec</v>
      </c>
      <c r="J1502" s="15" t="str">
        <f t="shared" si="94"/>
        <v>Day</v>
      </c>
      <c r="K1502" s="15" t="str">
        <f t="shared" si="95"/>
        <v>Weekday</v>
      </c>
      <c r="L1502" s="19">
        <f>_xlfn.ISOWEEKNUM(Table4[[#This Row],[Delivery Date]])</f>
        <v>49</v>
      </c>
    </row>
    <row r="1503" spans="1:12">
      <c r="A1503" s="4">
        <v>1540</v>
      </c>
      <c r="B1503" s="2" t="s">
        <v>261</v>
      </c>
      <c r="C1503" s="2" t="s">
        <v>13</v>
      </c>
      <c r="D1503" s="3">
        <v>0.67499999999999993</v>
      </c>
      <c r="E1503" s="2" t="s">
        <v>381</v>
      </c>
      <c r="F1503" s="1">
        <v>41613.647468946758</v>
      </c>
      <c r="G1503" s="1">
        <v>41613.706948113431</v>
      </c>
      <c r="H1503" s="5">
        <f t="shared" si="96"/>
        <v>85</v>
      </c>
      <c r="I1503" s="15" t="str">
        <f t="shared" si="93"/>
        <v>Dec</v>
      </c>
      <c r="J1503" s="15" t="str">
        <f t="shared" si="94"/>
        <v>Day</v>
      </c>
      <c r="K1503" s="15" t="str">
        <f t="shared" si="95"/>
        <v>Weekday</v>
      </c>
      <c r="L1503" s="19">
        <f>_xlfn.ISOWEEKNUM(Table4[[#This Row],[Delivery Date]])</f>
        <v>49</v>
      </c>
    </row>
    <row r="1504" spans="1:12">
      <c r="A1504" s="4">
        <v>1541</v>
      </c>
      <c r="B1504" s="2" t="s">
        <v>261</v>
      </c>
      <c r="C1504" s="2" t="s">
        <v>13</v>
      </c>
      <c r="D1504" s="3">
        <v>0.86736111111111114</v>
      </c>
      <c r="E1504" s="2" t="s">
        <v>381</v>
      </c>
      <c r="F1504" s="1">
        <v>41613.832647106487</v>
      </c>
      <c r="G1504" s="1">
        <v>41613.902380902779</v>
      </c>
      <c r="H1504" s="5">
        <f t="shared" si="96"/>
        <v>100</v>
      </c>
      <c r="I1504" s="15" t="str">
        <f t="shared" si="93"/>
        <v>Dec</v>
      </c>
      <c r="J1504" s="15" t="str">
        <f t="shared" si="94"/>
        <v>Day</v>
      </c>
      <c r="K1504" s="15" t="str">
        <f t="shared" si="95"/>
        <v>Weekday</v>
      </c>
      <c r="L1504" s="19">
        <f>_xlfn.ISOWEEKNUM(Table4[[#This Row],[Delivery Date]])</f>
        <v>49</v>
      </c>
    </row>
    <row r="1505" spans="1:12">
      <c r="A1505" s="4">
        <v>1542</v>
      </c>
      <c r="B1505" s="2" t="s">
        <v>261</v>
      </c>
      <c r="C1505" s="2" t="s">
        <v>13</v>
      </c>
      <c r="D1505" s="3">
        <v>0.95416666666666661</v>
      </c>
      <c r="E1505" s="2" t="s">
        <v>6</v>
      </c>
      <c r="F1505" s="1">
        <v>41613.933282523147</v>
      </c>
      <c r="G1505" s="1">
        <v>41614.014995486112</v>
      </c>
      <c r="H1505" s="5">
        <f t="shared" si="96"/>
        <v>117</v>
      </c>
      <c r="I1505" s="15" t="str">
        <f t="shared" si="93"/>
        <v>Dec</v>
      </c>
      <c r="J1505" s="15" t="str">
        <f t="shared" si="94"/>
        <v>Day</v>
      </c>
      <c r="K1505" s="15" t="str">
        <f t="shared" si="95"/>
        <v>Weekday</v>
      </c>
      <c r="L1505" s="19">
        <f>_xlfn.ISOWEEKNUM(Table4[[#This Row],[Delivery Date]])</f>
        <v>49</v>
      </c>
    </row>
    <row r="1506" spans="1:12">
      <c r="A1506" s="4">
        <v>1543</v>
      </c>
      <c r="B1506" s="2" t="s">
        <v>262</v>
      </c>
      <c r="C1506" s="2" t="s">
        <v>15</v>
      </c>
      <c r="D1506" s="3">
        <v>0.25208333333333333</v>
      </c>
      <c r="E1506" s="2" t="s">
        <v>381</v>
      </c>
      <c r="F1506" s="1">
        <v>41614.227071527777</v>
      </c>
      <c r="G1506" s="1">
        <v>41614.293356249997</v>
      </c>
      <c r="H1506" s="5">
        <f t="shared" si="96"/>
        <v>95</v>
      </c>
      <c r="I1506" s="15" t="str">
        <f t="shared" si="93"/>
        <v>Dec</v>
      </c>
      <c r="J1506" s="15" t="str">
        <f t="shared" si="94"/>
        <v>Day</v>
      </c>
      <c r="K1506" s="15" t="str">
        <f t="shared" si="95"/>
        <v>Weekday</v>
      </c>
      <c r="L1506" s="19">
        <f>_xlfn.ISOWEEKNUM(Table4[[#This Row],[Delivery Date]])</f>
        <v>49</v>
      </c>
    </row>
    <row r="1507" spans="1:12">
      <c r="A1507" s="4">
        <v>1544</v>
      </c>
      <c r="B1507" s="2" t="s">
        <v>262</v>
      </c>
      <c r="C1507" s="2" t="s">
        <v>15</v>
      </c>
      <c r="D1507" s="3">
        <v>0.46527777777777773</v>
      </c>
      <c r="E1507" s="2" t="s">
        <v>9</v>
      </c>
      <c r="F1507" s="1">
        <v>41614.423824074074</v>
      </c>
      <c r="G1507" s="1" t="e">
        <v>#VALUE!</v>
      </c>
      <c r="H1507" s="5" t="e">
        <f t="shared" si="96"/>
        <v>#VALUE!</v>
      </c>
      <c r="I1507" s="15" t="str">
        <f t="shared" si="93"/>
        <v>Dec</v>
      </c>
      <c r="J1507" s="15" t="str">
        <f t="shared" si="94"/>
        <v>Day</v>
      </c>
      <c r="K1507" s="15" t="str">
        <f t="shared" si="95"/>
        <v>Weekday</v>
      </c>
      <c r="L1507" s="19">
        <f>_xlfn.ISOWEEKNUM(Table4[[#This Row],[Delivery Date]])</f>
        <v>49</v>
      </c>
    </row>
    <row r="1508" spans="1:12">
      <c r="A1508" s="4">
        <v>1545</v>
      </c>
      <c r="B1508" s="2" t="s">
        <v>262</v>
      </c>
      <c r="C1508" s="2" t="s">
        <v>15</v>
      </c>
      <c r="D1508" s="3">
        <v>0.46111111111111108</v>
      </c>
      <c r="E1508" s="2" t="s">
        <v>9</v>
      </c>
      <c r="F1508" s="1">
        <v>41614.446280208336</v>
      </c>
      <c r="G1508" s="1">
        <v>41614.495840393523</v>
      </c>
      <c r="H1508" s="5">
        <f t="shared" si="96"/>
        <v>71</v>
      </c>
      <c r="I1508" s="15" t="str">
        <f t="shared" si="93"/>
        <v>Dec</v>
      </c>
      <c r="J1508" s="15" t="str">
        <f t="shared" si="94"/>
        <v>Day</v>
      </c>
      <c r="K1508" s="15" t="str">
        <f t="shared" si="95"/>
        <v>Weekday</v>
      </c>
      <c r="L1508" s="19">
        <f>_xlfn.ISOWEEKNUM(Table4[[#This Row],[Delivery Date]])</f>
        <v>49</v>
      </c>
    </row>
    <row r="1509" spans="1:12">
      <c r="A1509" s="4">
        <v>1546</v>
      </c>
      <c r="B1509" s="2" t="s">
        <v>262</v>
      </c>
      <c r="C1509" s="2" t="s">
        <v>15</v>
      </c>
      <c r="D1509" s="3">
        <v>0.5805555555555556</v>
      </c>
      <c r="E1509" s="2" t="s">
        <v>9</v>
      </c>
      <c r="F1509" s="1">
        <v>41614.546511921297</v>
      </c>
      <c r="G1509" s="1">
        <v>41614.610551273145</v>
      </c>
      <c r="H1509" s="5">
        <f t="shared" si="96"/>
        <v>92</v>
      </c>
      <c r="I1509" s="15" t="str">
        <f t="shared" si="93"/>
        <v>Dec</v>
      </c>
      <c r="J1509" s="15" t="str">
        <f t="shared" si="94"/>
        <v>Day</v>
      </c>
      <c r="K1509" s="15" t="str">
        <f t="shared" si="95"/>
        <v>Weekday</v>
      </c>
      <c r="L1509" s="19">
        <f>_xlfn.ISOWEEKNUM(Table4[[#This Row],[Delivery Date]])</f>
        <v>49</v>
      </c>
    </row>
    <row r="1510" spans="1:12">
      <c r="A1510" s="4">
        <v>1547</v>
      </c>
      <c r="B1510" s="2" t="s">
        <v>262</v>
      </c>
      <c r="C1510" s="2" t="s">
        <v>15</v>
      </c>
      <c r="D1510" s="3">
        <v>0.65902777777777777</v>
      </c>
      <c r="E1510" s="2" t="s">
        <v>9</v>
      </c>
      <c r="F1510" s="1">
        <v>41614.627884803245</v>
      </c>
      <c r="G1510" s="1">
        <v>41614.689759803245</v>
      </c>
      <c r="H1510" s="5">
        <f t="shared" si="96"/>
        <v>89</v>
      </c>
      <c r="I1510" s="15" t="str">
        <f t="shared" si="93"/>
        <v>Dec</v>
      </c>
      <c r="J1510" s="15" t="str">
        <f t="shared" si="94"/>
        <v>Day</v>
      </c>
      <c r="K1510" s="15" t="str">
        <f t="shared" si="95"/>
        <v>Weekday</v>
      </c>
      <c r="L1510" s="19">
        <f>_xlfn.ISOWEEKNUM(Table4[[#This Row],[Delivery Date]])</f>
        <v>49</v>
      </c>
    </row>
    <row r="1511" spans="1:12">
      <c r="A1511" s="4">
        <v>1548</v>
      </c>
      <c r="B1511" s="2" t="s">
        <v>262</v>
      </c>
      <c r="C1511" s="2" t="s">
        <v>15</v>
      </c>
      <c r="D1511" s="3">
        <v>0.66875000000000007</v>
      </c>
      <c r="E1511" s="2" t="s">
        <v>381</v>
      </c>
      <c r="F1511" s="1">
        <v>41614.627806597222</v>
      </c>
      <c r="G1511" s="1">
        <v>41614.721591319445</v>
      </c>
      <c r="H1511" s="5">
        <f t="shared" si="96"/>
        <v>135</v>
      </c>
      <c r="I1511" s="15" t="str">
        <f t="shared" si="93"/>
        <v>Dec</v>
      </c>
      <c r="J1511" s="15" t="str">
        <f t="shared" si="94"/>
        <v>Day</v>
      </c>
      <c r="K1511" s="15" t="str">
        <f t="shared" si="95"/>
        <v>Weekday</v>
      </c>
      <c r="L1511" s="19">
        <f>_xlfn.ISOWEEKNUM(Table4[[#This Row],[Delivery Date]])</f>
        <v>49</v>
      </c>
    </row>
    <row r="1512" spans="1:12">
      <c r="A1512" s="4">
        <v>1549</v>
      </c>
      <c r="B1512" s="2" t="s">
        <v>262</v>
      </c>
      <c r="C1512" s="2" t="s">
        <v>15</v>
      </c>
      <c r="D1512" s="3">
        <v>0.71527777777777779</v>
      </c>
      <c r="E1512" s="2" t="s">
        <v>381</v>
      </c>
      <c r="F1512" s="1">
        <v>41614.709809571759</v>
      </c>
      <c r="G1512" s="1" t="e">
        <v>#VALUE!</v>
      </c>
      <c r="H1512" s="5" t="e">
        <f t="shared" si="96"/>
        <v>#VALUE!</v>
      </c>
      <c r="I1512" s="15" t="str">
        <f t="shared" si="93"/>
        <v>Dec</v>
      </c>
      <c r="J1512" s="15" t="str">
        <f t="shared" si="94"/>
        <v>Day</v>
      </c>
      <c r="K1512" s="15" t="str">
        <f t="shared" si="95"/>
        <v>Weekday</v>
      </c>
      <c r="L1512" s="19">
        <f>_xlfn.ISOWEEKNUM(Table4[[#This Row],[Delivery Date]])</f>
        <v>49</v>
      </c>
    </row>
    <row r="1513" spans="1:12">
      <c r="A1513" s="4">
        <v>1550</v>
      </c>
      <c r="B1513" s="2" t="s">
        <v>262</v>
      </c>
      <c r="C1513" s="2" t="s">
        <v>15</v>
      </c>
      <c r="D1513" s="3">
        <v>0.81388888888888899</v>
      </c>
      <c r="E1513" s="2" t="s">
        <v>381</v>
      </c>
      <c r="F1513" s="1">
        <v>41614.798619942128</v>
      </c>
      <c r="G1513" s="1">
        <v>41614.838515775467</v>
      </c>
      <c r="H1513" s="5">
        <f t="shared" si="96"/>
        <v>57</v>
      </c>
      <c r="I1513" s="15" t="str">
        <f t="shared" si="93"/>
        <v>Dec</v>
      </c>
      <c r="J1513" s="15" t="str">
        <f t="shared" si="94"/>
        <v>Day</v>
      </c>
      <c r="K1513" s="15" t="str">
        <f t="shared" si="95"/>
        <v>Weekday</v>
      </c>
      <c r="L1513" s="19">
        <f>_xlfn.ISOWEEKNUM(Table4[[#This Row],[Delivery Date]])</f>
        <v>49</v>
      </c>
    </row>
    <row r="1514" spans="1:12">
      <c r="A1514" s="4">
        <v>1551</v>
      </c>
      <c r="B1514" s="2" t="s">
        <v>262</v>
      </c>
      <c r="C1514" s="2" t="s">
        <v>15</v>
      </c>
      <c r="D1514" s="3">
        <v>0.92291666666666661</v>
      </c>
      <c r="E1514" s="2" t="s">
        <v>381</v>
      </c>
      <c r="F1514" s="1">
        <v>41614.901468483797</v>
      </c>
      <c r="G1514" s="1">
        <v>41615.019836539352</v>
      </c>
      <c r="H1514" s="5">
        <f t="shared" si="96"/>
        <v>170</v>
      </c>
      <c r="I1514" s="15" t="str">
        <f t="shared" si="93"/>
        <v>Dec</v>
      </c>
      <c r="J1514" s="15" t="str">
        <f t="shared" si="94"/>
        <v>Day</v>
      </c>
      <c r="K1514" s="15" t="str">
        <f t="shared" si="95"/>
        <v>Weekday</v>
      </c>
      <c r="L1514" s="19">
        <f>_xlfn.ISOWEEKNUM(Table4[[#This Row],[Delivery Date]])</f>
        <v>49</v>
      </c>
    </row>
    <row r="1515" spans="1:12">
      <c r="A1515" s="4">
        <v>1552</v>
      </c>
      <c r="B1515" s="2" t="s">
        <v>263</v>
      </c>
      <c r="C1515" s="2" t="s">
        <v>17</v>
      </c>
      <c r="D1515" s="3">
        <v>0.84097222222222223</v>
      </c>
      <c r="E1515" s="2" t="s">
        <v>381</v>
      </c>
      <c r="F1515" s="1">
        <v>41615.817775150463</v>
      </c>
      <c r="G1515" s="1">
        <v>41615.866062187502</v>
      </c>
      <c r="H1515" s="5">
        <f t="shared" si="96"/>
        <v>69</v>
      </c>
      <c r="I1515" s="15" t="str">
        <f t="shared" si="93"/>
        <v>Dec</v>
      </c>
      <c r="J1515" s="15" t="str">
        <f t="shared" si="94"/>
        <v>Day</v>
      </c>
      <c r="K1515" s="15" t="str">
        <f t="shared" si="95"/>
        <v>Weekend</v>
      </c>
      <c r="L1515" s="19">
        <f>_xlfn.ISOWEEKNUM(Table4[[#This Row],[Delivery Date]])</f>
        <v>49</v>
      </c>
    </row>
    <row r="1516" spans="1:12" hidden="1">
      <c r="A1516" s="4">
        <v>1553</v>
      </c>
      <c r="B1516" s="2" t="s">
        <v>264</v>
      </c>
      <c r="C1516" s="2" t="s">
        <v>19</v>
      </c>
      <c r="D1516" s="3">
        <v>7.9166666666666663E-2</v>
      </c>
      <c r="E1516" s="2" t="s">
        <v>381</v>
      </c>
      <c r="F1516" s="1">
        <v>41616.050221875004</v>
      </c>
      <c r="G1516" s="1">
        <v>41616.122282060183</v>
      </c>
      <c r="H1516" s="5">
        <f t="shared" si="96"/>
        <v>103</v>
      </c>
      <c r="I1516" s="15" t="str">
        <f t="shared" si="93"/>
        <v>Dec</v>
      </c>
      <c r="J1516" s="15" t="str">
        <f t="shared" si="94"/>
        <v>Night</v>
      </c>
      <c r="K1516" s="15" t="str">
        <f t="shared" si="95"/>
        <v>Weekend</v>
      </c>
      <c r="L1516" s="19">
        <f>_xlfn.ISOWEEKNUM(Table4[[#This Row],[Delivery Date]])</f>
        <v>49</v>
      </c>
    </row>
    <row r="1517" spans="1:12" hidden="1">
      <c r="A1517" s="4">
        <v>1554</v>
      </c>
      <c r="B1517" s="2" t="s">
        <v>264</v>
      </c>
      <c r="C1517" s="2" t="s">
        <v>19</v>
      </c>
      <c r="D1517" s="3">
        <v>0.23541666666666669</v>
      </c>
      <c r="E1517" s="2" t="s">
        <v>381</v>
      </c>
      <c r="F1517" s="1">
        <v>41616.198727048606</v>
      </c>
      <c r="G1517" s="1">
        <v>41616.282708530096</v>
      </c>
      <c r="H1517" s="5">
        <f t="shared" si="96"/>
        <v>120</v>
      </c>
      <c r="I1517" s="15" t="str">
        <f t="shared" si="93"/>
        <v>Dec</v>
      </c>
      <c r="J1517" s="15" t="str">
        <f t="shared" si="94"/>
        <v>Night</v>
      </c>
      <c r="K1517" s="15" t="str">
        <f t="shared" si="95"/>
        <v>Weekend</v>
      </c>
      <c r="L1517" s="19">
        <f>_xlfn.ISOWEEKNUM(Table4[[#This Row],[Delivery Date]])</f>
        <v>49</v>
      </c>
    </row>
    <row r="1518" spans="1:12">
      <c r="A1518" s="4">
        <v>1555</v>
      </c>
      <c r="B1518" s="2" t="s">
        <v>264</v>
      </c>
      <c r="C1518" s="2" t="s">
        <v>19</v>
      </c>
      <c r="D1518" s="3">
        <v>0.4993055555555555</v>
      </c>
      <c r="E1518" s="2" t="s">
        <v>6</v>
      </c>
      <c r="F1518" s="1">
        <v>41616.477083483798</v>
      </c>
      <c r="G1518" s="1" t="e">
        <v>#VALUE!</v>
      </c>
      <c r="H1518" s="5" t="e">
        <f t="shared" si="96"/>
        <v>#VALUE!</v>
      </c>
      <c r="I1518" s="15" t="str">
        <f t="shared" si="93"/>
        <v>Dec</v>
      </c>
      <c r="J1518" s="15" t="str">
        <f t="shared" si="94"/>
        <v>Day</v>
      </c>
      <c r="K1518" s="15" t="str">
        <f t="shared" si="95"/>
        <v>Weekend</v>
      </c>
      <c r="L1518" s="19">
        <f>_xlfn.ISOWEEKNUM(Table4[[#This Row],[Delivery Date]])</f>
        <v>49</v>
      </c>
    </row>
    <row r="1519" spans="1:12">
      <c r="A1519" s="4">
        <v>1556</v>
      </c>
      <c r="B1519" s="2" t="s">
        <v>264</v>
      </c>
      <c r="C1519" s="2" t="s">
        <v>19</v>
      </c>
      <c r="D1519" s="3">
        <v>0.95486111111111116</v>
      </c>
      <c r="E1519" s="2" t="s">
        <v>381</v>
      </c>
      <c r="F1519" s="1">
        <v>41616.937935034723</v>
      </c>
      <c r="G1519" s="1">
        <v>41616.982032256943</v>
      </c>
      <c r="H1519" s="5">
        <f t="shared" si="96"/>
        <v>63</v>
      </c>
      <c r="I1519" s="15" t="str">
        <f t="shared" si="93"/>
        <v>Dec</v>
      </c>
      <c r="J1519" s="15" t="str">
        <f t="shared" si="94"/>
        <v>Day</v>
      </c>
      <c r="K1519" s="15" t="str">
        <f t="shared" si="95"/>
        <v>Weekend</v>
      </c>
      <c r="L1519" s="19">
        <f>_xlfn.ISOWEEKNUM(Table4[[#This Row],[Delivery Date]])</f>
        <v>49</v>
      </c>
    </row>
    <row r="1520" spans="1:12">
      <c r="A1520" s="4">
        <v>1557</v>
      </c>
      <c r="B1520" s="2" t="s">
        <v>265</v>
      </c>
      <c r="C1520" s="2" t="s">
        <v>5</v>
      </c>
      <c r="D1520" s="3">
        <v>0.42291666666666666</v>
      </c>
      <c r="E1520" s="2" t="s">
        <v>9</v>
      </c>
      <c r="F1520" s="1">
        <v>41617.374955057865</v>
      </c>
      <c r="G1520" s="1">
        <v>41617.464908761576</v>
      </c>
      <c r="H1520" s="5">
        <f t="shared" si="96"/>
        <v>129</v>
      </c>
      <c r="I1520" s="15" t="str">
        <f t="shared" si="93"/>
        <v>Dec</v>
      </c>
      <c r="J1520" s="15" t="str">
        <f t="shared" si="94"/>
        <v>Day</v>
      </c>
      <c r="K1520" s="15" t="str">
        <f t="shared" si="95"/>
        <v>Weekday</v>
      </c>
      <c r="L1520" s="19">
        <f>_xlfn.ISOWEEKNUM(Table4[[#This Row],[Delivery Date]])</f>
        <v>50</v>
      </c>
    </row>
    <row r="1521" spans="1:12">
      <c r="A1521" s="4">
        <v>1558</v>
      </c>
      <c r="B1521" s="2" t="s">
        <v>265</v>
      </c>
      <c r="C1521" s="2" t="s">
        <v>5</v>
      </c>
      <c r="D1521" s="3">
        <v>0.46249999999999997</v>
      </c>
      <c r="E1521" s="2" t="s">
        <v>9</v>
      </c>
      <c r="F1521" s="1">
        <v>41617.337377743053</v>
      </c>
      <c r="G1521" s="1" t="e">
        <v>#VALUE!</v>
      </c>
      <c r="H1521" s="5" t="e">
        <f t="shared" si="96"/>
        <v>#VALUE!</v>
      </c>
      <c r="I1521" s="15" t="str">
        <f t="shared" si="93"/>
        <v>Dec</v>
      </c>
      <c r="J1521" s="15" t="str">
        <f t="shared" si="94"/>
        <v>Day</v>
      </c>
      <c r="K1521" s="15" t="str">
        <f t="shared" si="95"/>
        <v>Weekday</v>
      </c>
      <c r="L1521" s="19">
        <f>_xlfn.ISOWEEKNUM(Table4[[#This Row],[Delivery Date]])</f>
        <v>50</v>
      </c>
    </row>
    <row r="1522" spans="1:12">
      <c r="A1522" s="4">
        <v>1559</v>
      </c>
      <c r="B1522" s="2" t="s">
        <v>265</v>
      </c>
      <c r="C1522" s="2" t="s">
        <v>5</v>
      </c>
      <c r="D1522" s="3">
        <v>0.50694444444444442</v>
      </c>
      <c r="E1522" s="2" t="s">
        <v>381</v>
      </c>
      <c r="F1522" s="1">
        <v>41617.479002349537</v>
      </c>
      <c r="G1522" s="1">
        <v>41617.540402812498</v>
      </c>
      <c r="H1522" s="5">
        <f t="shared" si="96"/>
        <v>88</v>
      </c>
      <c r="I1522" s="15" t="str">
        <f t="shared" si="93"/>
        <v>Dec</v>
      </c>
      <c r="J1522" s="15" t="str">
        <f t="shared" si="94"/>
        <v>Day</v>
      </c>
      <c r="K1522" s="15" t="str">
        <f t="shared" si="95"/>
        <v>Weekday</v>
      </c>
      <c r="L1522" s="19">
        <f>_xlfn.ISOWEEKNUM(Table4[[#This Row],[Delivery Date]])</f>
        <v>50</v>
      </c>
    </row>
    <row r="1523" spans="1:12">
      <c r="A1523" s="4">
        <v>1560</v>
      </c>
      <c r="B1523" s="2" t="s">
        <v>265</v>
      </c>
      <c r="C1523" s="2" t="s">
        <v>5</v>
      </c>
      <c r="D1523" s="3">
        <v>0.59444444444444444</v>
      </c>
      <c r="E1523" s="2" t="s">
        <v>9</v>
      </c>
      <c r="F1523" s="1">
        <v>41617.553760300929</v>
      </c>
      <c r="G1523" s="1">
        <v>41617.615751041667</v>
      </c>
      <c r="H1523" s="5">
        <f t="shared" si="96"/>
        <v>89</v>
      </c>
      <c r="I1523" s="15" t="str">
        <f t="shared" si="93"/>
        <v>Dec</v>
      </c>
      <c r="J1523" s="15" t="str">
        <f t="shared" si="94"/>
        <v>Day</v>
      </c>
      <c r="K1523" s="15" t="str">
        <f t="shared" si="95"/>
        <v>Weekday</v>
      </c>
      <c r="L1523" s="19">
        <f>_xlfn.ISOWEEKNUM(Table4[[#This Row],[Delivery Date]])</f>
        <v>50</v>
      </c>
    </row>
    <row r="1524" spans="1:12">
      <c r="A1524" s="4">
        <v>1561</v>
      </c>
      <c r="B1524" s="2" t="s">
        <v>265</v>
      </c>
      <c r="C1524" s="2" t="s">
        <v>5</v>
      </c>
      <c r="D1524" s="3">
        <v>0.67638888888888893</v>
      </c>
      <c r="E1524" s="2" t="s">
        <v>9</v>
      </c>
      <c r="F1524" s="1">
        <v>41617.647366168982</v>
      </c>
      <c r="G1524" s="1">
        <v>41617.703199502321</v>
      </c>
      <c r="H1524" s="5">
        <f t="shared" si="96"/>
        <v>80</v>
      </c>
      <c r="I1524" s="15" t="str">
        <f t="shared" si="93"/>
        <v>Dec</v>
      </c>
      <c r="J1524" s="15" t="str">
        <f t="shared" si="94"/>
        <v>Day</v>
      </c>
      <c r="K1524" s="15" t="str">
        <f t="shared" si="95"/>
        <v>Weekday</v>
      </c>
      <c r="L1524" s="19">
        <f>_xlfn.ISOWEEKNUM(Table4[[#This Row],[Delivery Date]])</f>
        <v>50</v>
      </c>
    </row>
    <row r="1525" spans="1:12">
      <c r="A1525" s="4">
        <v>1562</v>
      </c>
      <c r="B1525" s="2" t="s">
        <v>265</v>
      </c>
      <c r="C1525" s="2" t="s">
        <v>5</v>
      </c>
      <c r="D1525" s="3">
        <v>0.875</v>
      </c>
      <c r="E1525" s="2" t="s">
        <v>6</v>
      </c>
      <c r="F1525" s="1">
        <v>41617.842874965281</v>
      </c>
      <c r="G1525" s="1">
        <v>41617.940861076386</v>
      </c>
      <c r="H1525" s="5">
        <f t="shared" si="96"/>
        <v>141</v>
      </c>
      <c r="I1525" s="15" t="str">
        <f t="shared" si="93"/>
        <v>Dec</v>
      </c>
      <c r="J1525" s="15" t="str">
        <f t="shared" si="94"/>
        <v>Day</v>
      </c>
      <c r="K1525" s="15" t="str">
        <f t="shared" si="95"/>
        <v>Weekday</v>
      </c>
      <c r="L1525" s="19">
        <f>_xlfn.ISOWEEKNUM(Table4[[#This Row],[Delivery Date]])</f>
        <v>50</v>
      </c>
    </row>
    <row r="1526" spans="1:12" hidden="1">
      <c r="A1526" s="4">
        <v>1563</v>
      </c>
      <c r="B1526" s="2" t="s">
        <v>266</v>
      </c>
      <c r="C1526" s="2" t="s">
        <v>8</v>
      </c>
      <c r="D1526" s="3">
        <v>0.10625</v>
      </c>
      <c r="E1526" s="2" t="s">
        <v>6</v>
      </c>
      <c r="F1526" s="1">
        <v>41618.063368287039</v>
      </c>
      <c r="G1526" s="1">
        <v>41618.168090509258</v>
      </c>
      <c r="H1526" s="5">
        <f t="shared" si="96"/>
        <v>150</v>
      </c>
      <c r="I1526" s="15" t="str">
        <f t="shared" si="93"/>
        <v>Dec</v>
      </c>
      <c r="J1526" s="15" t="str">
        <f t="shared" si="94"/>
        <v>Night</v>
      </c>
      <c r="K1526" s="15" t="str">
        <f t="shared" si="95"/>
        <v>Weekday</v>
      </c>
      <c r="L1526" s="19">
        <f>_xlfn.ISOWEEKNUM(Table4[[#This Row],[Delivery Date]])</f>
        <v>50</v>
      </c>
    </row>
    <row r="1527" spans="1:12">
      <c r="A1527" s="4">
        <v>1564</v>
      </c>
      <c r="B1527" s="2" t="s">
        <v>266</v>
      </c>
      <c r="C1527" s="2" t="s">
        <v>8</v>
      </c>
      <c r="D1527" s="3">
        <v>0.45694444444444443</v>
      </c>
      <c r="E1527" s="2" t="s">
        <v>9</v>
      </c>
      <c r="F1527" s="1">
        <v>41618.355932719904</v>
      </c>
      <c r="G1527" s="1" t="e">
        <v>#VALUE!</v>
      </c>
      <c r="H1527" s="5" t="e">
        <f t="shared" si="96"/>
        <v>#VALUE!</v>
      </c>
      <c r="I1527" s="15" t="str">
        <f t="shared" si="93"/>
        <v>Dec</v>
      </c>
      <c r="J1527" s="15" t="str">
        <f t="shared" si="94"/>
        <v>Day</v>
      </c>
      <c r="K1527" s="15" t="str">
        <f t="shared" si="95"/>
        <v>Weekday</v>
      </c>
      <c r="L1527" s="19">
        <f>_xlfn.ISOWEEKNUM(Table4[[#This Row],[Delivery Date]])</f>
        <v>50</v>
      </c>
    </row>
    <row r="1528" spans="1:12">
      <c r="A1528" s="4">
        <v>1565</v>
      </c>
      <c r="B1528" s="2" t="s">
        <v>266</v>
      </c>
      <c r="C1528" s="2" t="s">
        <v>8</v>
      </c>
      <c r="D1528" s="3">
        <v>0.68819444444444444</v>
      </c>
      <c r="E1528" s="2" t="s">
        <v>9</v>
      </c>
      <c r="F1528" s="1">
        <v>41618.628743287038</v>
      </c>
      <c r="G1528" s="1">
        <v>41618.722018749999</v>
      </c>
      <c r="H1528" s="5">
        <f t="shared" si="96"/>
        <v>134</v>
      </c>
      <c r="I1528" s="15" t="str">
        <f t="shared" si="93"/>
        <v>Dec</v>
      </c>
      <c r="J1528" s="15" t="str">
        <f t="shared" si="94"/>
        <v>Day</v>
      </c>
      <c r="K1528" s="15" t="str">
        <f t="shared" si="95"/>
        <v>Weekday</v>
      </c>
      <c r="L1528" s="19">
        <f>_xlfn.ISOWEEKNUM(Table4[[#This Row],[Delivery Date]])</f>
        <v>50</v>
      </c>
    </row>
    <row r="1529" spans="1:12">
      <c r="A1529" s="4">
        <v>1566</v>
      </c>
      <c r="B1529" s="2" t="s">
        <v>266</v>
      </c>
      <c r="C1529" s="2" t="s">
        <v>8</v>
      </c>
      <c r="D1529" s="3">
        <v>0.80138888888888893</v>
      </c>
      <c r="E1529" s="2" t="s">
        <v>381</v>
      </c>
      <c r="F1529" s="1">
        <v>41618.783941400463</v>
      </c>
      <c r="G1529" s="1">
        <v>41618.837158993061</v>
      </c>
      <c r="H1529" s="5">
        <f t="shared" si="96"/>
        <v>76</v>
      </c>
      <c r="I1529" s="15" t="str">
        <f t="shared" si="93"/>
        <v>Dec</v>
      </c>
      <c r="J1529" s="15" t="str">
        <f t="shared" si="94"/>
        <v>Day</v>
      </c>
      <c r="K1529" s="15" t="str">
        <f t="shared" si="95"/>
        <v>Weekday</v>
      </c>
      <c r="L1529" s="19">
        <f>_xlfn.ISOWEEKNUM(Table4[[#This Row],[Delivery Date]])</f>
        <v>50</v>
      </c>
    </row>
    <row r="1530" spans="1:12" hidden="1">
      <c r="A1530" s="4">
        <v>1567</v>
      </c>
      <c r="B1530" s="2" t="s">
        <v>267</v>
      </c>
      <c r="C1530" s="2" t="s">
        <v>11</v>
      </c>
      <c r="D1530" s="3">
        <v>0.2076388888888889</v>
      </c>
      <c r="E1530" s="2" t="s">
        <v>381</v>
      </c>
      <c r="F1530" s="1">
        <v>41619.187068831023</v>
      </c>
      <c r="G1530" s="1">
        <v>41619.237392905088</v>
      </c>
      <c r="H1530" s="5">
        <f t="shared" si="96"/>
        <v>72</v>
      </c>
      <c r="I1530" s="15" t="str">
        <f t="shared" si="93"/>
        <v>Dec</v>
      </c>
      <c r="J1530" s="15" t="str">
        <f t="shared" si="94"/>
        <v>Night</v>
      </c>
      <c r="K1530" s="15" t="str">
        <f t="shared" si="95"/>
        <v>Weekday</v>
      </c>
      <c r="L1530" s="19">
        <f>_xlfn.ISOWEEKNUM(Table4[[#This Row],[Delivery Date]])</f>
        <v>50</v>
      </c>
    </row>
    <row r="1531" spans="1:12">
      <c r="A1531" s="4">
        <v>1568</v>
      </c>
      <c r="B1531" s="2" t="s">
        <v>267</v>
      </c>
      <c r="C1531" s="2" t="s">
        <v>11</v>
      </c>
      <c r="D1531" s="3">
        <v>0.36805555555555558</v>
      </c>
      <c r="E1531" s="2" t="s">
        <v>9</v>
      </c>
      <c r="F1531" s="1">
        <v>41619.328668784729</v>
      </c>
      <c r="G1531" s="1">
        <v>41619.397511377312</v>
      </c>
      <c r="H1531" s="5">
        <f t="shared" si="96"/>
        <v>99</v>
      </c>
      <c r="I1531" s="15" t="str">
        <f t="shared" si="93"/>
        <v>Dec</v>
      </c>
      <c r="J1531" s="15" t="str">
        <f t="shared" si="94"/>
        <v>Day</v>
      </c>
      <c r="K1531" s="15" t="str">
        <f t="shared" si="95"/>
        <v>Weekday</v>
      </c>
      <c r="L1531" s="19">
        <f>_xlfn.ISOWEEKNUM(Table4[[#This Row],[Delivery Date]])</f>
        <v>50</v>
      </c>
    </row>
    <row r="1532" spans="1:12">
      <c r="A1532" s="4">
        <v>1569</v>
      </c>
      <c r="B1532" s="2" t="s">
        <v>267</v>
      </c>
      <c r="C1532" s="2" t="s">
        <v>11</v>
      </c>
      <c r="D1532" s="3">
        <v>0.42430555555555555</v>
      </c>
      <c r="E1532" s="2" t="s">
        <v>381</v>
      </c>
      <c r="F1532" s="1">
        <v>41619.3981909375</v>
      </c>
      <c r="G1532" s="1">
        <v>41619.475852974538</v>
      </c>
      <c r="H1532" s="5">
        <f t="shared" si="96"/>
        <v>111</v>
      </c>
      <c r="I1532" s="15" t="str">
        <f t="shared" si="93"/>
        <v>Dec</v>
      </c>
      <c r="J1532" s="15" t="str">
        <f t="shared" si="94"/>
        <v>Day</v>
      </c>
      <c r="K1532" s="15" t="str">
        <f t="shared" si="95"/>
        <v>Weekday</v>
      </c>
      <c r="L1532" s="19">
        <f>_xlfn.ISOWEEKNUM(Table4[[#This Row],[Delivery Date]])</f>
        <v>50</v>
      </c>
    </row>
    <row r="1533" spans="1:12">
      <c r="A1533" s="4">
        <v>1570</v>
      </c>
      <c r="B1533" s="2" t="s">
        <v>267</v>
      </c>
      <c r="C1533" s="2" t="s">
        <v>11</v>
      </c>
      <c r="D1533" s="3">
        <v>0.45347222222222222</v>
      </c>
      <c r="E1533" s="2" t="s">
        <v>9</v>
      </c>
      <c r="F1533" s="1">
        <v>41619.425783946761</v>
      </c>
      <c r="G1533" s="1">
        <v>41619.482531631947</v>
      </c>
      <c r="H1533" s="5">
        <f t="shared" si="96"/>
        <v>81</v>
      </c>
      <c r="I1533" s="15" t="str">
        <f t="shared" si="93"/>
        <v>Dec</v>
      </c>
      <c r="J1533" s="15" t="str">
        <f t="shared" si="94"/>
        <v>Day</v>
      </c>
      <c r="K1533" s="15" t="str">
        <f t="shared" si="95"/>
        <v>Weekday</v>
      </c>
      <c r="L1533" s="19">
        <f>_xlfn.ISOWEEKNUM(Table4[[#This Row],[Delivery Date]])</f>
        <v>50</v>
      </c>
    </row>
    <row r="1534" spans="1:12">
      <c r="A1534" s="4">
        <v>1571</v>
      </c>
      <c r="B1534" s="2" t="s">
        <v>267</v>
      </c>
      <c r="C1534" s="2" t="s">
        <v>11</v>
      </c>
      <c r="D1534" s="3">
        <v>0.54027777777777775</v>
      </c>
      <c r="E1534" s="2" t="s">
        <v>9</v>
      </c>
      <c r="F1534" s="1">
        <v>41619.507601736106</v>
      </c>
      <c r="G1534" s="1">
        <v>41619.595819328701</v>
      </c>
      <c r="H1534" s="5">
        <f t="shared" si="96"/>
        <v>127</v>
      </c>
      <c r="I1534" s="15" t="str">
        <f t="shared" si="93"/>
        <v>Dec</v>
      </c>
      <c r="J1534" s="15" t="str">
        <f t="shared" si="94"/>
        <v>Day</v>
      </c>
      <c r="K1534" s="15" t="str">
        <f t="shared" si="95"/>
        <v>Weekday</v>
      </c>
      <c r="L1534" s="19">
        <f>_xlfn.ISOWEEKNUM(Table4[[#This Row],[Delivery Date]])</f>
        <v>50</v>
      </c>
    </row>
    <row r="1535" spans="1:12">
      <c r="A1535" s="4">
        <v>1572</v>
      </c>
      <c r="B1535" s="2" t="s">
        <v>267</v>
      </c>
      <c r="C1535" s="2" t="s">
        <v>11</v>
      </c>
      <c r="D1535" s="3">
        <v>0.57986111111111105</v>
      </c>
      <c r="E1535" s="2" t="s">
        <v>9</v>
      </c>
      <c r="F1535" s="1">
        <v>41619.554083483796</v>
      </c>
      <c r="G1535" s="1">
        <v>41619.627393668983</v>
      </c>
      <c r="H1535" s="5">
        <f t="shared" si="96"/>
        <v>105</v>
      </c>
      <c r="I1535" s="15" t="str">
        <f t="shared" si="93"/>
        <v>Dec</v>
      </c>
      <c r="J1535" s="15" t="str">
        <f t="shared" si="94"/>
        <v>Day</v>
      </c>
      <c r="K1535" s="15" t="str">
        <f t="shared" si="95"/>
        <v>Weekday</v>
      </c>
      <c r="L1535" s="19">
        <f>_xlfn.ISOWEEKNUM(Table4[[#This Row],[Delivery Date]])</f>
        <v>50</v>
      </c>
    </row>
    <row r="1536" spans="1:12">
      <c r="A1536" s="4">
        <v>1573</v>
      </c>
      <c r="B1536" s="2" t="s">
        <v>267</v>
      </c>
      <c r="C1536" s="2" t="s">
        <v>11</v>
      </c>
      <c r="D1536" s="3">
        <v>0.92083333333333339</v>
      </c>
      <c r="E1536" s="2" t="s">
        <v>6</v>
      </c>
      <c r="F1536" s="1" t="e">
        <v>#VALUE!</v>
      </c>
      <c r="G1536" s="1">
        <v>41619.968765081023</v>
      </c>
      <c r="H1536" s="5" t="e">
        <f t="shared" si="96"/>
        <v>#VALUE!</v>
      </c>
      <c r="I1536" s="15" t="str">
        <f t="shared" si="93"/>
        <v>Dec</v>
      </c>
      <c r="J1536" s="15" t="str">
        <f t="shared" si="94"/>
        <v>Day</v>
      </c>
      <c r="K1536" s="15" t="str">
        <f t="shared" si="95"/>
        <v>Weekday</v>
      </c>
      <c r="L1536" s="19">
        <f>_xlfn.ISOWEEKNUM(Table4[[#This Row],[Delivery Date]])</f>
        <v>50</v>
      </c>
    </row>
    <row r="1537" spans="1:12" hidden="1">
      <c r="A1537" s="4">
        <v>1574</v>
      </c>
      <c r="B1537" s="2" t="s">
        <v>268</v>
      </c>
      <c r="C1537" s="2" t="s">
        <v>13</v>
      </c>
      <c r="D1537" s="3">
        <v>7.4999999999999997E-2</v>
      </c>
      <c r="E1537" s="2" t="s">
        <v>381</v>
      </c>
      <c r="F1537" s="1">
        <v>41620.063929664349</v>
      </c>
      <c r="G1537" s="1">
        <v>41620.124068553239</v>
      </c>
      <c r="H1537" s="5">
        <f t="shared" si="96"/>
        <v>86</v>
      </c>
      <c r="I1537" s="15" t="str">
        <f t="shared" si="93"/>
        <v>Dec</v>
      </c>
      <c r="J1537" s="15" t="str">
        <f t="shared" si="94"/>
        <v>Night</v>
      </c>
      <c r="K1537" s="15" t="str">
        <f t="shared" si="95"/>
        <v>Weekday</v>
      </c>
      <c r="L1537" s="19">
        <f>_xlfn.ISOWEEKNUM(Table4[[#This Row],[Delivery Date]])</f>
        <v>50</v>
      </c>
    </row>
    <row r="1538" spans="1:12" hidden="1">
      <c r="A1538" s="4">
        <v>1575</v>
      </c>
      <c r="B1538" s="2" t="s">
        <v>268</v>
      </c>
      <c r="C1538" s="2" t="s">
        <v>13</v>
      </c>
      <c r="D1538" s="3">
        <v>9.7222222222222224E-2</v>
      </c>
      <c r="E1538" s="2" t="s">
        <v>381</v>
      </c>
      <c r="F1538" s="1">
        <v>41620.04925447917</v>
      </c>
      <c r="G1538" s="1">
        <v>41620.132946608799</v>
      </c>
      <c r="H1538" s="5">
        <f t="shared" si="96"/>
        <v>120</v>
      </c>
      <c r="I1538" s="15" t="str">
        <f t="shared" ref="I1538:I1601" si="97">TEXT(B1538,"mmm")</f>
        <v>Dec</v>
      </c>
      <c r="J1538" s="15" t="str">
        <f t="shared" ref="J1538:J1601" si="98">IF(OR(HOUR(D1538)&lt;6, HOUR(D1538&gt;18)),"Night","Day")</f>
        <v>Night</v>
      </c>
      <c r="K1538" s="15" t="str">
        <f t="shared" ref="K1538:K1601" si="99">IF(OR(C1538="Saturday", C1538="Sunday"),"Weekend","Weekday")</f>
        <v>Weekday</v>
      </c>
      <c r="L1538" s="19">
        <f>_xlfn.ISOWEEKNUM(Table4[[#This Row],[Delivery Date]])</f>
        <v>50</v>
      </c>
    </row>
    <row r="1539" spans="1:12">
      <c r="A1539" s="4">
        <v>1576</v>
      </c>
      <c r="B1539" s="2" t="s">
        <v>268</v>
      </c>
      <c r="C1539" s="2" t="s">
        <v>13</v>
      </c>
      <c r="D1539" s="3">
        <v>0.31041666666666667</v>
      </c>
      <c r="E1539" s="2" t="s">
        <v>381</v>
      </c>
      <c r="F1539" s="1">
        <v>41620.287632835643</v>
      </c>
      <c r="G1539" s="1">
        <v>41620.382528668983</v>
      </c>
      <c r="H1539" s="5">
        <f t="shared" si="96"/>
        <v>136</v>
      </c>
      <c r="I1539" s="15" t="str">
        <f t="shared" si="97"/>
        <v>Dec</v>
      </c>
      <c r="J1539" s="15" t="str">
        <f t="shared" si="98"/>
        <v>Day</v>
      </c>
      <c r="K1539" s="15" t="str">
        <f t="shared" si="99"/>
        <v>Weekday</v>
      </c>
      <c r="L1539" s="19">
        <f>_xlfn.ISOWEEKNUM(Table4[[#This Row],[Delivery Date]])</f>
        <v>50</v>
      </c>
    </row>
    <row r="1540" spans="1:12">
      <c r="A1540" s="4">
        <v>1577</v>
      </c>
      <c r="B1540" s="2" t="s">
        <v>268</v>
      </c>
      <c r="C1540" s="2" t="s">
        <v>13</v>
      </c>
      <c r="D1540" s="3">
        <v>0.33194444444444443</v>
      </c>
      <c r="E1540" s="2" t="s">
        <v>381</v>
      </c>
      <c r="F1540" s="1">
        <v>41620.311633877318</v>
      </c>
      <c r="G1540" s="1">
        <v>41620.369735729168</v>
      </c>
      <c r="H1540" s="5">
        <f t="shared" si="96"/>
        <v>83</v>
      </c>
      <c r="I1540" s="15" t="str">
        <f t="shared" si="97"/>
        <v>Dec</v>
      </c>
      <c r="J1540" s="15" t="str">
        <f t="shared" si="98"/>
        <v>Day</v>
      </c>
      <c r="K1540" s="15" t="str">
        <f t="shared" si="99"/>
        <v>Weekday</v>
      </c>
      <c r="L1540" s="19">
        <f>_xlfn.ISOWEEKNUM(Table4[[#This Row],[Delivery Date]])</f>
        <v>50</v>
      </c>
    </row>
    <row r="1541" spans="1:12">
      <c r="A1541" s="4">
        <v>1578</v>
      </c>
      <c r="B1541" s="2" t="s">
        <v>268</v>
      </c>
      <c r="C1541" s="2" t="s">
        <v>13</v>
      </c>
      <c r="D1541" s="3">
        <v>0.43402777777777773</v>
      </c>
      <c r="E1541" s="2" t="s">
        <v>381</v>
      </c>
      <c r="F1541" s="1">
        <v>41620.404310069447</v>
      </c>
      <c r="G1541" s="1">
        <v>41620.469761458335</v>
      </c>
      <c r="H1541" s="5">
        <f t="shared" si="96"/>
        <v>94</v>
      </c>
      <c r="I1541" s="15" t="str">
        <f t="shared" si="97"/>
        <v>Dec</v>
      </c>
      <c r="J1541" s="15" t="str">
        <f t="shared" si="98"/>
        <v>Day</v>
      </c>
      <c r="K1541" s="15" t="str">
        <f t="shared" si="99"/>
        <v>Weekday</v>
      </c>
      <c r="L1541" s="19">
        <f>_xlfn.ISOWEEKNUM(Table4[[#This Row],[Delivery Date]])</f>
        <v>50</v>
      </c>
    </row>
    <row r="1542" spans="1:12">
      <c r="A1542" s="4">
        <v>1579</v>
      </c>
      <c r="B1542" s="2" t="s">
        <v>268</v>
      </c>
      <c r="C1542" s="2" t="s">
        <v>13</v>
      </c>
      <c r="D1542" s="3">
        <v>0.7895833333333333</v>
      </c>
      <c r="E1542" s="2" t="s">
        <v>6</v>
      </c>
      <c r="F1542" s="1">
        <v>41620.763015856479</v>
      </c>
      <c r="G1542" s="1">
        <v>41620.864485763886</v>
      </c>
      <c r="H1542" s="5">
        <f t="shared" si="96"/>
        <v>146</v>
      </c>
      <c r="I1542" s="15" t="str">
        <f t="shared" si="97"/>
        <v>Dec</v>
      </c>
      <c r="J1542" s="15" t="str">
        <f t="shared" si="98"/>
        <v>Day</v>
      </c>
      <c r="K1542" s="15" t="str">
        <f t="shared" si="99"/>
        <v>Weekday</v>
      </c>
      <c r="L1542" s="19">
        <f>_xlfn.ISOWEEKNUM(Table4[[#This Row],[Delivery Date]])</f>
        <v>50</v>
      </c>
    </row>
    <row r="1543" spans="1:12">
      <c r="A1543" s="4">
        <v>1580</v>
      </c>
      <c r="B1543" s="2" t="s">
        <v>268</v>
      </c>
      <c r="C1543" s="2" t="s">
        <v>13</v>
      </c>
      <c r="D1543" s="3">
        <v>0.96944444444444444</v>
      </c>
      <c r="E1543" s="2" t="s">
        <v>6</v>
      </c>
      <c r="F1543" s="1">
        <v>41620.921041898146</v>
      </c>
      <c r="G1543" s="1">
        <v>41621.042372916672</v>
      </c>
      <c r="H1543" s="5">
        <f t="shared" si="96"/>
        <v>174</v>
      </c>
      <c r="I1543" s="15" t="str">
        <f t="shared" si="97"/>
        <v>Dec</v>
      </c>
      <c r="J1543" s="15" t="str">
        <f t="shared" si="98"/>
        <v>Day</v>
      </c>
      <c r="K1543" s="15" t="str">
        <f t="shared" si="99"/>
        <v>Weekday</v>
      </c>
      <c r="L1543" s="19">
        <f>_xlfn.ISOWEEKNUM(Table4[[#This Row],[Delivery Date]])</f>
        <v>50</v>
      </c>
    </row>
    <row r="1544" spans="1:12" hidden="1">
      <c r="A1544" s="4">
        <v>1581</v>
      </c>
      <c r="B1544" s="2" t="s">
        <v>269</v>
      </c>
      <c r="C1544" s="2" t="s">
        <v>15</v>
      </c>
      <c r="D1544" s="3">
        <v>0.18958333333333333</v>
      </c>
      <c r="E1544" s="2" t="s">
        <v>381</v>
      </c>
      <c r="F1544" s="1">
        <v>41621.156591782412</v>
      </c>
      <c r="G1544" s="1">
        <v>41621.226325578704</v>
      </c>
      <c r="H1544" s="5">
        <f t="shared" si="96"/>
        <v>100</v>
      </c>
      <c r="I1544" s="15" t="str">
        <f t="shared" si="97"/>
        <v>Dec</v>
      </c>
      <c r="J1544" s="15" t="str">
        <f t="shared" si="98"/>
        <v>Night</v>
      </c>
      <c r="K1544" s="15" t="str">
        <f t="shared" si="99"/>
        <v>Weekday</v>
      </c>
      <c r="L1544" s="19">
        <f>_xlfn.ISOWEEKNUM(Table4[[#This Row],[Delivery Date]])</f>
        <v>50</v>
      </c>
    </row>
    <row r="1545" spans="1:12" hidden="1">
      <c r="A1545" s="4">
        <v>1582</v>
      </c>
      <c r="B1545" s="2" t="s">
        <v>269</v>
      </c>
      <c r="C1545" s="2" t="s">
        <v>15</v>
      </c>
      <c r="D1545" s="3">
        <v>0.2388888888888889</v>
      </c>
      <c r="E1545" s="2" t="s">
        <v>381</v>
      </c>
      <c r="F1545" s="1">
        <v>41621.217623576384</v>
      </c>
      <c r="G1545" s="1">
        <v>41621.279533298606</v>
      </c>
      <c r="H1545" s="5">
        <f t="shared" si="96"/>
        <v>89</v>
      </c>
      <c r="I1545" s="15" t="str">
        <f t="shared" si="97"/>
        <v>Dec</v>
      </c>
      <c r="J1545" s="15" t="str">
        <f t="shared" si="98"/>
        <v>Night</v>
      </c>
      <c r="K1545" s="15" t="str">
        <f t="shared" si="99"/>
        <v>Weekday</v>
      </c>
      <c r="L1545" s="19">
        <f>_xlfn.ISOWEEKNUM(Table4[[#This Row],[Delivery Date]])</f>
        <v>50</v>
      </c>
    </row>
    <row r="1546" spans="1:12">
      <c r="A1546" s="4">
        <v>1583</v>
      </c>
      <c r="B1546" s="2" t="s">
        <v>269</v>
      </c>
      <c r="C1546" s="2" t="s">
        <v>15</v>
      </c>
      <c r="D1546" s="3">
        <v>0.38611111111111113</v>
      </c>
      <c r="E1546" s="2" t="s">
        <v>381</v>
      </c>
      <c r="F1546" s="1">
        <v>41621.344889120366</v>
      </c>
      <c r="G1546" s="1">
        <v>41621.417979398146</v>
      </c>
      <c r="H1546" s="5">
        <f t="shared" si="96"/>
        <v>105</v>
      </c>
      <c r="I1546" s="15" t="str">
        <f t="shared" si="97"/>
        <v>Dec</v>
      </c>
      <c r="J1546" s="15" t="str">
        <f t="shared" si="98"/>
        <v>Day</v>
      </c>
      <c r="K1546" s="15" t="str">
        <f t="shared" si="99"/>
        <v>Weekday</v>
      </c>
      <c r="L1546" s="19">
        <f>_xlfn.ISOWEEKNUM(Table4[[#This Row],[Delivery Date]])</f>
        <v>50</v>
      </c>
    </row>
    <row r="1547" spans="1:12">
      <c r="A1547" s="4">
        <v>1584</v>
      </c>
      <c r="B1547" s="2" t="s">
        <v>269</v>
      </c>
      <c r="C1547" s="2" t="s">
        <v>15</v>
      </c>
      <c r="D1547" s="3">
        <v>0.46666666666666662</v>
      </c>
      <c r="E1547" s="2" t="s">
        <v>9</v>
      </c>
      <c r="F1547" s="1">
        <v>41621.442527743056</v>
      </c>
      <c r="G1547" s="1">
        <v>41621.510444409723</v>
      </c>
      <c r="H1547" s="5">
        <f t="shared" si="96"/>
        <v>97</v>
      </c>
      <c r="I1547" s="15" t="str">
        <f t="shared" si="97"/>
        <v>Dec</v>
      </c>
      <c r="J1547" s="15" t="str">
        <f t="shared" si="98"/>
        <v>Day</v>
      </c>
      <c r="K1547" s="15" t="str">
        <f t="shared" si="99"/>
        <v>Weekday</v>
      </c>
      <c r="L1547" s="19">
        <f>_xlfn.ISOWEEKNUM(Table4[[#This Row],[Delivery Date]])</f>
        <v>50</v>
      </c>
    </row>
    <row r="1548" spans="1:12">
      <c r="A1548" s="4">
        <v>1585</v>
      </c>
      <c r="B1548" s="2" t="s">
        <v>269</v>
      </c>
      <c r="C1548" s="2" t="s">
        <v>15</v>
      </c>
      <c r="D1548" s="3">
        <v>0.49861111111111112</v>
      </c>
      <c r="E1548" s="2" t="s">
        <v>9</v>
      </c>
      <c r="F1548" s="1">
        <v>41621.458002314816</v>
      </c>
      <c r="G1548" s="1">
        <v>41621.523268518518</v>
      </c>
      <c r="H1548" s="5">
        <f t="shared" si="96"/>
        <v>93</v>
      </c>
      <c r="I1548" s="15" t="str">
        <f t="shared" si="97"/>
        <v>Dec</v>
      </c>
      <c r="J1548" s="15" t="str">
        <f t="shared" si="98"/>
        <v>Day</v>
      </c>
      <c r="K1548" s="15" t="str">
        <f t="shared" si="99"/>
        <v>Weekday</v>
      </c>
      <c r="L1548" s="19">
        <f>_xlfn.ISOWEEKNUM(Table4[[#This Row],[Delivery Date]])</f>
        <v>50</v>
      </c>
    </row>
    <row r="1549" spans="1:12">
      <c r="A1549" s="4">
        <v>1586</v>
      </c>
      <c r="B1549" s="2" t="s">
        <v>269</v>
      </c>
      <c r="C1549" s="2" t="s">
        <v>15</v>
      </c>
      <c r="D1549" s="3">
        <v>0.52916666666666667</v>
      </c>
      <c r="E1549" s="2" t="s">
        <v>381</v>
      </c>
      <c r="F1549" s="1">
        <v>41621.50906478009</v>
      </c>
      <c r="G1549" s="1" t="e">
        <v>#VALUE!</v>
      </c>
      <c r="H1549" s="5" t="e">
        <f t="shared" si="96"/>
        <v>#VALUE!</v>
      </c>
      <c r="I1549" s="15" t="str">
        <f t="shared" si="97"/>
        <v>Dec</v>
      </c>
      <c r="J1549" s="15" t="str">
        <f t="shared" si="98"/>
        <v>Day</v>
      </c>
      <c r="K1549" s="15" t="str">
        <f t="shared" si="99"/>
        <v>Weekday</v>
      </c>
      <c r="L1549" s="19">
        <f>_xlfn.ISOWEEKNUM(Table4[[#This Row],[Delivery Date]])</f>
        <v>50</v>
      </c>
    </row>
    <row r="1550" spans="1:12">
      <c r="A1550" s="4">
        <v>1587</v>
      </c>
      <c r="B1550" s="2" t="s">
        <v>269</v>
      </c>
      <c r="C1550" s="2" t="s">
        <v>15</v>
      </c>
      <c r="D1550" s="3">
        <v>0.6020833333333333</v>
      </c>
      <c r="E1550" s="2" t="s">
        <v>9</v>
      </c>
      <c r="F1550" s="1">
        <v>41621.573102395836</v>
      </c>
      <c r="G1550" s="1">
        <v>41621.648831562496</v>
      </c>
      <c r="H1550" s="5">
        <f t="shared" si="96"/>
        <v>109</v>
      </c>
      <c r="I1550" s="15" t="str">
        <f t="shared" si="97"/>
        <v>Dec</v>
      </c>
      <c r="J1550" s="15" t="str">
        <f t="shared" si="98"/>
        <v>Day</v>
      </c>
      <c r="K1550" s="15" t="str">
        <f t="shared" si="99"/>
        <v>Weekday</v>
      </c>
      <c r="L1550" s="19">
        <f>_xlfn.ISOWEEKNUM(Table4[[#This Row],[Delivery Date]])</f>
        <v>50</v>
      </c>
    </row>
    <row r="1551" spans="1:12">
      <c r="A1551" s="4">
        <v>1588</v>
      </c>
      <c r="B1551" s="2" t="s">
        <v>270</v>
      </c>
      <c r="C1551" s="2" t="s">
        <v>17</v>
      </c>
      <c r="D1551" s="3">
        <v>0.64166666666666672</v>
      </c>
      <c r="E1551" s="2" t="s">
        <v>9</v>
      </c>
      <c r="F1551" s="1">
        <v>41622.592308067135</v>
      </c>
      <c r="G1551" s="1">
        <v>41622.687840474537</v>
      </c>
      <c r="H1551" s="5">
        <f t="shared" si="96"/>
        <v>137</v>
      </c>
      <c r="I1551" s="15" t="str">
        <f t="shared" si="97"/>
        <v>Dec</v>
      </c>
      <c r="J1551" s="15" t="str">
        <f t="shared" si="98"/>
        <v>Day</v>
      </c>
      <c r="K1551" s="15" t="str">
        <f t="shared" si="99"/>
        <v>Weekend</v>
      </c>
      <c r="L1551" s="19">
        <f>_xlfn.ISOWEEKNUM(Table4[[#This Row],[Delivery Date]])</f>
        <v>50</v>
      </c>
    </row>
    <row r="1552" spans="1:12">
      <c r="A1552" s="4">
        <v>1589</v>
      </c>
      <c r="B1552" s="2" t="s">
        <v>270</v>
      </c>
      <c r="C1552" s="2" t="s">
        <v>17</v>
      </c>
      <c r="D1552" s="3">
        <v>0.73055555555555562</v>
      </c>
      <c r="E1552" s="2" t="s">
        <v>381</v>
      </c>
      <c r="F1552" s="1">
        <v>41622.714766238423</v>
      </c>
      <c r="G1552" s="1">
        <v>41622.805923645836</v>
      </c>
      <c r="H1552" s="5">
        <f t="shared" si="96"/>
        <v>131</v>
      </c>
      <c r="I1552" s="15" t="str">
        <f t="shared" si="97"/>
        <v>Dec</v>
      </c>
      <c r="J1552" s="15" t="str">
        <f t="shared" si="98"/>
        <v>Day</v>
      </c>
      <c r="K1552" s="15" t="str">
        <f t="shared" si="99"/>
        <v>Weekend</v>
      </c>
      <c r="L1552" s="19">
        <f>_xlfn.ISOWEEKNUM(Table4[[#This Row],[Delivery Date]])</f>
        <v>50</v>
      </c>
    </row>
    <row r="1553" spans="1:12">
      <c r="A1553" s="4">
        <v>1590</v>
      </c>
      <c r="B1553" s="2" t="s">
        <v>270</v>
      </c>
      <c r="C1553" s="2" t="s">
        <v>17</v>
      </c>
      <c r="D1553" s="3">
        <v>0.87638888888888899</v>
      </c>
      <c r="E1553" s="2" t="s">
        <v>381</v>
      </c>
      <c r="F1553" s="1">
        <v>41622.823546493062</v>
      </c>
      <c r="G1553" s="1">
        <v>41622.903731678241</v>
      </c>
      <c r="H1553" s="5">
        <f t="shared" si="96"/>
        <v>115</v>
      </c>
      <c r="I1553" s="15" t="str">
        <f t="shared" si="97"/>
        <v>Dec</v>
      </c>
      <c r="J1553" s="15" t="str">
        <f t="shared" si="98"/>
        <v>Day</v>
      </c>
      <c r="K1553" s="15" t="str">
        <f t="shared" si="99"/>
        <v>Weekend</v>
      </c>
      <c r="L1553" s="19">
        <f>_xlfn.ISOWEEKNUM(Table4[[#This Row],[Delivery Date]])</f>
        <v>50</v>
      </c>
    </row>
    <row r="1554" spans="1:12">
      <c r="A1554" s="4">
        <v>1592</v>
      </c>
      <c r="B1554" s="2" t="s">
        <v>271</v>
      </c>
      <c r="C1554" s="2" t="s">
        <v>19</v>
      </c>
      <c r="D1554" s="3">
        <v>0.50624999999999998</v>
      </c>
      <c r="E1554" s="2" t="s">
        <v>381</v>
      </c>
      <c r="F1554" s="1">
        <v>41623.477365590275</v>
      </c>
      <c r="G1554" s="1">
        <v>41623.521844756942</v>
      </c>
      <c r="H1554" s="5">
        <f t="shared" si="96"/>
        <v>64</v>
      </c>
      <c r="I1554" s="15" t="str">
        <f t="shared" si="97"/>
        <v>Dec</v>
      </c>
      <c r="J1554" s="15" t="str">
        <f t="shared" si="98"/>
        <v>Day</v>
      </c>
      <c r="K1554" s="15" t="str">
        <f t="shared" si="99"/>
        <v>Weekend</v>
      </c>
      <c r="L1554" s="19">
        <f>_xlfn.ISOWEEKNUM(Table4[[#This Row],[Delivery Date]])</f>
        <v>50</v>
      </c>
    </row>
    <row r="1555" spans="1:12">
      <c r="A1555" s="4">
        <v>1593</v>
      </c>
      <c r="B1555" s="2" t="s">
        <v>272</v>
      </c>
      <c r="C1555" s="2" t="s">
        <v>5</v>
      </c>
      <c r="D1555" s="3">
        <v>0.35069444444444442</v>
      </c>
      <c r="E1555" s="2" t="s">
        <v>9</v>
      </c>
      <c r="F1555" s="1">
        <v>41624.319313043976</v>
      </c>
      <c r="G1555" s="1">
        <v>41624.372414895835</v>
      </c>
      <c r="H1555" s="5">
        <f t="shared" si="96"/>
        <v>76</v>
      </c>
      <c r="I1555" s="15" t="str">
        <f t="shared" si="97"/>
        <v>Dec</v>
      </c>
      <c r="J1555" s="15" t="str">
        <f t="shared" si="98"/>
        <v>Day</v>
      </c>
      <c r="K1555" s="15" t="str">
        <f t="shared" si="99"/>
        <v>Weekday</v>
      </c>
      <c r="L1555" s="19">
        <f>_xlfn.ISOWEEKNUM(Table4[[#This Row],[Delivery Date]])</f>
        <v>51</v>
      </c>
    </row>
    <row r="1556" spans="1:12">
      <c r="A1556" s="4">
        <v>1594</v>
      </c>
      <c r="B1556" s="2" t="s">
        <v>272</v>
      </c>
      <c r="C1556" s="2" t="s">
        <v>5</v>
      </c>
      <c r="D1556" s="3">
        <v>0.43541666666666662</v>
      </c>
      <c r="E1556" s="2" t="s">
        <v>9</v>
      </c>
      <c r="F1556" s="1">
        <v>41624.403043900464</v>
      </c>
      <c r="G1556" s="1">
        <v>41624.44217584491</v>
      </c>
      <c r="H1556" s="5">
        <f t="shared" si="96"/>
        <v>56</v>
      </c>
      <c r="I1556" s="15" t="str">
        <f t="shared" si="97"/>
        <v>Dec</v>
      </c>
      <c r="J1556" s="15" t="str">
        <f t="shared" si="98"/>
        <v>Day</v>
      </c>
      <c r="K1556" s="15" t="str">
        <f t="shared" si="99"/>
        <v>Weekday</v>
      </c>
      <c r="L1556" s="19">
        <f>_xlfn.ISOWEEKNUM(Table4[[#This Row],[Delivery Date]])</f>
        <v>51</v>
      </c>
    </row>
    <row r="1557" spans="1:12">
      <c r="A1557" s="4">
        <v>1595</v>
      </c>
      <c r="B1557" s="2" t="s">
        <v>272</v>
      </c>
      <c r="C1557" s="2" t="s">
        <v>5</v>
      </c>
      <c r="D1557" s="3">
        <v>0.56319444444444444</v>
      </c>
      <c r="E1557" s="2" t="s">
        <v>9</v>
      </c>
      <c r="F1557" s="1">
        <v>41624.532691435183</v>
      </c>
      <c r="G1557" s="1">
        <v>41624.595422916667</v>
      </c>
      <c r="H1557" s="5">
        <f t="shared" si="96"/>
        <v>90</v>
      </c>
      <c r="I1557" s="15" t="str">
        <f t="shared" si="97"/>
        <v>Dec</v>
      </c>
      <c r="J1557" s="15" t="str">
        <f t="shared" si="98"/>
        <v>Day</v>
      </c>
      <c r="K1557" s="15" t="str">
        <f t="shared" si="99"/>
        <v>Weekday</v>
      </c>
      <c r="L1557" s="19">
        <f>_xlfn.ISOWEEKNUM(Table4[[#This Row],[Delivery Date]])</f>
        <v>51</v>
      </c>
    </row>
    <row r="1558" spans="1:12">
      <c r="A1558" s="4">
        <v>1596</v>
      </c>
      <c r="B1558" s="2" t="s">
        <v>272</v>
      </c>
      <c r="C1558" s="2" t="s">
        <v>5</v>
      </c>
      <c r="D1558" s="3">
        <v>0.7416666666666667</v>
      </c>
      <c r="E1558" s="2" t="s">
        <v>381</v>
      </c>
      <c r="F1558" s="1">
        <v>41624.696378668981</v>
      </c>
      <c r="G1558" s="1">
        <v>41624.773149502311</v>
      </c>
      <c r="H1558" s="5">
        <f t="shared" si="96"/>
        <v>110</v>
      </c>
      <c r="I1558" s="15" t="str">
        <f t="shared" si="97"/>
        <v>Dec</v>
      </c>
      <c r="J1558" s="15" t="str">
        <f t="shared" si="98"/>
        <v>Day</v>
      </c>
      <c r="K1558" s="15" t="str">
        <f t="shared" si="99"/>
        <v>Weekday</v>
      </c>
      <c r="L1558" s="19">
        <f>_xlfn.ISOWEEKNUM(Table4[[#This Row],[Delivery Date]])</f>
        <v>51</v>
      </c>
    </row>
    <row r="1559" spans="1:12">
      <c r="A1559" s="4">
        <v>1597</v>
      </c>
      <c r="B1559" s="2" t="s">
        <v>272</v>
      </c>
      <c r="C1559" s="2" t="s">
        <v>5</v>
      </c>
      <c r="D1559" s="3">
        <v>0.91111111111111109</v>
      </c>
      <c r="E1559" s="2" t="s">
        <v>381</v>
      </c>
      <c r="F1559" s="1">
        <v>41624.880584224535</v>
      </c>
      <c r="G1559" s="1">
        <v>41624.925225428247</v>
      </c>
      <c r="H1559" s="5">
        <f t="shared" si="96"/>
        <v>64</v>
      </c>
      <c r="I1559" s="15" t="str">
        <f t="shared" si="97"/>
        <v>Dec</v>
      </c>
      <c r="J1559" s="15" t="str">
        <f t="shared" si="98"/>
        <v>Day</v>
      </c>
      <c r="K1559" s="15" t="str">
        <f t="shared" si="99"/>
        <v>Weekday</v>
      </c>
      <c r="L1559" s="19">
        <f>_xlfn.ISOWEEKNUM(Table4[[#This Row],[Delivery Date]])</f>
        <v>51</v>
      </c>
    </row>
    <row r="1560" spans="1:12">
      <c r="A1560" s="4">
        <v>1598</v>
      </c>
      <c r="B1560" s="2" t="s">
        <v>272</v>
      </c>
      <c r="C1560" s="2" t="s">
        <v>5</v>
      </c>
      <c r="D1560" s="3">
        <v>0.92638888888888893</v>
      </c>
      <c r="E1560" s="2" t="s">
        <v>381</v>
      </c>
      <c r="F1560" s="1">
        <v>41624.912377465276</v>
      </c>
      <c r="G1560" s="1">
        <v>41625.015004780093</v>
      </c>
      <c r="H1560" s="5">
        <f t="shared" si="96"/>
        <v>147</v>
      </c>
      <c r="I1560" s="15" t="str">
        <f t="shared" si="97"/>
        <v>Dec</v>
      </c>
      <c r="J1560" s="15" t="str">
        <f t="shared" si="98"/>
        <v>Day</v>
      </c>
      <c r="K1560" s="15" t="str">
        <f t="shared" si="99"/>
        <v>Weekday</v>
      </c>
      <c r="L1560" s="19">
        <f>_xlfn.ISOWEEKNUM(Table4[[#This Row],[Delivery Date]])</f>
        <v>51</v>
      </c>
    </row>
    <row r="1561" spans="1:12">
      <c r="A1561" s="4">
        <v>1599</v>
      </c>
      <c r="B1561" s="2" t="s">
        <v>273</v>
      </c>
      <c r="C1561" s="2" t="s">
        <v>8</v>
      </c>
      <c r="D1561" s="3">
        <v>0.35486111111111113</v>
      </c>
      <c r="E1561" s="2" t="s">
        <v>9</v>
      </c>
      <c r="F1561" s="1">
        <v>41625.313286655095</v>
      </c>
      <c r="G1561" s="1">
        <v>41625.392788969904</v>
      </c>
      <c r="H1561" s="5">
        <f t="shared" si="96"/>
        <v>114</v>
      </c>
      <c r="I1561" s="15" t="str">
        <f t="shared" si="97"/>
        <v>Dec</v>
      </c>
      <c r="J1561" s="15" t="str">
        <f t="shared" si="98"/>
        <v>Day</v>
      </c>
      <c r="K1561" s="15" t="str">
        <f t="shared" si="99"/>
        <v>Weekday</v>
      </c>
      <c r="L1561" s="19">
        <f>_xlfn.ISOWEEKNUM(Table4[[#This Row],[Delivery Date]])</f>
        <v>51</v>
      </c>
    </row>
    <row r="1562" spans="1:12">
      <c r="A1562" s="4">
        <v>1600</v>
      </c>
      <c r="B1562" s="2" t="s">
        <v>273</v>
      </c>
      <c r="C1562" s="2" t="s">
        <v>8</v>
      </c>
      <c r="D1562" s="3">
        <v>0.42777777777777781</v>
      </c>
      <c r="E1562" s="2" t="s">
        <v>9</v>
      </c>
      <c r="F1562" s="1">
        <v>41625.398035104161</v>
      </c>
      <c r="G1562" s="1">
        <v>41625.457039733796</v>
      </c>
      <c r="H1562" s="5">
        <f t="shared" si="96"/>
        <v>84</v>
      </c>
      <c r="I1562" s="15" t="str">
        <f t="shared" si="97"/>
        <v>Dec</v>
      </c>
      <c r="J1562" s="15" t="str">
        <f t="shared" si="98"/>
        <v>Day</v>
      </c>
      <c r="K1562" s="15" t="str">
        <f t="shared" si="99"/>
        <v>Weekday</v>
      </c>
      <c r="L1562" s="19">
        <f>_xlfn.ISOWEEKNUM(Table4[[#This Row],[Delivery Date]])</f>
        <v>51</v>
      </c>
    </row>
    <row r="1563" spans="1:12">
      <c r="A1563" s="4">
        <v>1601</v>
      </c>
      <c r="B1563" s="2" t="s">
        <v>273</v>
      </c>
      <c r="C1563" s="2" t="s">
        <v>8</v>
      </c>
      <c r="D1563" s="3">
        <v>0.46180555555555558</v>
      </c>
      <c r="E1563" s="2" t="s">
        <v>9</v>
      </c>
      <c r="F1563" s="1">
        <v>41625.431884108795</v>
      </c>
      <c r="G1563" s="1">
        <v>41625.480958182867</v>
      </c>
      <c r="H1563" s="5">
        <f t="shared" si="96"/>
        <v>70</v>
      </c>
      <c r="I1563" s="15" t="str">
        <f t="shared" si="97"/>
        <v>Dec</v>
      </c>
      <c r="J1563" s="15" t="str">
        <f t="shared" si="98"/>
        <v>Day</v>
      </c>
      <c r="K1563" s="15" t="str">
        <f t="shared" si="99"/>
        <v>Weekday</v>
      </c>
      <c r="L1563" s="19">
        <f>_xlfn.ISOWEEKNUM(Table4[[#This Row],[Delivery Date]])</f>
        <v>51</v>
      </c>
    </row>
    <row r="1564" spans="1:12">
      <c r="A1564" s="4">
        <v>1602</v>
      </c>
      <c r="B1564" s="2" t="s">
        <v>273</v>
      </c>
      <c r="C1564" s="2" t="s">
        <v>8</v>
      </c>
      <c r="D1564" s="3">
        <v>0.51041666666666663</v>
      </c>
      <c r="E1564" s="2" t="s">
        <v>9</v>
      </c>
      <c r="F1564" s="1">
        <v>41625.492075115741</v>
      </c>
      <c r="G1564" s="1">
        <v>41625.533984837959</v>
      </c>
      <c r="H1564" s="5">
        <f t="shared" ref="H1564:H1625" si="100">HOUR(G1564-F1564)*60+MINUTE(G1564-F1564)</f>
        <v>60</v>
      </c>
      <c r="I1564" s="15" t="str">
        <f t="shared" si="97"/>
        <v>Dec</v>
      </c>
      <c r="J1564" s="15" t="str">
        <f t="shared" si="98"/>
        <v>Day</v>
      </c>
      <c r="K1564" s="15" t="str">
        <f t="shared" si="99"/>
        <v>Weekday</v>
      </c>
      <c r="L1564" s="19">
        <f>_xlfn.ISOWEEKNUM(Table4[[#This Row],[Delivery Date]])</f>
        <v>51</v>
      </c>
    </row>
    <row r="1565" spans="1:12">
      <c r="A1565" s="4">
        <v>1603</v>
      </c>
      <c r="B1565" s="2" t="s">
        <v>274</v>
      </c>
      <c r="C1565" s="2" t="s">
        <v>11</v>
      </c>
      <c r="D1565" s="3">
        <v>0.34791666666666665</v>
      </c>
      <c r="E1565" s="2" t="s">
        <v>9</v>
      </c>
      <c r="F1565" s="1">
        <v>41626.325738657411</v>
      </c>
      <c r="G1565" s="1">
        <v>41626.380889120373</v>
      </c>
      <c r="H1565" s="5">
        <f t="shared" si="100"/>
        <v>79</v>
      </c>
      <c r="I1565" s="15" t="str">
        <f t="shared" si="97"/>
        <v>Dec</v>
      </c>
      <c r="J1565" s="15" t="str">
        <f t="shared" si="98"/>
        <v>Day</v>
      </c>
      <c r="K1565" s="15" t="str">
        <f t="shared" si="99"/>
        <v>Weekday</v>
      </c>
      <c r="L1565" s="19">
        <f>_xlfn.ISOWEEKNUM(Table4[[#This Row],[Delivery Date]])</f>
        <v>51</v>
      </c>
    </row>
    <row r="1566" spans="1:12">
      <c r="A1566" s="4">
        <v>1604</v>
      </c>
      <c r="B1566" s="2" t="s">
        <v>274</v>
      </c>
      <c r="C1566" s="2" t="s">
        <v>11</v>
      </c>
      <c r="D1566" s="3">
        <v>0.4069444444444445</v>
      </c>
      <c r="E1566" s="2" t="s">
        <v>9</v>
      </c>
      <c r="F1566" s="1">
        <v>41626.38944421296</v>
      </c>
      <c r="G1566" s="1" t="e">
        <v>#VALUE!</v>
      </c>
      <c r="H1566" s="5" t="e">
        <f t="shared" si="100"/>
        <v>#VALUE!</v>
      </c>
      <c r="I1566" s="15" t="str">
        <f t="shared" si="97"/>
        <v>Dec</v>
      </c>
      <c r="J1566" s="15" t="str">
        <f t="shared" si="98"/>
        <v>Day</v>
      </c>
      <c r="K1566" s="15" t="str">
        <f t="shared" si="99"/>
        <v>Weekday</v>
      </c>
      <c r="L1566" s="19">
        <f>_xlfn.ISOWEEKNUM(Table4[[#This Row],[Delivery Date]])</f>
        <v>51</v>
      </c>
    </row>
    <row r="1567" spans="1:12">
      <c r="A1567" s="4">
        <v>1605</v>
      </c>
      <c r="B1567" s="2" t="s">
        <v>274</v>
      </c>
      <c r="C1567" s="2" t="s">
        <v>11</v>
      </c>
      <c r="D1567" s="3">
        <v>0.48541666666666666</v>
      </c>
      <c r="E1567" s="2" t="s">
        <v>9</v>
      </c>
      <c r="F1567" s="1">
        <v>41626.452909340282</v>
      </c>
      <c r="G1567" s="1">
        <v>41626.532018136575</v>
      </c>
      <c r="H1567" s="5">
        <f t="shared" si="100"/>
        <v>113</v>
      </c>
      <c r="I1567" s="15" t="str">
        <f t="shared" si="97"/>
        <v>Dec</v>
      </c>
      <c r="J1567" s="15" t="str">
        <f t="shared" si="98"/>
        <v>Day</v>
      </c>
      <c r="K1567" s="15" t="str">
        <f t="shared" si="99"/>
        <v>Weekday</v>
      </c>
      <c r="L1567" s="19">
        <f>_xlfn.ISOWEEKNUM(Table4[[#This Row],[Delivery Date]])</f>
        <v>51</v>
      </c>
    </row>
    <row r="1568" spans="1:12">
      <c r="A1568" s="4">
        <v>1606</v>
      </c>
      <c r="B1568" s="2" t="s">
        <v>274</v>
      </c>
      <c r="C1568" s="2" t="s">
        <v>11</v>
      </c>
      <c r="D1568" s="3">
        <v>0.50069444444444444</v>
      </c>
      <c r="E1568" s="2" t="s">
        <v>381</v>
      </c>
      <c r="F1568" s="1">
        <v>41626.49100790509</v>
      </c>
      <c r="G1568" s="1">
        <v>41626.553936145829</v>
      </c>
      <c r="H1568" s="5">
        <f t="shared" si="100"/>
        <v>90</v>
      </c>
      <c r="I1568" s="15" t="str">
        <f t="shared" si="97"/>
        <v>Dec</v>
      </c>
      <c r="J1568" s="15" t="str">
        <f t="shared" si="98"/>
        <v>Day</v>
      </c>
      <c r="K1568" s="15" t="str">
        <f t="shared" si="99"/>
        <v>Weekday</v>
      </c>
      <c r="L1568" s="19">
        <f>_xlfn.ISOWEEKNUM(Table4[[#This Row],[Delivery Date]])</f>
        <v>51</v>
      </c>
    </row>
    <row r="1569" spans="1:12">
      <c r="A1569" s="4">
        <v>1607</v>
      </c>
      <c r="B1569" s="2" t="s">
        <v>274</v>
      </c>
      <c r="C1569" s="2" t="s">
        <v>11</v>
      </c>
      <c r="D1569" s="3">
        <v>0.63541666666666663</v>
      </c>
      <c r="E1569" s="2" t="s">
        <v>381</v>
      </c>
      <c r="F1569" s="1">
        <v>41626.630429050922</v>
      </c>
      <c r="G1569" s="1" t="e">
        <v>#VALUE!</v>
      </c>
      <c r="H1569" s="5" t="e">
        <f t="shared" si="100"/>
        <v>#VALUE!</v>
      </c>
      <c r="I1569" s="15" t="str">
        <f t="shared" si="97"/>
        <v>Dec</v>
      </c>
      <c r="J1569" s="15" t="str">
        <f t="shared" si="98"/>
        <v>Day</v>
      </c>
      <c r="K1569" s="15" t="str">
        <f t="shared" si="99"/>
        <v>Weekday</v>
      </c>
      <c r="L1569" s="19">
        <f>_xlfn.ISOWEEKNUM(Table4[[#This Row],[Delivery Date]])</f>
        <v>51</v>
      </c>
    </row>
    <row r="1570" spans="1:12">
      <c r="A1570" s="4">
        <v>1608</v>
      </c>
      <c r="B1570" s="2" t="s">
        <v>274</v>
      </c>
      <c r="C1570" s="2" t="s">
        <v>11</v>
      </c>
      <c r="D1570" s="3">
        <v>0.78333333333333333</v>
      </c>
      <c r="E1570" s="2" t="s">
        <v>6</v>
      </c>
      <c r="F1570" s="1">
        <v>41626.68205289352</v>
      </c>
      <c r="G1570" s="1">
        <v>41626.851277430556</v>
      </c>
      <c r="H1570" s="5">
        <f t="shared" si="100"/>
        <v>243</v>
      </c>
      <c r="I1570" s="15" t="str">
        <f t="shared" si="97"/>
        <v>Dec</v>
      </c>
      <c r="J1570" s="15" t="str">
        <f t="shared" si="98"/>
        <v>Day</v>
      </c>
      <c r="K1570" s="15" t="str">
        <f t="shared" si="99"/>
        <v>Weekday</v>
      </c>
      <c r="L1570" s="19">
        <f>_xlfn.ISOWEEKNUM(Table4[[#This Row],[Delivery Date]])</f>
        <v>51</v>
      </c>
    </row>
    <row r="1571" spans="1:12">
      <c r="A1571" s="4">
        <v>1609</v>
      </c>
      <c r="B1571" s="2" t="s">
        <v>274</v>
      </c>
      <c r="C1571" s="2" t="s">
        <v>11</v>
      </c>
      <c r="D1571" s="3">
        <v>0.90138888888888891</v>
      </c>
      <c r="E1571" s="2" t="s">
        <v>381</v>
      </c>
      <c r="F1571" s="1">
        <v>41626.869012118055</v>
      </c>
      <c r="G1571" s="1">
        <v>41626.930667210647</v>
      </c>
      <c r="H1571" s="5">
        <f t="shared" si="100"/>
        <v>88</v>
      </c>
      <c r="I1571" s="15" t="str">
        <f t="shared" si="97"/>
        <v>Dec</v>
      </c>
      <c r="J1571" s="15" t="str">
        <f t="shared" si="98"/>
        <v>Day</v>
      </c>
      <c r="K1571" s="15" t="str">
        <f t="shared" si="99"/>
        <v>Weekday</v>
      </c>
      <c r="L1571" s="19">
        <f>_xlfn.ISOWEEKNUM(Table4[[#This Row],[Delivery Date]])</f>
        <v>51</v>
      </c>
    </row>
    <row r="1572" spans="1:12" hidden="1">
      <c r="A1572" s="4">
        <v>1610</v>
      </c>
      <c r="B1572" s="2" t="s">
        <v>275</v>
      </c>
      <c r="C1572" s="2" t="s">
        <v>13</v>
      </c>
      <c r="D1572" s="3">
        <v>7.2916666666666671E-2</v>
      </c>
      <c r="E1572" s="2" t="s">
        <v>381</v>
      </c>
      <c r="F1572" s="1">
        <v>41627.030131400468</v>
      </c>
      <c r="G1572" s="1" t="e">
        <v>#VALUE!</v>
      </c>
      <c r="H1572" s="5" t="e">
        <f t="shared" si="100"/>
        <v>#VALUE!</v>
      </c>
      <c r="I1572" s="15" t="str">
        <f t="shared" si="97"/>
        <v>Dec</v>
      </c>
      <c r="J1572" s="15" t="str">
        <f t="shared" si="98"/>
        <v>Night</v>
      </c>
      <c r="K1572" s="15" t="str">
        <f t="shared" si="99"/>
        <v>Weekday</v>
      </c>
      <c r="L1572" s="19">
        <f>_xlfn.ISOWEEKNUM(Table4[[#This Row],[Delivery Date]])</f>
        <v>51</v>
      </c>
    </row>
    <row r="1573" spans="1:12">
      <c r="A1573" s="4">
        <v>1611</v>
      </c>
      <c r="B1573" s="2" t="s">
        <v>275</v>
      </c>
      <c r="C1573" s="2" t="s">
        <v>13</v>
      </c>
      <c r="D1573" s="3">
        <v>0.2590277777777778</v>
      </c>
      <c r="E1573" s="2" t="s">
        <v>381</v>
      </c>
      <c r="F1573" s="1">
        <v>41627.247376192128</v>
      </c>
      <c r="G1573" s="1">
        <v>41627.296184062499</v>
      </c>
      <c r="H1573" s="5">
        <f t="shared" si="100"/>
        <v>70</v>
      </c>
      <c r="I1573" s="15" t="str">
        <f t="shared" si="97"/>
        <v>Dec</v>
      </c>
      <c r="J1573" s="15" t="str">
        <f t="shared" si="98"/>
        <v>Day</v>
      </c>
      <c r="K1573" s="15" t="str">
        <f t="shared" si="99"/>
        <v>Weekday</v>
      </c>
      <c r="L1573" s="19">
        <f>_xlfn.ISOWEEKNUM(Table4[[#This Row],[Delivery Date]])</f>
        <v>51</v>
      </c>
    </row>
    <row r="1574" spans="1:12">
      <c r="A1574" s="4">
        <v>1612</v>
      </c>
      <c r="B1574" s="2" t="s">
        <v>275</v>
      </c>
      <c r="C1574" s="2" t="s">
        <v>13</v>
      </c>
      <c r="D1574" s="3">
        <v>0.61388888888888882</v>
      </c>
      <c r="E1574" s="2" t="s">
        <v>381</v>
      </c>
      <c r="F1574" s="1">
        <v>41627.583269097224</v>
      </c>
      <c r="G1574" s="1">
        <v>41627.670618634256</v>
      </c>
      <c r="H1574" s="5">
        <f t="shared" si="100"/>
        <v>125</v>
      </c>
      <c r="I1574" s="15" t="str">
        <f t="shared" si="97"/>
        <v>Dec</v>
      </c>
      <c r="J1574" s="15" t="str">
        <f t="shared" si="98"/>
        <v>Day</v>
      </c>
      <c r="K1574" s="15" t="str">
        <f t="shared" si="99"/>
        <v>Weekday</v>
      </c>
      <c r="L1574" s="19">
        <f>_xlfn.ISOWEEKNUM(Table4[[#This Row],[Delivery Date]])</f>
        <v>51</v>
      </c>
    </row>
    <row r="1575" spans="1:12">
      <c r="A1575" s="4">
        <v>1613</v>
      </c>
      <c r="B1575" s="2" t="s">
        <v>275</v>
      </c>
      <c r="C1575" s="2" t="s">
        <v>13</v>
      </c>
      <c r="D1575" s="3">
        <v>0.72083333333333333</v>
      </c>
      <c r="E1575" s="2" t="s">
        <v>9</v>
      </c>
      <c r="F1575" s="1">
        <v>41627.694156793987</v>
      </c>
      <c r="G1575" s="1">
        <v>41627.74369383102</v>
      </c>
      <c r="H1575" s="5">
        <f t="shared" si="100"/>
        <v>71</v>
      </c>
      <c r="I1575" s="15" t="str">
        <f t="shared" si="97"/>
        <v>Dec</v>
      </c>
      <c r="J1575" s="15" t="str">
        <f t="shared" si="98"/>
        <v>Day</v>
      </c>
      <c r="K1575" s="15" t="str">
        <f t="shared" si="99"/>
        <v>Weekday</v>
      </c>
      <c r="L1575" s="19">
        <f>_xlfn.ISOWEEKNUM(Table4[[#This Row],[Delivery Date]])</f>
        <v>51</v>
      </c>
    </row>
    <row r="1576" spans="1:12" hidden="1">
      <c r="A1576" s="4">
        <v>1614</v>
      </c>
      <c r="B1576" s="2" t="s">
        <v>276</v>
      </c>
      <c r="C1576" s="2" t="s">
        <v>15</v>
      </c>
      <c r="D1576" s="3">
        <v>1.8749999999999999E-2</v>
      </c>
      <c r="E1576" s="2" t="s">
        <v>381</v>
      </c>
      <c r="F1576" s="1">
        <v>41628.008779745374</v>
      </c>
      <c r="G1576" s="1">
        <v>41628.053455671296</v>
      </c>
      <c r="H1576" s="5">
        <f t="shared" si="100"/>
        <v>64</v>
      </c>
      <c r="I1576" s="15" t="str">
        <f t="shared" si="97"/>
        <v>Dec</v>
      </c>
      <c r="J1576" s="15" t="str">
        <f t="shared" si="98"/>
        <v>Night</v>
      </c>
      <c r="K1576" s="15" t="str">
        <f t="shared" si="99"/>
        <v>Weekday</v>
      </c>
      <c r="L1576" s="19">
        <f>_xlfn.ISOWEEKNUM(Table4[[#This Row],[Delivery Date]])</f>
        <v>51</v>
      </c>
    </row>
    <row r="1577" spans="1:12">
      <c r="A1577" s="4">
        <v>1615</v>
      </c>
      <c r="B1577" s="2" t="s">
        <v>276</v>
      </c>
      <c r="C1577" s="2" t="s">
        <v>15</v>
      </c>
      <c r="D1577" s="3">
        <v>0.40902777777777777</v>
      </c>
      <c r="E1577" s="2" t="s">
        <v>9</v>
      </c>
      <c r="F1577" s="1">
        <v>41628.353734756944</v>
      </c>
      <c r="G1577" s="1">
        <v>41628.450054201385</v>
      </c>
      <c r="H1577" s="5">
        <f t="shared" si="100"/>
        <v>138</v>
      </c>
      <c r="I1577" s="15" t="str">
        <f t="shared" si="97"/>
        <v>Dec</v>
      </c>
      <c r="J1577" s="15" t="str">
        <f t="shared" si="98"/>
        <v>Day</v>
      </c>
      <c r="K1577" s="15" t="str">
        <f t="shared" si="99"/>
        <v>Weekday</v>
      </c>
      <c r="L1577" s="19">
        <f>_xlfn.ISOWEEKNUM(Table4[[#This Row],[Delivery Date]])</f>
        <v>51</v>
      </c>
    </row>
    <row r="1578" spans="1:12">
      <c r="A1578" s="4">
        <v>1616</v>
      </c>
      <c r="B1578" s="2" t="s">
        <v>276</v>
      </c>
      <c r="C1578" s="2" t="s">
        <v>15</v>
      </c>
      <c r="D1578" s="3">
        <v>0.49374999999999997</v>
      </c>
      <c r="E1578" s="2" t="s">
        <v>9</v>
      </c>
      <c r="F1578" s="1">
        <v>41628.457885729164</v>
      </c>
      <c r="G1578" s="1">
        <v>41628.545524618057</v>
      </c>
      <c r="H1578" s="5">
        <f t="shared" si="100"/>
        <v>126</v>
      </c>
      <c r="I1578" s="15" t="str">
        <f t="shared" si="97"/>
        <v>Dec</v>
      </c>
      <c r="J1578" s="15" t="str">
        <f t="shared" si="98"/>
        <v>Day</v>
      </c>
      <c r="K1578" s="15" t="str">
        <f t="shared" si="99"/>
        <v>Weekday</v>
      </c>
      <c r="L1578" s="19">
        <f>_xlfn.ISOWEEKNUM(Table4[[#This Row],[Delivery Date]])</f>
        <v>51</v>
      </c>
    </row>
    <row r="1579" spans="1:12">
      <c r="A1579" s="4">
        <v>1617</v>
      </c>
      <c r="B1579" s="2" t="s">
        <v>276</v>
      </c>
      <c r="C1579" s="2" t="s">
        <v>15</v>
      </c>
      <c r="D1579" s="3">
        <v>0.52986111111111112</v>
      </c>
      <c r="E1579" s="2" t="s">
        <v>381</v>
      </c>
      <c r="F1579" s="1">
        <v>41628.500628784721</v>
      </c>
      <c r="G1579" s="1">
        <v>41628.579737581022</v>
      </c>
      <c r="H1579" s="5">
        <f t="shared" si="100"/>
        <v>113</v>
      </c>
      <c r="I1579" s="15" t="str">
        <f t="shared" si="97"/>
        <v>Dec</v>
      </c>
      <c r="J1579" s="15" t="str">
        <f t="shared" si="98"/>
        <v>Day</v>
      </c>
      <c r="K1579" s="15" t="str">
        <f t="shared" si="99"/>
        <v>Weekday</v>
      </c>
      <c r="L1579" s="19">
        <f>_xlfn.ISOWEEKNUM(Table4[[#This Row],[Delivery Date]])</f>
        <v>51</v>
      </c>
    </row>
    <row r="1580" spans="1:12">
      <c r="A1580" s="4">
        <v>1618</v>
      </c>
      <c r="B1580" s="2" t="s">
        <v>276</v>
      </c>
      <c r="C1580" s="2" t="s">
        <v>15</v>
      </c>
      <c r="D1580" s="3">
        <v>0.58611111111111114</v>
      </c>
      <c r="E1580" s="2" t="s">
        <v>9</v>
      </c>
      <c r="F1580" s="1">
        <v>41628.557065393514</v>
      </c>
      <c r="G1580" s="1">
        <v>41628.610005208335</v>
      </c>
      <c r="H1580" s="5">
        <f t="shared" si="100"/>
        <v>76</v>
      </c>
      <c r="I1580" s="15" t="str">
        <f t="shared" si="97"/>
        <v>Dec</v>
      </c>
      <c r="J1580" s="15" t="str">
        <f t="shared" si="98"/>
        <v>Day</v>
      </c>
      <c r="K1580" s="15" t="str">
        <f t="shared" si="99"/>
        <v>Weekday</v>
      </c>
      <c r="L1580" s="19">
        <f>_xlfn.ISOWEEKNUM(Table4[[#This Row],[Delivery Date]])</f>
        <v>51</v>
      </c>
    </row>
    <row r="1581" spans="1:12">
      <c r="A1581" s="4">
        <v>1619</v>
      </c>
      <c r="B1581" s="2" t="s">
        <v>276</v>
      </c>
      <c r="C1581" s="2" t="s">
        <v>15</v>
      </c>
      <c r="D1581" s="3">
        <v>0.6</v>
      </c>
      <c r="E1581" s="2" t="s">
        <v>381</v>
      </c>
      <c r="F1581" s="1">
        <v>41628.558506747686</v>
      </c>
      <c r="G1581" s="1">
        <v>41628.622742858795</v>
      </c>
      <c r="H1581" s="5">
        <f t="shared" si="100"/>
        <v>92</v>
      </c>
      <c r="I1581" s="15" t="str">
        <f t="shared" si="97"/>
        <v>Dec</v>
      </c>
      <c r="J1581" s="15" t="str">
        <f t="shared" si="98"/>
        <v>Day</v>
      </c>
      <c r="K1581" s="15" t="str">
        <f t="shared" si="99"/>
        <v>Weekday</v>
      </c>
      <c r="L1581" s="19">
        <f>_xlfn.ISOWEEKNUM(Table4[[#This Row],[Delivery Date]])</f>
        <v>51</v>
      </c>
    </row>
    <row r="1582" spans="1:12">
      <c r="A1582" s="4">
        <v>1620</v>
      </c>
      <c r="B1582" s="2" t="s">
        <v>276</v>
      </c>
      <c r="C1582" s="2" t="s">
        <v>15</v>
      </c>
      <c r="D1582" s="3">
        <v>0.65694444444444444</v>
      </c>
      <c r="E1582" s="2" t="s">
        <v>9</v>
      </c>
      <c r="F1582" s="1">
        <v>41628.619601701394</v>
      </c>
      <c r="G1582" s="1">
        <v>41628.709173460651</v>
      </c>
      <c r="H1582" s="5">
        <f t="shared" si="100"/>
        <v>128</v>
      </c>
      <c r="I1582" s="15" t="str">
        <f t="shared" si="97"/>
        <v>Dec</v>
      </c>
      <c r="J1582" s="15" t="str">
        <f t="shared" si="98"/>
        <v>Day</v>
      </c>
      <c r="K1582" s="15" t="str">
        <f t="shared" si="99"/>
        <v>Weekday</v>
      </c>
      <c r="L1582" s="19">
        <f>_xlfn.ISOWEEKNUM(Table4[[#This Row],[Delivery Date]])</f>
        <v>51</v>
      </c>
    </row>
    <row r="1583" spans="1:12">
      <c r="A1583" s="4">
        <v>1621</v>
      </c>
      <c r="B1583" s="2" t="s">
        <v>276</v>
      </c>
      <c r="C1583" s="2" t="s">
        <v>15</v>
      </c>
      <c r="D1583" s="3">
        <v>0.78402777777777777</v>
      </c>
      <c r="E1583" s="2" t="s">
        <v>6</v>
      </c>
      <c r="F1583" s="1">
        <v>41628.751241585647</v>
      </c>
      <c r="G1583" s="1">
        <v>41628.815986956019</v>
      </c>
      <c r="H1583" s="5">
        <f t="shared" si="100"/>
        <v>93</v>
      </c>
      <c r="I1583" s="15" t="str">
        <f t="shared" si="97"/>
        <v>Dec</v>
      </c>
      <c r="J1583" s="15" t="str">
        <f t="shared" si="98"/>
        <v>Day</v>
      </c>
      <c r="K1583" s="15" t="str">
        <f t="shared" si="99"/>
        <v>Weekday</v>
      </c>
      <c r="L1583" s="19">
        <f>_xlfn.ISOWEEKNUM(Table4[[#This Row],[Delivery Date]])</f>
        <v>51</v>
      </c>
    </row>
    <row r="1584" spans="1:12">
      <c r="A1584" s="4">
        <v>1622</v>
      </c>
      <c r="B1584" s="2" t="s">
        <v>276</v>
      </c>
      <c r="C1584" s="2" t="s">
        <v>15</v>
      </c>
      <c r="D1584" s="3">
        <v>0.86319444444444438</v>
      </c>
      <c r="E1584" s="2" t="s">
        <v>381</v>
      </c>
      <c r="F1584" s="1">
        <v>41628.848319479162</v>
      </c>
      <c r="G1584" s="1">
        <v>41628.882844942127</v>
      </c>
      <c r="H1584" s="5">
        <f t="shared" si="100"/>
        <v>49</v>
      </c>
      <c r="I1584" s="15" t="str">
        <f t="shared" si="97"/>
        <v>Dec</v>
      </c>
      <c r="J1584" s="15" t="str">
        <f t="shared" si="98"/>
        <v>Day</v>
      </c>
      <c r="K1584" s="15" t="str">
        <f t="shared" si="99"/>
        <v>Weekday</v>
      </c>
      <c r="L1584" s="19">
        <f>_xlfn.ISOWEEKNUM(Table4[[#This Row],[Delivery Date]])</f>
        <v>51</v>
      </c>
    </row>
    <row r="1585" spans="1:12" hidden="1">
      <c r="A1585" s="4">
        <v>1623</v>
      </c>
      <c r="B1585" s="2" t="s">
        <v>277</v>
      </c>
      <c r="C1585" s="2" t="s">
        <v>17</v>
      </c>
      <c r="D1585" s="3">
        <v>0.15069444444444444</v>
      </c>
      <c r="E1585" s="2" t="s">
        <v>381</v>
      </c>
      <c r="F1585" s="1">
        <v>41629.146258414352</v>
      </c>
      <c r="G1585" s="1">
        <v>41629.208526932875</v>
      </c>
      <c r="H1585" s="5">
        <f t="shared" si="100"/>
        <v>89</v>
      </c>
      <c r="I1585" s="15" t="str">
        <f t="shared" si="97"/>
        <v>Dec</v>
      </c>
      <c r="J1585" s="15" t="str">
        <f t="shared" si="98"/>
        <v>Night</v>
      </c>
      <c r="K1585" s="15" t="str">
        <f t="shared" si="99"/>
        <v>Weekend</v>
      </c>
      <c r="L1585" s="19">
        <f>_xlfn.ISOWEEKNUM(Table4[[#This Row],[Delivery Date]])</f>
        <v>51</v>
      </c>
    </row>
    <row r="1586" spans="1:12">
      <c r="A1586" s="4">
        <v>1624</v>
      </c>
      <c r="B1586" s="2" t="s">
        <v>277</v>
      </c>
      <c r="C1586" s="2" t="s">
        <v>17</v>
      </c>
      <c r="D1586" s="3">
        <v>0.86597222222222225</v>
      </c>
      <c r="E1586" s="2" t="s">
        <v>381</v>
      </c>
      <c r="F1586" s="1">
        <v>41629.841434178241</v>
      </c>
      <c r="G1586" s="1">
        <v>41629.891688807875</v>
      </c>
      <c r="H1586" s="5">
        <f t="shared" si="100"/>
        <v>72</v>
      </c>
      <c r="I1586" s="15" t="str">
        <f t="shared" si="97"/>
        <v>Dec</v>
      </c>
      <c r="J1586" s="15" t="str">
        <f t="shared" si="98"/>
        <v>Day</v>
      </c>
      <c r="K1586" s="15" t="str">
        <f t="shared" si="99"/>
        <v>Weekend</v>
      </c>
      <c r="L1586" s="19">
        <f>_xlfn.ISOWEEKNUM(Table4[[#This Row],[Delivery Date]])</f>
        <v>51</v>
      </c>
    </row>
    <row r="1587" spans="1:12" hidden="1">
      <c r="A1587" s="4">
        <v>1625</v>
      </c>
      <c r="B1587" s="2" t="s">
        <v>278</v>
      </c>
      <c r="C1587" s="2" t="s">
        <v>19</v>
      </c>
      <c r="D1587" s="3">
        <v>0.1423611111111111</v>
      </c>
      <c r="E1587" s="2" t="s">
        <v>381</v>
      </c>
      <c r="F1587" s="1">
        <v>41630.10977855324</v>
      </c>
      <c r="G1587" s="1">
        <v>41630.180669756941</v>
      </c>
      <c r="H1587" s="5">
        <f t="shared" si="100"/>
        <v>102</v>
      </c>
      <c r="I1587" s="15" t="str">
        <f t="shared" si="97"/>
        <v>Dec</v>
      </c>
      <c r="J1587" s="15" t="str">
        <f t="shared" si="98"/>
        <v>Night</v>
      </c>
      <c r="K1587" s="15" t="str">
        <f t="shared" si="99"/>
        <v>Weekend</v>
      </c>
      <c r="L1587" s="19">
        <f>_xlfn.ISOWEEKNUM(Table4[[#This Row],[Delivery Date]])</f>
        <v>51</v>
      </c>
    </row>
    <row r="1588" spans="1:12">
      <c r="A1588" s="4">
        <v>1626</v>
      </c>
      <c r="B1588" s="2" t="s">
        <v>278</v>
      </c>
      <c r="C1588" s="2" t="s">
        <v>19</v>
      </c>
      <c r="D1588" s="3">
        <v>0.4291666666666667</v>
      </c>
      <c r="E1588" s="2" t="s">
        <v>381</v>
      </c>
      <c r="F1588" s="1">
        <v>41630.399706215278</v>
      </c>
      <c r="G1588" s="1">
        <v>41630.483421493052</v>
      </c>
      <c r="H1588" s="5">
        <f t="shared" si="100"/>
        <v>120</v>
      </c>
      <c r="I1588" s="15" t="str">
        <f t="shared" si="97"/>
        <v>Dec</v>
      </c>
      <c r="J1588" s="15" t="str">
        <f t="shared" si="98"/>
        <v>Day</v>
      </c>
      <c r="K1588" s="15" t="str">
        <f t="shared" si="99"/>
        <v>Weekend</v>
      </c>
      <c r="L1588" s="19">
        <f>_xlfn.ISOWEEKNUM(Table4[[#This Row],[Delivery Date]])</f>
        <v>51</v>
      </c>
    </row>
    <row r="1589" spans="1:12">
      <c r="A1589" s="4">
        <v>1627</v>
      </c>
      <c r="B1589" s="2" t="s">
        <v>278</v>
      </c>
      <c r="C1589" s="2" t="s">
        <v>19</v>
      </c>
      <c r="D1589" s="3">
        <v>0.70972222222222225</v>
      </c>
      <c r="E1589" s="2" t="s">
        <v>381</v>
      </c>
      <c r="F1589" s="1">
        <v>41630.692854247689</v>
      </c>
      <c r="G1589" s="1">
        <v>41630.778583414351</v>
      </c>
      <c r="H1589" s="5">
        <f t="shared" si="100"/>
        <v>123</v>
      </c>
      <c r="I1589" s="15" t="str">
        <f t="shared" si="97"/>
        <v>Dec</v>
      </c>
      <c r="J1589" s="15" t="str">
        <f t="shared" si="98"/>
        <v>Day</v>
      </c>
      <c r="K1589" s="15" t="str">
        <f t="shared" si="99"/>
        <v>Weekend</v>
      </c>
      <c r="L1589" s="19">
        <f>_xlfn.ISOWEEKNUM(Table4[[#This Row],[Delivery Date]])</f>
        <v>51</v>
      </c>
    </row>
    <row r="1590" spans="1:12">
      <c r="A1590" s="4">
        <v>1628</v>
      </c>
      <c r="B1590" s="2" t="s">
        <v>278</v>
      </c>
      <c r="C1590" s="2" t="s">
        <v>19</v>
      </c>
      <c r="D1590" s="3">
        <v>0.7993055555555556</v>
      </c>
      <c r="E1590" s="2" t="s">
        <v>381</v>
      </c>
      <c r="F1590" s="1">
        <v>41630.774440196765</v>
      </c>
      <c r="G1590" s="1">
        <v>41630.824150844906</v>
      </c>
      <c r="H1590" s="5">
        <f t="shared" si="100"/>
        <v>71</v>
      </c>
      <c r="I1590" s="15" t="str">
        <f t="shared" si="97"/>
        <v>Dec</v>
      </c>
      <c r="J1590" s="15" t="str">
        <f t="shared" si="98"/>
        <v>Day</v>
      </c>
      <c r="K1590" s="15" t="str">
        <f t="shared" si="99"/>
        <v>Weekend</v>
      </c>
      <c r="L1590" s="19">
        <f>_xlfn.ISOWEEKNUM(Table4[[#This Row],[Delivery Date]])</f>
        <v>51</v>
      </c>
    </row>
    <row r="1591" spans="1:12">
      <c r="A1591" s="4">
        <v>1629</v>
      </c>
      <c r="B1591" s="2" t="s">
        <v>279</v>
      </c>
      <c r="C1591" s="2" t="s">
        <v>5</v>
      </c>
      <c r="D1591" s="3">
        <v>0.35347222222222219</v>
      </c>
      <c r="E1591" s="2" t="s">
        <v>9</v>
      </c>
      <c r="F1591" s="1">
        <v>41631.314264236105</v>
      </c>
      <c r="G1591" s="1">
        <v>41631.37227349537</v>
      </c>
      <c r="H1591" s="5">
        <f t="shared" si="100"/>
        <v>83</v>
      </c>
      <c r="I1591" s="15" t="str">
        <f t="shared" si="97"/>
        <v>Dec</v>
      </c>
      <c r="J1591" s="15" t="str">
        <f t="shared" si="98"/>
        <v>Day</v>
      </c>
      <c r="K1591" s="15" t="str">
        <f t="shared" si="99"/>
        <v>Weekday</v>
      </c>
      <c r="L1591" s="19">
        <f>_xlfn.ISOWEEKNUM(Table4[[#This Row],[Delivery Date]])</f>
        <v>52</v>
      </c>
    </row>
    <row r="1592" spans="1:12">
      <c r="A1592" s="4">
        <v>1630</v>
      </c>
      <c r="B1592" s="2" t="s">
        <v>279</v>
      </c>
      <c r="C1592" s="2" t="s">
        <v>5</v>
      </c>
      <c r="D1592" s="3">
        <v>0.3833333333333333</v>
      </c>
      <c r="E1592" s="2" t="s">
        <v>381</v>
      </c>
      <c r="F1592" s="1">
        <v>41631.359608217594</v>
      </c>
      <c r="G1592" s="1">
        <v>41631.429492476855</v>
      </c>
      <c r="H1592" s="5">
        <f t="shared" si="100"/>
        <v>100</v>
      </c>
      <c r="I1592" s="15" t="str">
        <f t="shared" si="97"/>
        <v>Dec</v>
      </c>
      <c r="J1592" s="15" t="str">
        <f t="shared" si="98"/>
        <v>Day</v>
      </c>
      <c r="K1592" s="15" t="str">
        <f t="shared" si="99"/>
        <v>Weekday</v>
      </c>
      <c r="L1592" s="19">
        <f>_xlfn.ISOWEEKNUM(Table4[[#This Row],[Delivery Date]])</f>
        <v>52</v>
      </c>
    </row>
    <row r="1593" spans="1:12">
      <c r="A1593" s="4">
        <v>1631</v>
      </c>
      <c r="B1593" s="2" t="s">
        <v>279</v>
      </c>
      <c r="C1593" s="2" t="s">
        <v>5</v>
      </c>
      <c r="D1593" s="3">
        <v>0.4201388888888889</v>
      </c>
      <c r="E1593" s="2" t="s">
        <v>9</v>
      </c>
      <c r="F1593" s="1">
        <v>41631.393864780097</v>
      </c>
      <c r="G1593" s="1">
        <v>41631.473193483798</v>
      </c>
      <c r="H1593" s="5">
        <f t="shared" si="100"/>
        <v>114</v>
      </c>
      <c r="I1593" s="15" t="str">
        <f t="shared" si="97"/>
        <v>Dec</v>
      </c>
      <c r="J1593" s="15" t="str">
        <f t="shared" si="98"/>
        <v>Day</v>
      </c>
      <c r="K1593" s="15" t="str">
        <f t="shared" si="99"/>
        <v>Weekday</v>
      </c>
      <c r="L1593" s="19">
        <f>_xlfn.ISOWEEKNUM(Table4[[#This Row],[Delivery Date]])</f>
        <v>52</v>
      </c>
    </row>
    <row r="1594" spans="1:12">
      <c r="A1594" s="4">
        <v>1632</v>
      </c>
      <c r="B1594" s="2" t="s">
        <v>279</v>
      </c>
      <c r="C1594" s="2" t="s">
        <v>5</v>
      </c>
      <c r="D1594" s="3">
        <v>0.51736111111111105</v>
      </c>
      <c r="E1594" s="2" t="s">
        <v>9</v>
      </c>
      <c r="F1594" s="1">
        <v>41631.49081909722</v>
      </c>
      <c r="G1594" s="1">
        <v>41631.545089930558</v>
      </c>
      <c r="H1594" s="5">
        <f t="shared" si="100"/>
        <v>78</v>
      </c>
      <c r="I1594" s="15" t="str">
        <f t="shared" si="97"/>
        <v>Dec</v>
      </c>
      <c r="J1594" s="15" t="str">
        <f t="shared" si="98"/>
        <v>Day</v>
      </c>
      <c r="K1594" s="15" t="str">
        <f t="shared" si="99"/>
        <v>Weekday</v>
      </c>
      <c r="L1594" s="19">
        <f>_xlfn.ISOWEEKNUM(Table4[[#This Row],[Delivery Date]])</f>
        <v>52</v>
      </c>
    </row>
    <row r="1595" spans="1:12">
      <c r="A1595" s="4">
        <v>1633</v>
      </c>
      <c r="B1595" s="2" t="s">
        <v>279</v>
      </c>
      <c r="C1595" s="2" t="s">
        <v>5</v>
      </c>
      <c r="D1595" s="3">
        <v>0.56180555555555556</v>
      </c>
      <c r="E1595" s="2" t="s">
        <v>381</v>
      </c>
      <c r="F1595" s="1">
        <v>41631.548571608801</v>
      </c>
      <c r="G1595" s="1">
        <v>41631.60359475694</v>
      </c>
      <c r="H1595" s="5">
        <f t="shared" si="100"/>
        <v>79</v>
      </c>
      <c r="I1595" s="15" t="str">
        <f t="shared" si="97"/>
        <v>Dec</v>
      </c>
      <c r="J1595" s="15" t="str">
        <f t="shared" si="98"/>
        <v>Day</v>
      </c>
      <c r="K1595" s="15" t="str">
        <f t="shared" si="99"/>
        <v>Weekday</v>
      </c>
      <c r="L1595" s="19">
        <f>_xlfn.ISOWEEKNUM(Table4[[#This Row],[Delivery Date]])</f>
        <v>52</v>
      </c>
    </row>
    <row r="1596" spans="1:12">
      <c r="A1596" s="4">
        <v>1634</v>
      </c>
      <c r="B1596" s="2" t="s">
        <v>279</v>
      </c>
      <c r="C1596" s="2" t="s">
        <v>5</v>
      </c>
      <c r="D1596" s="3">
        <v>0.59305555555555556</v>
      </c>
      <c r="E1596" s="2" t="s">
        <v>9</v>
      </c>
      <c r="F1596" s="1">
        <v>41631.560782835651</v>
      </c>
      <c r="G1596" s="1">
        <v>41631.646002743058</v>
      </c>
      <c r="H1596" s="5">
        <f t="shared" si="100"/>
        <v>122</v>
      </c>
      <c r="I1596" s="15" t="str">
        <f t="shared" si="97"/>
        <v>Dec</v>
      </c>
      <c r="J1596" s="15" t="str">
        <f t="shared" si="98"/>
        <v>Day</v>
      </c>
      <c r="K1596" s="15" t="str">
        <f t="shared" si="99"/>
        <v>Weekday</v>
      </c>
      <c r="L1596" s="19">
        <f>_xlfn.ISOWEEKNUM(Table4[[#This Row],[Delivery Date]])</f>
        <v>52</v>
      </c>
    </row>
    <row r="1597" spans="1:12">
      <c r="A1597" s="4">
        <v>1635</v>
      </c>
      <c r="B1597" s="2" t="s">
        <v>279</v>
      </c>
      <c r="C1597" s="2" t="s">
        <v>5</v>
      </c>
      <c r="D1597" s="3">
        <v>0.68055555555555547</v>
      </c>
      <c r="E1597" s="2" t="s">
        <v>9</v>
      </c>
      <c r="F1597" s="1">
        <v>41631.621110104163</v>
      </c>
      <c r="G1597" s="1" t="e">
        <v>#VALUE!</v>
      </c>
      <c r="H1597" s="5" t="e">
        <f t="shared" si="100"/>
        <v>#VALUE!</v>
      </c>
      <c r="I1597" s="15" t="str">
        <f t="shared" si="97"/>
        <v>Dec</v>
      </c>
      <c r="J1597" s="15" t="str">
        <f t="shared" si="98"/>
        <v>Day</v>
      </c>
      <c r="K1597" s="15" t="str">
        <f t="shared" si="99"/>
        <v>Weekday</v>
      </c>
      <c r="L1597" s="19">
        <f>_xlfn.ISOWEEKNUM(Table4[[#This Row],[Delivery Date]])</f>
        <v>52</v>
      </c>
    </row>
    <row r="1598" spans="1:12">
      <c r="A1598" s="4">
        <v>1636</v>
      </c>
      <c r="B1598" s="2" t="s">
        <v>279</v>
      </c>
      <c r="C1598" s="2" t="s">
        <v>5</v>
      </c>
      <c r="D1598" s="3">
        <v>0.69374999999999998</v>
      </c>
      <c r="E1598" s="2" t="s">
        <v>9</v>
      </c>
      <c r="F1598" s="1">
        <v>41631.668508877316</v>
      </c>
      <c r="G1598" s="1">
        <v>41631.725082951394</v>
      </c>
      <c r="H1598" s="5">
        <f t="shared" si="100"/>
        <v>81</v>
      </c>
      <c r="I1598" s="15" t="str">
        <f t="shared" si="97"/>
        <v>Dec</v>
      </c>
      <c r="J1598" s="15" t="str">
        <f t="shared" si="98"/>
        <v>Day</v>
      </c>
      <c r="K1598" s="15" t="str">
        <f t="shared" si="99"/>
        <v>Weekday</v>
      </c>
      <c r="L1598" s="19">
        <f>_xlfn.ISOWEEKNUM(Table4[[#This Row],[Delivery Date]])</f>
        <v>52</v>
      </c>
    </row>
    <row r="1599" spans="1:12">
      <c r="A1599" s="4">
        <v>1637</v>
      </c>
      <c r="B1599" s="2" t="s">
        <v>279</v>
      </c>
      <c r="C1599" s="2" t="s">
        <v>5</v>
      </c>
      <c r="D1599" s="3">
        <v>0.8618055555555556</v>
      </c>
      <c r="E1599" s="2" t="s">
        <v>381</v>
      </c>
      <c r="F1599" s="1">
        <v>41631.830878703702</v>
      </c>
      <c r="G1599" s="1">
        <v>41631.899721296293</v>
      </c>
      <c r="H1599" s="5">
        <f t="shared" si="100"/>
        <v>99</v>
      </c>
      <c r="I1599" s="15" t="str">
        <f t="shared" si="97"/>
        <v>Dec</v>
      </c>
      <c r="J1599" s="15" t="str">
        <f t="shared" si="98"/>
        <v>Day</v>
      </c>
      <c r="K1599" s="15" t="str">
        <f t="shared" si="99"/>
        <v>Weekday</v>
      </c>
      <c r="L1599" s="19">
        <f>_xlfn.ISOWEEKNUM(Table4[[#This Row],[Delivery Date]])</f>
        <v>52</v>
      </c>
    </row>
    <row r="1600" spans="1:12" hidden="1">
      <c r="A1600" s="4">
        <v>1638</v>
      </c>
      <c r="B1600" s="2" t="s">
        <v>280</v>
      </c>
      <c r="C1600" s="2" t="s">
        <v>8</v>
      </c>
      <c r="D1600" s="3">
        <v>0.24305555555555555</v>
      </c>
      <c r="E1600" s="2" t="s">
        <v>381</v>
      </c>
      <c r="F1600" s="1">
        <v>41632.231080289355</v>
      </c>
      <c r="G1600" s="1">
        <v>41632.268800196754</v>
      </c>
      <c r="H1600" s="5">
        <f t="shared" si="100"/>
        <v>54</v>
      </c>
      <c r="I1600" s="15" t="str">
        <f t="shared" si="97"/>
        <v>Dec</v>
      </c>
      <c r="J1600" s="15" t="str">
        <f t="shared" si="98"/>
        <v>Night</v>
      </c>
      <c r="K1600" s="15" t="str">
        <f t="shared" si="99"/>
        <v>Weekday</v>
      </c>
      <c r="L1600" s="19">
        <f>_xlfn.ISOWEEKNUM(Table4[[#This Row],[Delivery Date]])</f>
        <v>52</v>
      </c>
    </row>
    <row r="1601" spans="1:12">
      <c r="A1601" s="4">
        <v>1639</v>
      </c>
      <c r="B1601" s="2" t="s">
        <v>280</v>
      </c>
      <c r="C1601" s="2" t="s">
        <v>8</v>
      </c>
      <c r="D1601" s="3">
        <v>0.3576388888888889</v>
      </c>
      <c r="E1601" s="2" t="s">
        <v>9</v>
      </c>
      <c r="F1601" s="1">
        <v>41632.322667395834</v>
      </c>
      <c r="G1601" s="1">
        <v>41632.385792395835</v>
      </c>
      <c r="H1601" s="5">
        <f t="shared" si="100"/>
        <v>90</v>
      </c>
      <c r="I1601" s="15" t="str">
        <f t="shared" si="97"/>
        <v>Dec</v>
      </c>
      <c r="J1601" s="15" t="str">
        <f t="shared" si="98"/>
        <v>Day</v>
      </c>
      <c r="K1601" s="15" t="str">
        <f t="shared" si="99"/>
        <v>Weekday</v>
      </c>
      <c r="L1601" s="19">
        <f>_xlfn.ISOWEEKNUM(Table4[[#This Row],[Delivery Date]])</f>
        <v>52</v>
      </c>
    </row>
    <row r="1602" spans="1:12">
      <c r="A1602" s="4">
        <v>1640</v>
      </c>
      <c r="B1602" s="2" t="s">
        <v>280</v>
      </c>
      <c r="C1602" s="2" t="s">
        <v>8</v>
      </c>
      <c r="D1602" s="3">
        <v>0.38263888888888892</v>
      </c>
      <c r="E1602" s="2" t="s">
        <v>381</v>
      </c>
      <c r="F1602" s="1">
        <v>41632.362632442128</v>
      </c>
      <c r="G1602" s="1">
        <v>41632.411868553238</v>
      </c>
      <c r="H1602" s="5">
        <f t="shared" si="100"/>
        <v>70</v>
      </c>
      <c r="I1602" s="15" t="str">
        <f t="shared" ref="I1602:I1665" si="101">TEXT(B1602,"mmm")</f>
        <v>Dec</v>
      </c>
      <c r="J1602" s="15" t="str">
        <f t="shared" ref="J1602:J1665" si="102">IF(OR(HOUR(D1602)&lt;6, HOUR(D1602&gt;18)),"Night","Day")</f>
        <v>Day</v>
      </c>
      <c r="K1602" s="15" t="str">
        <f t="shared" ref="K1602:K1665" si="103">IF(OR(C1602="Saturday", C1602="Sunday"),"Weekend","Weekday")</f>
        <v>Weekday</v>
      </c>
      <c r="L1602" s="19">
        <f>_xlfn.ISOWEEKNUM(Table4[[#This Row],[Delivery Date]])</f>
        <v>52</v>
      </c>
    </row>
    <row r="1603" spans="1:12">
      <c r="A1603" s="4">
        <v>1641</v>
      </c>
      <c r="B1603" s="2" t="s">
        <v>280</v>
      </c>
      <c r="C1603" s="2" t="s">
        <v>8</v>
      </c>
      <c r="D1603" s="3">
        <v>0.44791666666666669</v>
      </c>
      <c r="E1603" s="2" t="s">
        <v>9</v>
      </c>
      <c r="F1603" s="1">
        <v>41632.405419872681</v>
      </c>
      <c r="G1603" s="1">
        <v>41632.490813391203</v>
      </c>
      <c r="H1603" s="5">
        <f t="shared" si="100"/>
        <v>122</v>
      </c>
      <c r="I1603" s="15" t="str">
        <f t="shared" si="101"/>
        <v>Dec</v>
      </c>
      <c r="J1603" s="15" t="str">
        <f t="shared" si="102"/>
        <v>Day</v>
      </c>
      <c r="K1603" s="15" t="str">
        <f t="shared" si="103"/>
        <v>Weekday</v>
      </c>
      <c r="L1603" s="19">
        <f>_xlfn.ISOWEEKNUM(Table4[[#This Row],[Delivery Date]])</f>
        <v>52</v>
      </c>
    </row>
    <row r="1604" spans="1:12">
      <c r="A1604" s="4">
        <v>1642</v>
      </c>
      <c r="B1604" s="2" t="s">
        <v>280</v>
      </c>
      <c r="C1604" s="2" t="s">
        <v>8</v>
      </c>
      <c r="D1604" s="3">
        <v>0.47013888888888888</v>
      </c>
      <c r="E1604" s="2" t="s">
        <v>381</v>
      </c>
      <c r="F1604" s="1">
        <v>41632.447900659725</v>
      </c>
      <c r="G1604" s="1">
        <v>41632.512808067127</v>
      </c>
      <c r="H1604" s="5">
        <f t="shared" si="100"/>
        <v>93</v>
      </c>
      <c r="I1604" s="15" t="str">
        <f t="shared" si="101"/>
        <v>Dec</v>
      </c>
      <c r="J1604" s="15" t="str">
        <f t="shared" si="102"/>
        <v>Day</v>
      </c>
      <c r="K1604" s="15" t="str">
        <f t="shared" si="103"/>
        <v>Weekday</v>
      </c>
      <c r="L1604" s="19">
        <f>_xlfn.ISOWEEKNUM(Table4[[#This Row],[Delivery Date]])</f>
        <v>52</v>
      </c>
    </row>
    <row r="1605" spans="1:12">
      <c r="A1605" s="4">
        <v>1643</v>
      </c>
      <c r="B1605" s="2" t="s">
        <v>280</v>
      </c>
      <c r="C1605" s="2" t="s">
        <v>8</v>
      </c>
      <c r="D1605" s="3">
        <v>0.78194444444444444</v>
      </c>
      <c r="E1605" s="2" t="s">
        <v>6</v>
      </c>
      <c r="F1605" s="1">
        <v>41632.744278900464</v>
      </c>
      <c r="G1605" s="1">
        <v>41632.805204826393</v>
      </c>
      <c r="H1605" s="5">
        <f t="shared" si="100"/>
        <v>87</v>
      </c>
      <c r="I1605" s="15" t="str">
        <f t="shared" si="101"/>
        <v>Dec</v>
      </c>
      <c r="J1605" s="15" t="str">
        <f t="shared" si="102"/>
        <v>Day</v>
      </c>
      <c r="K1605" s="15" t="str">
        <f t="shared" si="103"/>
        <v>Weekday</v>
      </c>
      <c r="L1605" s="19">
        <f>_xlfn.ISOWEEKNUM(Table4[[#This Row],[Delivery Date]])</f>
        <v>52</v>
      </c>
    </row>
    <row r="1606" spans="1:12" hidden="1">
      <c r="A1606" s="4">
        <v>1644</v>
      </c>
      <c r="B1606" s="2" t="s">
        <v>281</v>
      </c>
      <c r="C1606" s="2" t="s">
        <v>11</v>
      </c>
      <c r="D1606" s="3">
        <v>0.19027777777777777</v>
      </c>
      <c r="E1606" s="2" t="s">
        <v>381</v>
      </c>
      <c r="F1606" s="1">
        <v>41633.135721493054</v>
      </c>
      <c r="G1606" s="1">
        <v>41633.242573344913</v>
      </c>
      <c r="H1606" s="5">
        <f t="shared" si="100"/>
        <v>153</v>
      </c>
      <c r="I1606" s="15" t="str">
        <f t="shared" si="101"/>
        <v>Dec</v>
      </c>
      <c r="J1606" s="15" t="str">
        <f t="shared" si="102"/>
        <v>Night</v>
      </c>
      <c r="K1606" s="15" t="str">
        <f t="shared" si="103"/>
        <v>Weekday</v>
      </c>
      <c r="L1606" s="19">
        <f>_xlfn.ISOWEEKNUM(Table4[[#This Row],[Delivery Date]])</f>
        <v>52</v>
      </c>
    </row>
    <row r="1607" spans="1:12" hidden="1">
      <c r="A1607" s="4">
        <v>1645</v>
      </c>
      <c r="B1607" s="2" t="s">
        <v>281</v>
      </c>
      <c r="C1607" s="2" t="s">
        <v>11</v>
      </c>
      <c r="D1607" s="3">
        <v>0.15763888888888888</v>
      </c>
      <c r="E1607" s="2" t="s">
        <v>381</v>
      </c>
      <c r="F1607" s="1" t="e">
        <v>#VALUE!</v>
      </c>
      <c r="G1607" s="1">
        <v>41633.209366979165</v>
      </c>
      <c r="H1607" s="5" t="e">
        <f t="shared" si="100"/>
        <v>#VALUE!</v>
      </c>
      <c r="I1607" s="15" t="str">
        <f t="shared" si="101"/>
        <v>Dec</v>
      </c>
      <c r="J1607" s="15" t="str">
        <f t="shared" si="102"/>
        <v>Night</v>
      </c>
      <c r="K1607" s="15" t="str">
        <f t="shared" si="103"/>
        <v>Weekday</v>
      </c>
      <c r="L1607" s="19">
        <f>_xlfn.ISOWEEKNUM(Table4[[#This Row],[Delivery Date]])</f>
        <v>52</v>
      </c>
    </row>
    <row r="1608" spans="1:12">
      <c r="A1608" s="4">
        <v>1646</v>
      </c>
      <c r="B1608" s="2" t="s">
        <v>281</v>
      </c>
      <c r="C1608" s="2" t="s">
        <v>11</v>
      </c>
      <c r="D1608" s="3">
        <v>0.44791666666666669</v>
      </c>
      <c r="E1608" s="2" t="s">
        <v>381</v>
      </c>
      <c r="F1608" s="1">
        <v>41633.427946956021</v>
      </c>
      <c r="G1608" s="1">
        <v>41633.474868252313</v>
      </c>
      <c r="H1608" s="5">
        <f t="shared" si="100"/>
        <v>67</v>
      </c>
      <c r="I1608" s="15" t="str">
        <f t="shared" si="101"/>
        <v>Dec</v>
      </c>
      <c r="J1608" s="15" t="str">
        <f t="shared" si="102"/>
        <v>Day</v>
      </c>
      <c r="K1608" s="15" t="str">
        <f t="shared" si="103"/>
        <v>Weekday</v>
      </c>
      <c r="L1608" s="19">
        <f>_xlfn.ISOWEEKNUM(Table4[[#This Row],[Delivery Date]])</f>
        <v>52</v>
      </c>
    </row>
    <row r="1609" spans="1:12">
      <c r="A1609" s="4">
        <v>1647</v>
      </c>
      <c r="B1609" s="2" t="s">
        <v>281</v>
      </c>
      <c r="C1609" s="2" t="s">
        <v>11</v>
      </c>
      <c r="D1609" s="3">
        <v>0.51458333333333328</v>
      </c>
      <c r="E1609" s="2" t="s">
        <v>381</v>
      </c>
      <c r="F1609" s="1">
        <v>41633.497816006944</v>
      </c>
      <c r="G1609" s="1">
        <v>41633.537434062506</v>
      </c>
      <c r="H1609" s="5">
        <f t="shared" si="100"/>
        <v>57</v>
      </c>
      <c r="I1609" s="15" t="str">
        <f t="shared" si="101"/>
        <v>Dec</v>
      </c>
      <c r="J1609" s="15" t="str">
        <f t="shared" si="102"/>
        <v>Day</v>
      </c>
      <c r="K1609" s="15" t="str">
        <f t="shared" si="103"/>
        <v>Weekday</v>
      </c>
      <c r="L1609" s="19">
        <f>_xlfn.ISOWEEKNUM(Table4[[#This Row],[Delivery Date]])</f>
        <v>52</v>
      </c>
    </row>
    <row r="1610" spans="1:12">
      <c r="A1610" s="4">
        <v>1648</v>
      </c>
      <c r="B1610" s="2" t="s">
        <v>281</v>
      </c>
      <c r="C1610" s="2" t="s">
        <v>11</v>
      </c>
      <c r="D1610" s="3">
        <v>0.59236111111111112</v>
      </c>
      <c r="E1610" s="2" t="s">
        <v>381</v>
      </c>
      <c r="F1610" s="1">
        <v>41633.563437418983</v>
      </c>
      <c r="G1610" s="1">
        <v>41633.625648067136</v>
      </c>
      <c r="H1610" s="5">
        <f t="shared" si="100"/>
        <v>89</v>
      </c>
      <c r="I1610" s="15" t="str">
        <f t="shared" si="101"/>
        <v>Dec</v>
      </c>
      <c r="J1610" s="15" t="str">
        <f t="shared" si="102"/>
        <v>Day</v>
      </c>
      <c r="K1610" s="15" t="str">
        <f t="shared" si="103"/>
        <v>Weekday</v>
      </c>
      <c r="L1610" s="19">
        <f>_xlfn.ISOWEEKNUM(Table4[[#This Row],[Delivery Date]])</f>
        <v>52</v>
      </c>
    </row>
    <row r="1611" spans="1:12">
      <c r="A1611" s="4">
        <v>1650</v>
      </c>
      <c r="B1611" s="2" t="s">
        <v>282</v>
      </c>
      <c r="C1611" s="2" t="s">
        <v>13</v>
      </c>
      <c r="D1611" s="3">
        <v>0.7715277777777777</v>
      </c>
      <c r="E1611" s="2" t="s">
        <v>381</v>
      </c>
      <c r="F1611" s="1">
        <v>41634.745922766204</v>
      </c>
      <c r="G1611" s="1">
        <v>41634.841883414352</v>
      </c>
      <c r="H1611" s="5">
        <f t="shared" si="100"/>
        <v>138</v>
      </c>
      <c r="I1611" s="15" t="str">
        <f t="shared" si="101"/>
        <v>Dec</v>
      </c>
      <c r="J1611" s="15" t="str">
        <f t="shared" si="102"/>
        <v>Day</v>
      </c>
      <c r="K1611" s="15" t="str">
        <f t="shared" si="103"/>
        <v>Weekday</v>
      </c>
      <c r="L1611" s="19">
        <f>_xlfn.ISOWEEKNUM(Table4[[#This Row],[Delivery Date]])</f>
        <v>52</v>
      </c>
    </row>
    <row r="1612" spans="1:12" hidden="1">
      <c r="A1612" s="4">
        <v>1651</v>
      </c>
      <c r="B1612" s="2" t="s">
        <v>283</v>
      </c>
      <c r="C1612" s="2" t="s">
        <v>15</v>
      </c>
      <c r="D1612" s="3">
        <v>9.7222222222222224E-2</v>
      </c>
      <c r="E1612" s="2" t="s">
        <v>381</v>
      </c>
      <c r="F1612" s="1">
        <v>41635.072253969905</v>
      </c>
      <c r="G1612" s="1">
        <v>41635.129047951385</v>
      </c>
      <c r="H1612" s="5">
        <f t="shared" si="100"/>
        <v>81</v>
      </c>
      <c r="I1612" s="15" t="str">
        <f t="shared" si="101"/>
        <v>Dec</v>
      </c>
      <c r="J1612" s="15" t="str">
        <f t="shared" si="102"/>
        <v>Night</v>
      </c>
      <c r="K1612" s="15" t="str">
        <f t="shared" si="103"/>
        <v>Weekday</v>
      </c>
      <c r="L1612" s="19">
        <f>_xlfn.ISOWEEKNUM(Table4[[#This Row],[Delivery Date]])</f>
        <v>52</v>
      </c>
    </row>
    <row r="1613" spans="1:12" hidden="1">
      <c r="A1613" s="4">
        <v>1652</v>
      </c>
      <c r="B1613" s="2" t="s">
        <v>283</v>
      </c>
      <c r="C1613" s="2" t="s">
        <v>15</v>
      </c>
      <c r="D1613" s="3">
        <v>0.17569444444444446</v>
      </c>
      <c r="E1613" s="2" t="s">
        <v>381</v>
      </c>
      <c r="F1613" s="1">
        <v>41635.15638680556</v>
      </c>
      <c r="G1613" s="1">
        <v>41635.23991689815</v>
      </c>
      <c r="H1613" s="5">
        <f t="shared" si="100"/>
        <v>120</v>
      </c>
      <c r="I1613" s="15" t="str">
        <f t="shared" si="101"/>
        <v>Dec</v>
      </c>
      <c r="J1613" s="15" t="str">
        <f t="shared" si="102"/>
        <v>Night</v>
      </c>
      <c r="K1613" s="15" t="str">
        <f t="shared" si="103"/>
        <v>Weekday</v>
      </c>
      <c r="L1613" s="19">
        <f>_xlfn.ISOWEEKNUM(Table4[[#This Row],[Delivery Date]])</f>
        <v>52</v>
      </c>
    </row>
    <row r="1614" spans="1:12">
      <c r="A1614" s="4">
        <v>1653</v>
      </c>
      <c r="B1614" s="2" t="s">
        <v>283</v>
      </c>
      <c r="C1614" s="2" t="s">
        <v>15</v>
      </c>
      <c r="D1614" s="3">
        <v>0.41388888888888892</v>
      </c>
      <c r="E1614" s="2" t="s">
        <v>9</v>
      </c>
      <c r="F1614" s="1">
        <v>41635.346543252315</v>
      </c>
      <c r="G1614" s="1">
        <v>41635.471786307869</v>
      </c>
      <c r="H1614" s="5">
        <f t="shared" si="100"/>
        <v>180</v>
      </c>
      <c r="I1614" s="15" t="str">
        <f t="shared" si="101"/>
        <v>Dec</v>
      </c>
      <c r="J1614" s="15" t="str">
        <f t="shared" si="102"/>
        <v>Day</v>
      </c>
      <c r="K1614" s="15" t="str">
        <f t="shared" si="103"/>
        <v>Weekday</v>
      </c>
      <c r="L1614" s="19">
        <f>_xlfn.ISOWEEKNUM(Table4[[#This Row],[Delivery Date]])</f>
        <v>52</v>
      </c>
    </row>
    <row r="1615" spans="1:12">
      <c r="A1615" s="4">
        <v>1654</v>
      </c>
      <c r="B1615" s="2" t="s">
        <v>283</v>
      </c>
      <c r="C1615" s="2" t="s">
        <v>15</v>
      </c>
      <c r="D1615" s="3">
        <v>0.52361111111111114</v>
      </c>
      <c r="E1615" s="2" t="s">
        <v>9</v>
      </c>
      <c r="F1615" s="1">
        <v>41635.498387037042</v>
      </c>
      <c r="G1615" s="1">
        <v>41635.578421759259</v>
      </c>
      <c r="H1615" s="5">
        <f t="shared" si="100"/>
        <v>115</v>
      </c>
      <c r="I1615" s="15" t="str">
        <f t="shared" si="101"/>
        <v>Dec</v>
      </c>
      <c r="J1615" s="15" t="str">
        <f t="shared" si="102"/>
        <v>Day</v>
      </c>
      <c r="K1615" s="15" t="str">
        <f t="shared" si="103"/>
        <v>Weekday</v>
      </c>
      <c r="L1615" s="19">
        <f>_xlfn.ISOWEEKNUM(Table4[[#This Row],[Delivery Date]])</f>
        <v>52</v>
      </c>
    </row>
    <row r="1616" spans="1:12">
      <c r="A1616" s="4">
        <v>1655</v>
      </c>
      <c r="B1616" s="2" t="s">
        <v>283</v>
      </c>
      <c r="C1616" s="2" t="s">
        <v>15</v>
      </c>
      <c r="D1616" s="3">
        <v>0.57152777777777775</v>
      </c>
      <c r="E1616" s="2" t="s">
        <v>9</v>
      </c>
      <c r="F1616" s="1">
        <v>41635.554046030098</v>
      </c>
      <c r="G1616" s="1">
        <v>41635.590087696757</v>
      </c>
      <c r="H1616" s="5">
        <f t="shared" si="100"/>
        <v>51</v>
      </c>
      <c r="I1616" s="15" t="str">
        <f t="shared" si="101"/>
        <v>Dec</v>
      </c>
      <c r="J1616" s="15" t="str">
        <f t="shared" si="102"/>
        <v>Day</v>
      </c>
      <c r="K1616" s="15" t="str">
        <f t="shared" si="103"/>
        <v>Weekday</v>
      </c>
      <c r="L1616" s="19">
        <f>_xlfn.ISOWEEKNUM(Table4[[#This Row],[Delivery Date]])</f>
        <v>52</v>
      </c>
    </row>
    <row r="1617" spans="1:12">
      <c r="A1617" s="4">
        <v>1656</v>
      </c>
      <c r="B1617" s="2" t="s">
        <v>283</v>
      </c>
      <c r="C1617" s="2" t="s">
        <v>15</v>
      </c>
      <c r="D1617" s="3">
        <v>0.64861111111111114</v>
      </c>
      <c r="E1617" s="2" t="s">
        <v>9</v>
      </c>
      <c r="F1617" s="1">
        <v>41635.641721527783</v>
      </c>
      <c r="G1617" s="1">
        <v>41635.683353472225</v>
      </c>
      <c r="H1617" s="5">
        <f t="shared" si="100"/>
        <v>59</v>
      </c>
      <c r="I1617" s="15" t="str">
        <f t="shared" si="101"/>
        <v>Dec</v>
      </c>
      <c r="J1617" s="15" t="str">
        <f t="shared" si="102"/>
        <v>Day</v>
      </c>
      <c r="K1617" s="15" t="str">
        <f t="shared" si="103"/>
        <v>Weekday</v>
      </c>
      <c r="L1617" s="19">
        <f>_xlfn.ISOWEEKNUM(Table4[[#This Row],[Delivery Date]])</f>
        <v>52</v>
      </c>
    </row>
    <row r="1618" spans="1:12">
      <c r="A1618" s="4">
        <v>1657</v>
      </c>
      <c r="B1618" s="2" t="s">
        <v>283</v>
      </c>
      <c r="C1618" s="2" t="s">
        <v>15</v>
      </c>
      <c r="D1618" s="3">
        <v>0.7895833333333333</v>
      </c>
      <c r="E1618" s="2" t="s">
        <v>381</v>
      </c>
      <c r="F1618" s="1">
        <v>41635.749110185185</v>
      </c>
      <c r="G1618" s="1">
        <v>41635.837188888887</v>
      </c>
      <c r="H1618" s="5">
        <f t="shared" si="100"/>
        <v>126</v>
      </c>
      <c r="I1618" s="15" t="str">
        <f t="shared" si="101"/>
        <v>Dec</v>
      </c>
      <c r="J1618" s="15" t="str">
        <f t="shared" si="102"/>
        <v>Day</v>
      </c>
      <c r="K1618" s="15" t="str">
        <f t="shared" si="103"/>
        <v>Weekday</v>
      </c>
      <c r="L1618" s="19">
        <f>_xlfn.ISOWEEKNUM(Table4[[#This Row],[Delivery Date]])</f>
        <v>52</v>
      </c>
    </row>
    <row r="1619" spans="1:12">
      <c r="A1619" s="4">
        <v>1658</v>
      </c>
      <c r="B1619" s="2" t="s">
        <v>283</v>
      </c>
      <c r="C1619" s="2" t="s">
        <v>15</v>
      </c>
      <c r="D1619" s="3">
        <v>0.91041666666666676</v>
      </c>
      <c r="E1619" s="2" t="s">
        <v>381</v>
      </c>
      <c r="F1619" s="1">
        <v>41635.900541585652</v>
      </c>
      <c r="G1619" s="1">
        <v>41635.954580937505</v>
      </c>
      <c r="H1619" s="5">
        <f t="shared" si="100"/>
        <v>77</v>
      </c>
      <c r="I1619" s="15" t="str">
        <f t="shared" si="101"/>
        <v>Dec</v>
      </c>
      <c r="J1619" s="15" t="str">
        <f t="shared" si="102"/>
        <v>Day</v>
      </c>
      <c r="K1619" s="15" t="str">
        <f t="shared" si="103"/>
        <v>Weekday</v>
      </c>
      <c r="L1619" s="19">
        <f>_xlfn.ISOWEEKNUM(Table4[[#This Row],[Delivery Date]])</f>
        <v>52</v>
      </c>
    </row>
    <row r="1620" spans="1:12" hidden="1">
      <c r="A1620" s="4">
        <v>1659</v>
      </c>
      <c r="B1620" s="2" t="s">
        <v>284</v>
      </c>
      <c r="C1620" s="2" t="s">
        <v>17</v>
      </c>
      <c r="D1620" s="3">
        <v>1.9444444444444445E-2</v>
      </c>
      <c r="E1620" s="2" t="s">
        <v>381</v>
      </c>
      <c r="F1620" s="1">
        <v>41635.996665740742</v>
      </c>
      <c r="G1620" s="1">
        <v>41636.06442037037</v>
      </c>
      <c r="H1620" s="5">
        <f t="shared" si="100"/>
        <v>97</v>
      </c>
      <c r="I1620" s="15" t="str">
        <f t="shared" si="101"/>
        <v>Dec</v>
      </c>
      <c r="J1620" s="15" t="str">
        <f t="shared" si="102"/>
        <v>Night</v>
      </c>
      <c r="K1620" s="15" t="str">
        <f t="shared" si="103"/>
        <v>Weekend</v>
      </c>
      <c r="L1620" s="19">
        <f>_xlfn.ISOWEEKNUM(Table4[[#This Row],[Delivery Date]])</f>
        <v>52</v>
      </c>
    </row>
    <row r="1621" spans="1:12" hidden="1">
      <c r="A1621" s="4">
        <v>1660</v>
      </c>
      <c r="B1621" s="2" t="s">
        <v>284</v>
      </c>
      <c r="C1621" s="2" t="s">
        <v>17</v>
      </c>
      <c r="D1621" s="3">
        <v>0.10833333333333334</v>
      </c>
      <c r="E1621" s="2" t="s">
        <v>9</v>
      </c>
      <c r="F1621" s="1">
        <v>41636.077171527781</v>
      </c>
      <c r="G1621" s="1">
        <v>41636.153016435186</v>
      </c>
      <c r="H1621" s="5">
        <f t="shared" si="100"/>
        <v>109</v>
      </c>
      <c r="I1621" s="15" t="str">
        <f t="shared" si="101"/>
        <v>Dec</v>
      </c>
      <c r="J1621" s="15" t="str">
        <f t="shared" si="102"/>
        <v>Night</v>
      </c>
      <c r="K1621" s="15" t="str">
        <f t="shared" si="103"/>
        <v>Weekend</v>
      </c>
      <c r="L1621" s="19">
        <f>_xlfn.ISOWEEKNUM(Table4[[#This Row],[Delivery Date]])</f>
        <v>52</v>
      </c>
    </row>
    <row r="1622" spans="1:12" hidden="1">
      <c r="A1622" s="4">
        <v>1661</v>
      </c>
      <c r="B1622" s="2" t="s">
        <v>284</v>
      </c>
      <c r="C1622" s="2" t="s">
        <v>17</v>
      </c>
      <c r="D1622" s="3">
        <v>0.24652777777777779</v>
      </c>
      <c r="E1622" s="2" t="s">
        <v>381</v>
      </c>
      <c r="F1622" s="1">
        <v>41636.233482141201</v>
      </c>
      <c r="G1622" s="1">
        <v>41636.269639548613</v>
      </c>
      <c r="H1622" s="5">
        <f t="shared" si="100"/>
        <v>52</v>
      </c>
      <c r="I1622" s="15" t="str">
        <f t="shared" si="101"/>
        <v>Dec</v>
      </c>
      <c r="J1622" s="15" t="str">
        <f t="shared" si="102"/>
        <v>Night</v>
      </c>
      <c r="K1622" s="15" t="str">
        <f t="shared" si="103"/>
        <v>Weekend</v>
      </c>
      <c r="L1622" s="19">
        <f>_xlfn.ISOWEEKNUM(Table4[[#This Row],[Delivery Date]])</f>
        <v>52</v>
      </c>
    </row>
    <row r="1623" spans="1:12">
      <c r="A1623" s="4">
        <v>1662</v>
      </c>
      <c r="B1623" s="2" t="s">
        <v>284</v>
      </c>
      <c r="C1623" s="2" t="s">
        <v>17</v>
      </c>
      <c r="D1623" s="3">
        <v>0.27708333333333335</v>
      </c>
      <c r="E1623" s="2" t="s">
        <v>381</v>
      </c>
      <c r="F1623" s="1">
        <v>41636.259237615741</v>
      </c>
      <c r="G1623" s="1">
        <v>41636.326459837968</v>
      </c>
      <c r="H1623" s="5">
        <f t="shared" si="100"/>
        <v>96</v>
      </c>
      <c r="I1623" s="15" t="str">
        <f t="shared" si="101"/>
        <v>Dec</v>
      </c>
      <c r="J1623" s="15" t="str">
        <f t="shared" si="102"/>
        <v>Day</v>
      </c>
      <c r="K1623" s="15" t="str">
        <f t="shared" si="103"/>
        <v>Weekend</v>
      </c>
      <c r="L1623" s="19">
        <f>_xlfn.ISOWEEKNUM(Table4[[#This Row],[Delivery Date]])</f>
        <v>52</v>
      </c>
    </row>
    <row r="1624" spans="1:12">
      <c r="A1624" s="4">
        <v>1663</v>
      </c>
      <c r="B1624" s="2" t="s">
        <v>284</v>
      </c>
      <c r="C1624" s="2" t="s">
        <v>17</v>
      </c>
      <c r="D1624" s="3">
        <v>0.4291666666666667</v>
      </c>
      <c r="E1624" s="2" t="s">
        <v>6</v>
      </c>
      <c r="F1624" s="1">
        <v>41636.405632210648</v>
      </c>
      <c r="G1624" s="1" t="e">
        <v>#VALUE!</v>
      </c>
      <c r="H1624" s="5" t="e">
        <f t="shared" si="100"/>
        <v>#VALUE!</v>
      </c>
      <c r="I1624" s="15" t="str">
        <f t="shared" si="101"/>
        <v>Dec</v>
      </c>
      <c r="J1624" s="15" t="str">
        <f t="shared" si="102"/>
        <v>Day</v>
      </c>
      <c r="K1624" s="15" t="str">
        <f t="shared" si="103"/>
        <v>Weekend</v>
      </c>
      <c r="L1624" s="19">
        <f>_xlfn.ISOWEEKNUM(Table4[[#This Row],[Delivery Date]])</f>
        <v>52</v>
      </c>
    </row>
    <row r="1625" spans="1:12">
      <c r="A1625" s="4">
        <v>1664</v>
      </c>
      <c r="B1625" s="2" t="s">
        <v>284</v>
      </c>
      <c r="C1625" s="2" t="s">
        <v>17</v>
      </c>
      <c r="D1625" s="3">
        <v>0.51180555555555551</v>
      </c>
      <c r="E1625" s="2" t="s">
        <v>381</v>
      </c>
      <c r="F1625" s="1">
        <v>41636.464852314813</v>
      </c>
      <c r="G1625" s="1">
        <v>41636.53922731481</v>
      </c>
      <c r="H1625" s="5">
        <f t="shared" si="100"/>
        <v>107</v>
      </c>
      <c r="I1625" s="15" t="str">
        <f t="shared" si="101"/>
        <v>Dec</v>
      </c>
      <c r="J1625" s="15" t="str">
        <f t="shared" si="102"/>
        <v>Day</v>
      </c>
      <c r="K1625" s="15" t="str">
        <f t="shared" si="103"/>
        <v>Weekend</v>
      </c>
      <c r="L1625" s="19">
        <f>_xlfn.ISOWEEKNUM(Table4[[#This Row],[Delivery Date]])</f>
        <v>52</v>
      </c>
    </row>
    <row r="1626" spans="1:12">
      <c r="A1626" s="4">
        <v>1666</v>
      </c>
      <c r="B1626" s="2" t="s">
        <v>284</v>
      </c>
      <c r="C1626" s="2" t="s">
        <v>17</v>
      </c>
      <c r="D1626" s="3">
        <v>0.89374999999999993</v>
      </c>
      <c r="E1626" s="2" t="s">
        <v>381</v>
      </c>
      <c r="F1626" s="1">
        <v>41636.874969525466</v>
      </c>
      <c r="G1626" s="1">
        <v>41636.944703321758</v>
      </c>
      <c r="H1626" s="5">
        <f t="shared" ref="H1626:H1688" si="104">HOUR(G1626-F1626)*60+MINUTE(G1626-F1626)</f>
        <v>100</v>
      </c>
      <c r="I1626" s="15" t="str">
        <f t="shared" si="101"/>
        <v>Dec</v>
      </c>
      <c r="J1626" s="15" t="str">
        <f t="shared" si="102"/>
        <v>Day</v>
      </c>
      <c r="K1626" s="15" t="str">
        <f t="shared" si="103"/>
        <v>Weekend</v>
      </c>
      <c r="L1626" s="19">
        <f>_xlfn.ISOWEEKNUM(Table4[[#This Row],[Delivery Date]])</f>
        <v>52</v>
      </c>
    </row>
    <row r="1627" spans="1:12" hidden="1">
      <c r="A1627" s="4">
        <v>1667</v>
      </c>
      <c r="B1627" s="2" t="s">
        <v>285</v>
      </c>
      <c r="C1627" s="2" t="s">
        <v>19</v>
      </c>
      <c r="D1627" s="3">
        <v>3.1944444444444449E-2</v>
      </c>
      <c r="E1627" s="2" t="s">
        <v>381</v>
      </c>
      <c r="F1627" s="1">
        <v>41637.018339085647</v>
      </c>
      <c r="G1627" s="1">
        <v>41637.053373807874</v>
      </c>
      <c r="H1627" s="5">
        <f t="shared" si="104"/>
        <v>50</v>
      </c>
      <c r="I1627" s="15" t="str">
        <f t="shared" si="101"/>
        <v>Dec</v>
      </c>
      <c r="J1627" s="15" t="str">
        <f t="shared" si="102"/>
        <v>Night</v>
      </c>
      <c r="K1627" s="15" t="str">
        <f t="shared" si="103"/>
        <v>Weekend</v>
      </c>
      <c r="L1627" s="19">
        <f>_xlfn.ISOWEEKNUM(Table4[[#This Row],[Delivery Date]])</f>
        <v>52</v>
      </c>
    </row>
    <row r="1628" spans="1:12" hidden="1">
      <c r="A1628" s="4">
        <v>1668</v>
      </c>
      <c r="B1628" s="2" t="s">
        <v>285</v>
      </c>
      <c r="C1628" s="2" t="s">
        <v>19</v>
      </c>
      <c r="D1628" s="3">
        <v>9.8611111111111108E-2</v>
      </c>
      <c r="E1628" s="2" t="s">
        <v>381</v>
      </c>
      <c r="F1628" s="1">
        <v>41637.07079293982</v>
      </c>
      <c r="G1628" s="1">
        <v>41637.145781365747</v>
      </c>
      <c r="H1628" s="5">
        <f t="shared" si="104"/>
        <v>107</v>
      </c>
      <c r="I1628" s="15" t="str">
        <f t="shared" si="101"/>
        <v>Dec</v>
      </c>
      <c r="J1628" s="15" t="str">
        <f t="shared" si="102"/>
        <v>Night</v>
      </c>
      <c r="K1628" s="15" t="str">
        <f t="shared" si="103"/>
        <v>Weekend</v>
      </c>
      <c r="L1628" s="19">
        <f>_xlfn.ISOWEEKNUM(Table4[[#This Row],[Delivery Date]])</f>
        <v>52</v>
      </c>
    </row>
    <row r="1629" spans="1:12">
      <c r="A1629" s="4">
        <v>1669</v>
      </c>
      <c r="B1629" s="2" t="s">
        <v>285</v>
      </c>
      <c r="C1629" s="2" t="s">
        <v>19</v>
      </c>
      <c r="D1629" s="3">
        <v>0.5083333333333333</v>
      </c>
      <c r="E1629" s="2" t="s">
        <v>6</v>
      </c>
      <c r="F1629" s="1">
        <v>41637.485364467597</v>
      </c>
      <c r="G1629" s="1">
        <v>41637.552910763887</v>
      </c>
      <c r="H1629" s="5">
        <f t="shared" si="104"/>
        <v>97</v>
      </c>
      <c r="I1629" s="15" t="str">
        <f t="shared" si="101"/>
        <v>Dec</v>
      </c>
      <c r="J1629" s="15" t="str">
        <f t="shared" si="102"/>
        <v>Day</v>
      </c>
      <c r="K1629" s="15" t="str">
        <f t="shared" si="103"/>
        <v>Weekend</v>
      </c>
      <c r="L1629" s="19">
        <f>_xlfn.ISOWEEKNUM(Table4[[#This Row],[Delivery Date]])</f>
        <v>52</v>
      </c>
    </row>
    <row r="1630" spans="1:12">
      <c r="A1630" s="4">
        <v>1670</v>
      </c>
      <c r="B1630" s="2" t="s">
        <v>285</v>
      </c>
      <c r="C1630" s="2" t="s">
        <v>19</v>
      </c>
      <c r="D1630" s="3">
        <v>0.65833333333333333</v>
      </c>
      <c r="E1630" s="2" t="s">
        <v>381</v>
      </c>
      <c r="F1630" s="1">
        <v>41637.628277696756</v>
      </c>
      <c r="G1630" s="1">
        <v>41637.711402696754</v>
      </c>
      <c r="H1630" s="5">
        <f t="shared" si="104"/>
        <v>119</v>
      </c>
      <c r="I1630" s="15" t="str">
        <f t="shared" si="101"/>
        <v>Dec</v>
      </c>
      <c r="J1630" s="15" t="str">
        <f t="shared" si="102"/>
        <v>Day</v>
      </c>
      <c r="K1630" s="15" t="str">
        <f t="shared" si="103"/>
        <v>Weekend</v>
      </c>
      <c r="L1630" s="19">
        <f>_xlfn.ISOWEEKNUM(Table4[[#This Row],[Delivery Date]])</f>
        <v>52</v>
      </c>
    </row>
    <row r="1631" spans="1:12">
      <c r="A1631" s="4">
        <v>1671</v>
      </c>
      <c r="B1631" s="2" t="s">
        <v>286</v>
      </c>
      <c r="C1631" s="2" t="s">
        <v>5</v>
      </c>
      <c r="D1631" s="3">
        <v>0.44236111111111115</v>
      </c>
      <c r="E1631" s="2" t="s">
        <v>9</v>
      </c>
      <c r="F1631" s="1">
        <v>41638.406645752315</v>
      </c>
      <c r="G1631" s="1">
        <v>41638.474446678243</v>
      </c>
      <c r="H1631" s="5">
        <f t="shared" si="104"/>
        <v>97</v>
      </c>
      <c r="I1631" s="15" t="str">
        <f t="shared" si="101"/>
        <v>Dec</v>
      </c>
      <c r="J1631" s="15" t="str">
        <f t="shared" si="102"/>
        <v>Day</v>
      </c>
      <c r="K1631" s="15" t="str">
        <f t="shared" si="103"/>
        <v>Weekday</v>
      </c>
      <c r="L1631" s="19">
        <f>_xlfn.ISOWEEKNUM(Table4[[#This Row],[Delivery Date]])</f>
        <v>1</v>
      </c>
    </row>
    <row r="1632" spans="1:12">
      <c r="A1632" s="4">
        <v>1672</v>
      </c>
      <c r="B1632" s="2" t="s">
        <v>286</v>
      </c>
      <c r="C1632" s="2" t="s">
        <v>5</v>
      </c>
      <c r="D1632" s="3">
        <v>0.4777777777777778</v>
      </c>
      <c r="E1632" s="2" t="s">
        <v>9</v>
      </c>
      <c r="F1632" s="1">
        <v>41638.404221759258</v>
      </c>
      <c r="G1632" s="1">
        <v>41638.532520370369</v>
      </c>
      <c r="H1632" s="5">
        <f t="shared" si="104"/>
        <v>184</v>
      </c>
      <c r="I1632" s="15" t="str">
        <f t="shared" si="101"/>
        <v>Dec</v>
      </c>
      <c r="J1632" s="15" t="str">
        <f t="shared" si="102"/>
        <v>Day</v>
      </c>
      <c r="K1632" s="15" t="str">
        <f t="shared" si="103"/>
        <v>Weekday</v>
      </c>
      <c r="L1632" s="19">
        <f>_xlfn.ISOWEEKNUM(Table4[[#This Row],[Delivery Date]])</f>
        <v>1</v>
      </c>
    </row>
    <row r="1633" spans="1:12">
      <c r="A1633" s="4">
        <v>1673</v>
      </c>
      <c r="B1633" s="2" t="s">
        <v>286</v>
      </c>
      <c r="C1633" s="2" t="s">
        <v>5</v>
      </c>
      <c r="D1633" s="3">
        <v>0.52361111111111114</v>
      </c>
      <c r="E1633" s="2" t="s">
        <v>9</v>
      </c>
      <c r="F1633" s="1">
        <v>41638.499837500007</v>
      </c>
      <c r="G1633" s="1">
        <v>41638.578344444446</v>
      </c>
      <c r="H1633" s="5">
        <f t="shared" si="104"/>
        <v>113</v>
      </c>
      <c r="I1633" s="15" t="str">
        <f t="shared" si="101"/>
        <v>Dec</v>
      </c>
      <c r="J1633" s="15" t="str">
        <f t="shared" si="102"/>
        <v>Day</v>
      </c>
      <c r="K1633" s="15" t="str">
        <f t="shared" si="103"/>
        <v>Weekday</v>
      </c>
      <c r="L1633" s="19">
        <f>_xlfn.ISOWEEKNUM(Table4[[#This Row],[Delivery Date]])</f>
        <v>1</v>
      </c>
    </row>
    <row r="1634" spans="1:12">
      <c r="A1634" s="4">
        <v>1674</v>
      </c>
      <c r="B1634" s="2" t="s">
        <v>286</v>
      </c>
      <c r="C1634" s="2" t="s">
        <v>5</v>
      </c>
      <c r="D1634" s="3">
        <v>0.61458333333333337</v>
      </c>
      <c r="E1634" s="2" t="s">
        <v>9</v>
      </c>
      <c r="F1634" s="1">
        <v>41638.564023877312</v>
      </c>
      <c r="G1634" s="1">
        <v>41638.685007673608</v>
      </c>
      <c r="H1634" s="5">
        <f t="shared" si="104"/>
        <v>174</v>
      </c>
      <c r="I1634" s="15" t="str">
        <f t="shared" si="101"/>
        <v>Dec</v>
      </c>
      <c r="J1634" s="15" t="str">
        <f t="shared" si="102"/>
        <v>Day</v>
      </c>
      <c r="K1634" s="15" t="str">
        <f t="shared" si="103"/>
        <v>Weekday</v>
      </c>
      <c r="L1634" s="19">
        <f>_xlfn.ISOWEEKNUM(Table4[[#This Row],[Delivery Date]])</f>
        <v>1</v>
      </c>
    </row>
    <row r="1635" spans="1:12">
      <c r="A1635" s="4">
        <v>1675</v>
      </c>
      <c r="B1635" s="2" t="s">
        <v>286</v>
      </c>
      <c r="C1635" s="2" t="s">
        <v>5</v>
      </c>
      <c r="D1635" s="3">
        <v>0.61736111111111114</v>
      </c>
      <c r="E1635" s="2" t="s">
        <v>9</v>
      </c>
      <c r="F1635" s="1">
        <v>41638.578497800925</v>
      </c>
      <c r="G1635" s="1">
        <v>41638.646009374999</v>
      </c>
      <c r="H1635" s="5">
        <f t="shared" si="104"/>
        <v>97</v>
      </c>
      <c r="I1635" s="15" t="str">
        <f t="shared" si="101"/>
        <v>Dec</v>
      </c>
      <c r="J1635" s="15" t="str">
        <f t="shared" si="102"/>
        <v>Day</v>
      </c>
      <c r="K1635" s="15" t="str">
        <f t="shared" si="103"/>
        <v>Weekday</v>
      </c>
      <c r="L1635" s="19">
        <f>_xlfn.ISOWEEKNUM(Table4[[#This Row],[Delivery Date]])</f>
        <v>1</v>
      </c>
    </row>
    <row r="1636" spans="1:12">
      <c r="A1636" s="4">
        <v>1676</v>
      </c>
      <c r="B1636" s="2" t="s">
        <v>286</v>
      </c>
      <c r="C1636" s="2" t="s">
        <v>5</v>
      </c>
      <c r="D1636" s="3">
        <v>0.71736111111111101</v>
      </c>
      <c r="E1636" s="2" t="s">
        <v>9</v>
      </c>
      <c r="F1636" s="1">
        <v>41638.699911307871</v>
      </c>
      <c r="G1636" s="1">
        <v>41638.760142789353</v>
      </c>
      <c r="H1636" s="5">
        <f t="shared" si="104"/>
        <v>86</v>
      </c>
      <c r="I1636" s="15" t="str">
        <f t="shared" si="101"/>
        <v>Dec</v>
      </c>
      <c r="J1636" s="15" t="str">
        <f t="shared" si="102"/>
        <v>Day</v>
      </c>
      <c r="K1636" s="15" t="str">
        <f t="shared" si="103"/>
        <v>Weekday</v>
      </c>
      <c r="L1636" s="19">
        <f>_xlfn.ISOWEEKNUM(Table4[[#This Row],[Delivery Date]])</f>
        <v>1</v>
      </c>
    </row>
    <row r="1637" spans="1:12" hidden="1">
      <c r="A1637" s="4">
        <v>1677</v>
      </c>
      <c r="B1637" s="2" t="s">
        <v>287</v>
      </c>
      <c r="C1637" s="2" t="s">
        <v>8</v>
      </c>
      <c r="D1637" s="3">
        <v>7.2222222222222229E-2</v>
      </c>
      <c r="E1637" s="2" t="s">
        <v>381</v>
      </c>
      <c r="F1637" s="1">
        <v>41639.069989270829</v>
      </c>
      <c r="G1637" s="1">
        <v>41639.102639733799</v>
      </c>
      <c r="H1637" s="5">
        <f t="shared" si="104"/>
        <v>47</v>
      </c>
      <c r="I1637" s="15" t="str">
        <f t="shared" si="101"/>
        <v>Dec</v>
      </c>
      <c r="J1637" s="15" t="str">
        <f t="shared" si="102"/>
        <v>Night</v>
      </c>
      <c r="K1637" s="15" t="str">
        <f t="shared" si="103"/>
        <v>Weekday</v>
      </c>
      <c r="L1637" s="19">
        <f>_xlfn.ISOWEEKNUM(Table4[[#This Row],[Delivery Date]])</f>
        <v>1</v>
      </c>
    </row>
    <row r="1638" spans="1:12" hidden="1">
      <c r="A1638" s="4">
        <v>1678</v>
      </c>
      <c r="B1638" s="2" t="s">
        <v>287</v>
      </c>
      <c r="C1638" s="2" t="s">
        <v>8</v>
      </c>
      <c r="D1638" s="3">
        <v>0.20625000000000002</v>
      </c>
      <c r="E1638" s="2" t="s">
        <v>381</v>
      </c>
      <c r="F1638" s="1">
        <v>41639.191560995365</v>
      </c>
      <c r="G1638" s="1">
        <v>41639.243667476854</v>
      </c>
      <c r="H1638" s="5">
        <f t="shared" si="104"/>
        <v>75</v>
      </c>
      <c r="I1638" s="15" t="str">
        <f t="shared" si="101"/>
        <v>Dec</v>
      </c>
      <c r="J1638" s="15" t="str">
        <f t="shared" si="102"/>
        <v>Night</v>
      </c>
      <c r="K1638" s="15" t="str">
        <f t="shared" si="103"/>
        <v>Weekday</v>
      </c>
      <c r="L1638" s="19">
        <f>_xlfn.ISOWEEKNUM(Table4[[#This Row],[Delivery Date]])</f>
        <v>1</v>
      </c>
    </row>
    <row r="1639" spans="1:12" hidden="1">
      <c r="A1639" s="4">
        <v>1679</v>
      </c>
      <c r="B1639" s="2" t="s">
        <v>287</v>
      </c>
      <c r="C1639" s="2" t="s">
        <v>8</v>
      </c>
      <c r="D1639" s="3">
        <v>0.23611111111111113</v>
      </c>
      <c r="E1639" s="2" t="s">
        <v>381</v>
      </c>
      <c r="F1639" s="1">
        <v>41639.228725462963</v>
      </c>
      <c r="G1639" s="1">
        <v>41639.270588888889</v>
      </c>
      <c r="H1639" s="5">
        <f t="shared" si="104"/>
        <v>60</v>
      </c>
      <c r="I1639" s="15" t="str">
        <f t="shared" si="101"/>
        <v>Dec</v>
      </c>
      <c r="J1639" s="15" t="str">
        <f t="shared" si="102"/>
        <v>Night</v>
      </c>
      <c r="K1639" s="15" t="str">
        <f t="shared" si="103"/>
        <v>Weekday</v>
      </c>
      <c r="L1639" s="19">
        <f>_xlfn.ISOWEEKNUM(Table4[[#This Row],[Delivery Date]])</f>
        <v>1</v>
      </c>
    </row>
    <row r="1640" spans="1:12">
      <c r="A1640" s="4">
        <v>1680</v>
      </c>
      <c r="B1640" s="2" t="s">
        <v>287</v>
      </c>
      <c r="C1640" s="2" t="s">
        <v>8</v>
      </c>
      <c r="D1640" s="3">
        <v>0.29097222222222224</v>
      </c>
      <c r="E1640" s="2" t="s">
        <v>381</v>
      </c>
      <c r="F1640" s="1">
        <v>41639.2722053588</v>
      </c>
      <c r="G1640" s="1">
        <v>41639.320804895833</v>
      </c>
      <c r="H1640" s="5">
        <f t="shared" si="104"/>
        <v>69</v>
      </c>
      <c r="I1640" s="15" t="str">
        <f t="shared" si="101"/>
        <v>Dec</v>
      </c>
      <c r="J1640" s="15" t="str">
        <f t="shared" si="102"/>
        <v>Day</v>
      </c>
      <c r="K1640" s="15" t="str">
        <f t="shared" si="103"/>
        <v>Weekday</v>
      </c>
      <c r="L1640" s="19">
        <f>_xlfn.ISOWEEKNUM(Table4[[#This Row],[Delivery Date]])</f>
        <v>1</v>
      </c>
    </row>
    <row r="1641" spans="1:12">
      <c r="A1641" s="4">
        <v>1681</v>
      </c>
      <c r="B1641" s="2" t="s">
        <v>287</v>
      </c>
      <c r="C1641" s="2" t="s">
        <v>8</v>
      </c>
      <c r="D1641" s="3">
        <v>0.48958333333333331</v>
      </c>
      <c r="E1641" s="2" t="s">
        <v>6</v>
      </c>
      <c r="F1641" s="1">
        <v>41639.462346377317</v>
      </c>
      <c r="G1641" s="1">
        <v>41639.517010729163</v>
      </c>
      <c r="H1641" s="5">
        <f t="shared" si="104"/>
        <v>78</v>
      </c>
      <c r="I1641" s="15" t="str">
        <f t="shared" si="101"/>
        <v>Dec</v>
      </c>
      <c r="J1641" s="15" t="str">
        <f t="shared" si="102"/>
        <v>Day</v>
      </c>
      <c r="K1641" s="15" t="str">
        <f t="shared" si="103"/>
        <v>Weekday</v>
      </c>
      <c r="L1641" s="19">
        <f>_xlfn.ISOWEEKNUM(Table4[[#This Row],[Delivery Date]])</f>
        <v>1</v>
      </c>
    </row>
    <row r="1642" spans="1:12">
      <c r="A1642" s="4">
        <v>1682</v>
      </c>
      <c r="B1642" s="2" t="s">
        <v>287</v>
      </c>
      <c r="C1642" s="2" t="s">
        <v>8</v>
      </c>
      <c r="D1642" s="3">
        <v>0.70208333333333339</v>
      </c>
      <c r="E1642" s="2" t="s">
        <v>6</v>
      </c>
      <c r="F1642" s="1">
        <v>41639.677414895836</v>
      </c>
      <c r="G1642" s="1">
        <v>41639.738155636573</v>
      </c>
      <c r="H1642" s="5">
        <f t="shared" si="104"/>
        <v>87</v>
      </c>
      <c r="I1642" s="15" t="str">
        <f t="shared" si="101"/>
        <v>Dec</v>
      </c>
      <c r="J1642" s="15" t="str">
        <f t="shared" si="102"/>
        <v>Day</v>
      </c>
      <c r="K1642" s="15" t="str">
        <f t="shared" si="103"/>
        <v>Weekday</v>
      </c>
      <c r="L1642" s="19">
        <f>_xlfn.ISOWEEKNUM(Table4[[#This Row],[Delivery Date]])</f>
        <v>1</v>
      </c>
    </row>
    <row r="1643" spans="1:12">
      <c r="A1643" s="4">
        <v>1683</v>
      </c>
      <c r="B1643" s="2" t="s">
        <v>287</v>
      </c>
      <c r="C1643" s="2" t="s">
        <v>8</v>
      </c>
      <c r="D1643" s="3">
        <v>0.85069444444444453</v>
      </c>
      <c r="E1643" s="2" t="s">
        <v>6</v>
      </c>
      <c r="F1643" s="1">
        <v>41639.818202511575</v>
      </c>
      <c r="G1643" s="1" t="e">
        <v>#VALUE!</v>
      </c>
      <c r="H1643" s="5" t="e">
        <f t="shared" si="104"/>
        <v>#VALUE!</v>
      </c>
      <c r="I1643" s="15" t="str">
        <f t="shared" si="101"/>
        <v>Dec</v>
      </c>
      <c r="J1643" s="15" t="str">
        <f t="shared" si="102"/>
        <v>Day</v>
      </c>
      <c r="K1643" s="15" t="str">
        <f t="shared" si="103"/>
        <v>Weekday</v>
      </c>
      <c r="L1643" s="19">
        <f>_xlfn.ISOWEEKNUM(Table4[[#This Row],[Delivery Date]])</f>
        <v>1</v>
      </c>
    </row>
    <row r="1644" spans="1:12">
      <c r="A1644" s="4">
        <v>1684</v>
      </c>
      <c r="B1644" s="2" t="s">
        <v>287</v>
      </c>
      <c r="C1644" s="2" t="s">
        <v>8</v>
      </c>
      <c r="D1644" s="3">
        <v>0.89861111111111114</v>
      </c>
      <c r="E1644" s="2" t="s">
        <v>381</v>
      </c>
      <c r="F1644" s="1">
        <v>41639.875971608795</v>
      </c>
      <c r="G1644" s="1">
        <v>41639.935774849539</v>
      </c>
      <c r="H1644" s="5">
        <f t="shared" si="104"/>
        <v>86</v>
      </c>
      <c r="I1644" s="15" t="str">
        <f t="shared" si="101"/>
        <v>Dec</v>
      </c>
      <c r="J1644" s="15" t="str">
        <f t="shared" si="102"/>
        <v>Day</v>
      </c>
      <c r="K1644" s="15" t="str">
        <f t="shared" si="103"/>
        <v>Weekday</v>
      </c>
      <c r="L1644" s="19">
        <f>_xlfn.ISOWEEKNUM(Table4[[#This Row],[Delivery Date]])</f>
        <v>1</v>
      </c>
    </row>
    <row r="1645" spans="1:12">
      <c r="A1645" s="4">
        <v>1685</v>
      </c>
      <c r="B1645" s="2" t="s">
        <v>288</v>
      </c>
      <c r="C1645" s="2" t="s">
        <v>11</v>
      </c>
      <c r="D1645" s="3">
        <v>0.45694444444444443</v>
      </c>
      <c r="E1645" s="2" t="s">
        <v>381</v>
      </c>
      <c r="F1645" s="1">
        <v>41640.443285682872</v>
      </c>
      <c r="G1645" s="1">
        <v>41640.488042627316</v>
      </c>
      <c r="H1645" s="5">
        <f t="shared" si="104"/>
        <v>64</v>
      </c>
      <c r="I1645" s="15" t="str">
        <f t="shared" si="101"/>
        <v>Jan</v>
      </c>
      <c r="J1645" s="15" t="str">
        <f t="shared" si="102"/>
        <v>Day</v>
      </c>
      <c r="K1645" s="15" t="str">
        <f t="shared" si="103"/>
        <v>Weekday</v>
      </c>
      <c r="L1645" s="19">
        <f>_xlfn.ISOWEEKNUM(Table4[[#This Row],[Delivery Date]])</f>
        <v>1</v>
      </c>
    </row>
    <row r="1646" spans="1:12">
      <c r="A1646" s="4">
        <v>1686</v>
      </c>
      <c r="B1646" s="2" t="s">
        <v>288</v>
      </c>
      <c r="C1646" s="2" t="s">
        <v>11</v>
      </c>
      <c r="D1646" s="3">
        <v>0.52708333333333335</v>
      </c>
      <c r="E1646" s="2" t="s">
        <v>9</v>
      </c>
      <c r="F1646" s="1">
        <v>41640.491966782407</v>
      </c>
      <c r="G1646" s="1">
        <v>41640.580577893517</v>
      </c>
      <c r="H1646" s="5">
        <f t="shared" si="104"/>
        <v>127</v>
      </c>
      <c r="I1646" s="15" t="str">
        <f t="shared" si="101"/>
        <v>Jan</v>
      </c>
      <c r="J1646" s="15" t="str">
        <f t="shared" si="102"/>
        <v>Day</v>
      </c>
      <c r="K1646" s="15" t="str">
        <f t="shared" si="103"/>
        <v>Weekday</v>
      </c>
      <c r="L1646" s="19">
        <f>_xlfn.ISOWEEKNUM(Table4[[#This Row],[Delivery Date]])</f>
        <v>1</v>
      </c>
    </row>
    <row r="1647" spans="1:12">
      <c r="A1647" s="4">
        <v>1687</v>
      </c>
      <c r="B1647" s="2" t="s">
        <v>288</v>
      </c>
      <c r="C1647" s="2" t="s">
        <v>11</v>
      </c>
      <c r="D1647" s="3">
        <v>0.71944444444444444</v>
      </c>
      <c r="E1647" s="2" t="s">
        <v>381</v>
      </c>
      <c r="F1647" s="1">
        <v>41640.700602002318</v>
      </c>
      <c r="G1647" s="1">
        <v>41640.78097237269</v>
      </c>
      <c r="H1647" s="5">
        <f t="shared" si="104"/>
        <v>115</v>
      </c>
      <c r="I1647" s="15" t="str">
        <f t="shared" si="101"/>
        <v>Jan</v>
      </c>
      <c r="J1647" s="15" t="str">
        <f t="shared" si="102"/>
        <v>Day</v>
      </c>
      <c r="K1647" s="15" t="str">
        <f t="shared" si="103"/>
        <v>Weekday</v>
      </c>
      <c r="L1647" s="19">
        <f>_xlfn.ISOWEEKNUM(Table4[[#This Row],[Delivery Date]])</f>
        <v>1</v>
      </c>
    </row>
    <row r="1648" spans="1:12">
      <c r="A1648" s="4">
        <v>1688</v>
      </c>
      <c r="B1648" s="2" t="s">
        <v>288</v>
      </c>
      <c r="C1648" s="2" t="s">
        <v>11</v>
      </c>
      <c r="D1648" s="3">
        <v>0.80555555555555547</v>
      </c>
      <c r="E1648" s="2" t="s">
        <v>381</v>
      </c>
      <c r="F1648" s="1">
        <v>41640.765467627309</v>
      </c>
      <c r="G1648" s="1">
        <v>41640.842724571754</v>
      </c>
      <c r="H1648" s="5">
        <f t="shared" si="104"/>
        <v>111</v>
      </c>
      <c r="I1648" s="15" t="str">
        <f t="shared" si="101"/>
        <v>Jan</v>
      </c>
      <c r="J1648" s="15" t="str">
        <f t="shared" si="102"/>
        <v>Day</v>
      </c>
      <c r="K1648" s="15" t="str">
        <f t="shared" si="103"/>
        <v>Weekday</v>
      </c>
      <c r="L1648" s="19">
        <f>_xlfn.ISOWEEKNUM(Table4[[#This Row],[Delivery Date]])</f>
        <v>1</v>
      </c>
    </row>
    <row r="1649" spans="1:12">
      <c r="A1649" s="4">
        <v>1689</v>
      </c>
      <c r="B1649" s="2" t="s">
        <v>289</v>
      </c>
      <c r="C1649" s="2" t="s">
        <v>13</v>
      </c>
      <c r="D1649" s="3">
        <v>0.32291666666666669</v>
      </c>
      <c r="E1649" s="2" t="s">
        <v>381</v>
      </c>
      <c r="F1649" s="1">
        <v>41641.304673726852</v>
      </c>
      <c r="G1649" s="1">
        <v>41641.357520949074</v>
      </c>
      <c r="H1649" s="5">
        <f t="shared" si="104"/>
        <v>76</v>
      </c>
      <c r="I1649" s="15" t="str">
        <f t="shared" si="101"/>
        <v>Jan</v>
      </c>
      <c r="J1649" s="15" t="str">
        <f t="shared" si="102"/>
        <v>Day</v>
      </c>
      <c r="K1649" s="15" t="str">
        <f t="shared" si="103"/>
        <v>Weekday</v>
      </c>
      <c r="L1649" s="19">
        <f>_xlfn.ISOWEEKNUM(Table4[[#This Row],[Delivery Date]])</f>
        <v>1</v>
      </c>
    </row>
    <row r="1650" spans="1:12">
      <c r="A1650" s="4">
        <v>1690</v>
      </c>
      <c r="B1650" s="2" t="s">
        <v>289</v>
      </c>
      <c r="C1650" s="2" t="s">
        <v>13</v>
      </c>
      <c r="D1650" s="3">
        <v>0.40972222222222227</v>
      </c>
      <c r="E1650" s="2" t="s">
        <v>9</v>
      </c>
      <c r="F1650" s="1">
        <v>41641.361299456017</v>
      </c>
      <c r="G1650" s="1">
        <v>41641.47384575232</v>
      </c>
      <c r="H1650" s="5">
        <f t="shared" si="104"/>
        <v>162</v>
      </c>
      <c r="I1650" s="15" t="str">
        <f t="shared" si="101"/>
        <v>Jan</v>
      </c>
      <c r="J1650" s="15" t="str">
        <f t="shared" si="102"/>
        <v>Day</v>
      </c>
      <c r="K1650" s="15" t="str">
        <f t="shared" si="103"/>
        <v>Weekday</v>
      </c>
      <c r="L1650" s="19">
        <f>_xlfn.ISOWEEKNUM(Table4[[#This Row],[Delivery Date]])</f>
        <v>1</v>
      </c>
    </row>
    <row r="1651" spans="1:12">
      <c r="A1651" s="4">
        <v>1691</v>
      </c>
      <c r="B1651" s="2" t="s">
        <v>289</v>
      </c>
      <c r="C1651" s="2" t="s">
        <v>13</v>
      </c>
      <c r="D1651" s="3">
        <v>0.53472222222222221</v>
      </c>
      <c r="E1651" s="2" t="s">
        <v>9</v>
      </c>
      <c r="F1651" s="1">
        <v>41641.455838888891</v>
      </c>
      <c r="G1651" s="1">
        <v>41641.578257870366</v>
      </c>
      <c r="H1651" s="5">
        <f t="shared" si="104"/>
        <v>176</v>
      </c>
      <c r="I1651" s="15" t="str">
        <f t="shared" si="101"/>
        <v>Jan</v>
      </c>
      <c r="J1651" s="15" t="str">
        <f t="shared" si="102"/>
        <v>Day</v>
      </c>
      <c r="K1651" s="15" t="str">
        <f t="shared" si="103"/>
        <v>Weekday</v>
      </c>
      <c r="L1651" s="19">
        <f>_xlfn.ISOWEEKNUM(Table4[[#This Row],[Delivery Date]])</f>
        <v>1</v>
      </c>
    </row>
    <row r="1652" spans="1:12">
      <c r="A1652" s="4">
        <v>1692</v>
      </c>
      <c r="B1652" s="2" t="s">
        <v>289</v>
      </c>
      <c r="C1652" s="2" t="s">
        <v>13</v>
      </c>
      <c r="D1652" s="3">
        <v>0.66527777777777775</v>
      </c>
      <c r="E1652" s="2" t="s">
        <v>9</v>
      </c>
      <c r="F1652" s="1">
        <v>41641.629768634259</v>
      </c>
      <c r="G1652" s="1">
        <v>41641.684398263889</v>
      </c>
      <c r="H1652" s="5">
        <f t="shared" si="104"/>
        <v>78</v>
      </c>
      <c r="I1652" s="15" t="str">
        <f t="shared" si="101"/>
        <v>Jan</v>
      </c>
      <c r="J1652" s="15" t="str">
        <f t="shared" si="102"/>
        <v>Day</v>
      </c>
      <c r="K1652" s="15" t="str">
        <f t="shared" si="103"/>
        <v>Weekday</v>
      </c>
      <c r="L1652" s="19">
        <f>_xlfn.ISOWEEKNUM(Table4[[#This Row],[Delivery Date]])</f>
        <v>1</v>
      </c>
    </row>
    <row r="1653" spans="1:12">
      <c r="A1653" s="4">
        <v>1693</v>
      </c>
      <c r="B1653" s="2" t="s">
        <v>290</v>
      </c>
      <c r="C1653" s="2" t="s">
        <v>15</v>
      </c>
      <c r="D1653" s="3">
        <v>0.40347222222222223</v>
      </c>
      <c r="E1653" s="2" t="s">
        <v>9</v>
      </c>
      <c r="F1653" s="1">
        <v>41642.362792129636</v>
      </c>
      <c r="G1653" s="1">
        <v>41642.421229629632</v>
      </c>
      <c r="H1653" s="5">
        <f t="shared" si="104"/>
        <v>84</v>
      </c>
      <c r="I1653" s="15" t="str">
        <f t="shared" si="101"/>
        <v>Jan</v>
      </c>
      <c r="J1653" s="15" t="str">
        <f t="shared" si="102"/>
        <v>Day</v>
      </c>
      <c r="K1653" s="15" t="str">
        <f t="shared" si="103"/>
        <v>Weekday</v>
      </c>
      <c r="L1653" s="19">
        <f>_xlfn.ISOWEEKNUM(Table4[[#This Row],[Delivery Date]])</f>
        <v>1</v>
      </c>
    </row>
    <row r="1654" spans="1:12">
      <c r="A1654" s="4">
        <v>1694</v>
      </c>
      <c r="B1654" s="2" t="s">
        <v>290</v>
      </c>
      <c r="C1654" s="2" t="s">
        <v>15</v>
      </c>
      <c r="D1654" s="3">
        <v>0.4694444444444445</v>
      </c>
      <c r="E1654" s="2" t="s">
        <v>9</v>
      </c>
      <c r="F1654" s="1">
        <v>41642.389053206025</v>
      </c>
      <c r="G1654" s="1" t="e">
        <v>#VALUE!</v>
      </c>
      <c r="H1654" s="5" t="e">
        <f t="shared" si="104"/>
        <v>#VALUE!</v>
      </c>
      <c r="I1654" s="15" t="str">
        <f t="shared" si="101"/>
        <v>Jan</v>
      </c>
      <c r="J1654" s="15" t="str">
        <f t="shared" si="102"/>
        <v>Day</v>
      </c>
      <c r="K1654" s="15" t="str">
        <f t="shared" si="103"/>
        <v>Weekday</v>
      </c>
      <c r="L1654" s="19">
        <f>_xlfn.ISOWEEKNUM(Table4[[#This Row],[Delivery Date]])</f>
        <v>1</v>
      </c>
    </row>
    <row r="1655" spans="1:12">
      <c r="A1655" s="4">
        <v>1695</v>
      </c>
      <c r="B1655" s="2" t="s">
        <v>290</v>
      </c>
      <c r="C1655" s="2" t="s">
        <v>15</v>
      </c>
      <c r="D1655" s="3">
        <v>0.47569444444444442</v>
      </c>
      <c r="E1655" s="2" t="s">
        <v>9</v>
      </c>
      <c r="F1655" s="1">
        <v>41642.440142395833</v>
      </c>
      <c r="G1655" s="1">
        <v>41642.498684062499</v>
      </c>
      <c r="H1655" s="5">
        <f t="shared" si="104"/>
        <v>84</v>
      </c>
      <c r="I1655" s="15" t="str">
        <f t="shared" si="101"/>
        <v>Jan</v>
      </c>
      <c r="J1655" s="15" t="str">
        <f t="shared" si="102"/>
        <v>Day</v>
      </c>
      <c r="K1655" s="15" t="str">
        <f t="shared" si="103"/>
        <v>Weekday</v>
      </c>
      <c r="L1655" s="19">
        <f>_xlfn.ISOWEEKNUM(Table4[[#This Row],[Delivery Date]])</f>
        <v>1</v>
      </c>
    </row>
    <row r="1656" spans="1:12">
      <c r="A1656" s="4">
        <v>1696</v>
      </c>
      <c r="B1656" s="2" t="s">
        <v>290</v>
      </c>
      <c r="C1656" s="2" t="s">
        <v>15</v>
      </c>
      <c r="D1656" s="3">
        <v>0.56111111111111112</v>
      </c>
      <c r="E1656" s="2" t="s">
        <v>9</v>
      </c>
      <c r="F1656" s="1">
        <v>41642.525124687498</v>
      </c>
      <c r="G1656" s="1">
        <v>41642.580448761575</v>
      </c>
      <c r="H1656" s="5">
        <f t="shared" si="104"/>
        <v>79</v>
      </c>
      <c r="I1656" s="15" t="str">
        <f t="shared" si="101"/>
        <v>Jan</v>
      </c>
      <c r="J1656" s="15" t="str">
        <f t="shared" si="102"/>
        <v>Day</v>
      </c>
      <c r="K1656" s="15" t="str">
        <f t="shared" si="103"/>
        <v>Weekday</v>
      </c>
      <c r="L1656" s="19">
        <f>_xlfn.ISOWEEKNUM(Table4[[#This Row],[Delivery Date]])</f>
        <v>1</v>
      </c>
    </row>
    <row r="1657" spans="1:12">
      <c r="A1657" s="4">
        <v>1697</v>
      </c>
      <c r="B1657" s="2" t="s">
        <v>290</v>
      </c>
      <c r="C1657" s="2" t="s">
        <v>15</v>
      </c>
      <c r="D1657" s="3">
        <v>0.63263888888888886</v>
      </c>
      <c r="E1657" s="2" t="s">
        <v>9</v>
      </c>
      <c r="F1657" s="1">
        <v>41642.594835879623</v>
      </c>
      <c r="G1657" s="1">
        <v>41642.674673842594</v>
      </c>
      <c r="H1657" s="5">
        <f t="shared" si="104"/>
        <v>114</v>
      </c>
      <c r="I1657" s="15" t="str">
        <f t="shared" si="101"/>
        <v>Jan</v>
      </c>
      <c r="J1657" s="15" t="str">
        <f t="shared" si="102"/>
        <v>Day</v>
      </c>
      <c r="K1657" s="15" t="str">
        <f t="shared" si="103"/>
        <v>Weekday</v>
      </c>
      <c r="L1657" s="19">
        <f>_xlfn.ISOWEEKNUM(Table4[[#This Row],[Delivery Date]])</f>
        <v>1</v>
      </c>
    </row>
    <row r="1658" spans="1:12">
      <c r="A1658" s="4">
        <v>1698</v>
      </c>
      <c r="B1658" s="2" t="s">
        <v>291</v>
      </c>
      <c r="C1658" s="2" t="s">
        <v>17</v>
      </c>
      <c r="D1658" s="3">
        <v>0.32222222222222224</v>
      </c>
      <c r="E1658" s="2" t="s">
        <v>381</v>
      </c>
      <c r="F1658" s="1">
        <v>41643.274741469904</v>
      </c>
      <c r="G1658" s="1">
        <v>41643.372901192124</v>
      </c>
      <c r="H1658" s="5">
        <f t="shared" si="104"/>
        <v>141</v>
      </c>
      <c r="I1658" s="15" t="str">
        <f t="shared" si="101"/>
        <v>Jan</v>
      </c>
      <c r="J1658" s="15" t="str">
        <f t="shared" si="102"/>
        <v>Day</v>
      </c>
      <c r="K1658" s="15" t="str">
        <f t="shared" si="103"/>
        <v>Weekend</v>
      </c>
      <c r="L1658" s="19">
        <f>_xlfn.ISOWEEKNUM(Table4[[#This Row],[Delivery Date]])</f>
        <v>1</v>
      </c>
    </row>
    <row r="1659" spans="1:12">
      <c r="A1659" s="4">
        <v>1699</v>
      </c>
      <c r="B1659" s="2" t="s">
        <v>292</v>
      </c>
      <c r="C1659" s="2" t="s">
        <v>19</v>
      </c>
      <c r="D1659" s="3">
        <v>0.56805555555555554</v>
      </c>
      <c r="E1659" s="2" t="s">
        <v>6</v>
      </c>
      <c r="F1659" s="1">
        <v>41644.535015358801</v>
      </c>
      <c r="G1659" s="1">
        <v>41644.610200543983</v>
      </c>
      <c r="H1659" s="5">
        <f t="shared" si="104"/>
        <v>108</v>
      </c>
      <c r="I1659" s="15" t="str">
        <f t="shared" si="101"/>
        <v>Jan</v>
      </c>
      <c r="J1659" s="15" t="str">
        <f t="shared" si="102"/>
        <v>Day</v>
      </c>
      <c r="K1659" s="15" t="str">
        <f t="shared" si="103"/>
        <v>Weekend</v>
      </c>
      <c r="L1659" s="19">
        <f>_xlfn.ISOWEEKNUM(Table4[[#This Row],[Delivery Date]])</f>
        <v>1</v>
      </c>
    </row>
    <row r="1660" spans="1:12" hidden="1">
      <c r="A1660" s="4">
        <v>1700</v>
      </c>
      <c r="B1660" s="2" t="s">
        <v>293</v>
      </c>
      <c r="C1660" s="2" t="s">
        <v>5</v>
      </c>
      <c r="D1660" s="3">
        <v>0.19930555555555554</v>
      </c>
      <c r="E1660" s="2" t="s">
        <v>381</v>
      </c>
      <c r="F1660" s="1">
        <v>41645.179600312505</v>
      </c>
      <c r="G1660" s="1">
        <v>41645.22630170139</v>
      </c>
      <c r="H1660" s="5">
        <f t="shared" si="104"/>
        <v>67</v>
      </c>
      <c r="I1660" s="15" t="str">
        <f t="shared" si="101"/>
        <v>Jan</v>
      </c>
      <c r="J1660" s="15" t="str">
        <f t="shared" si="102"/>
        <v>Night</v>
      </c>
      <c r="K1660" s="15" t="str">
        <f t="shared" si="103"/>
        <v>Weekday</v>
      </c>
      <c r="L1660" s="19">
        <f>_xlfn.ISOWEEKNUM(Table4[[#This Row],[Delivery Date]])</f>
        <v>2</v>
      </c>
    </row>
    <row r="1661" spans="1:12">
      <c r="A1661" s="4">
        <v>1701</v>
      </c>
      <c r="B1661" s="2" t="s">
        <v>293</v>
      </c>
      <c r="C1661" s="2" t="s">
        <v>5</v>
      </c>
      <c r="D1661" s="3">
        <v>0.27013888888888887</v>
      </c>
      <c r="E1661" s="2" t="s">
        <v>381</v>
      </c>
      <c r="F1661" s="1">
        <v>41645.251963888892</v>
      </c>
      <c r="G1661" s="1">
        <v>41645.289105092597</v>
      </c>
      <c r="H1661" s="5">
        <f t="shared" si="104"/>
        <v>53</v>
      </c>
      <c r="I1661" s="15" t="str">
        <f t="shared" si="101"/>
        <v>Jan</v>
      </c>
      <c r="J1661" s="15" t="str">
        <f t="shared" si="102"/>
        <v>Day</v>
      </c>
      <c r="K1661" s="15" t="str">
        <f t="shared" si="103"/>
        <v>Weekday</v>
      </c>
      <c r="L1661" s="19">
        <f>_xlfn.ISOWEEKNUM(Table4[[#This Row],[Delivery Date]])</f>
        <v>2</v>
      </c>
    </row>
    <row r="1662" spans="1:12">
      <c r="A1662" s="4">
        <v>1702</v>
      </c>
      <c r="B1662" s="2" t="s">
        <v>293</v>
      </c>
      <c r="C1662" s="2" t="s">
        <v>5</v>
      </c>
      <c r="D1662" s="3">
        <v>0.34861111111111115</v>
      </c>
      <c r="E1662" s="2" t="s">
        <v>9</v>
      </c>
      <c r="F1662" s="1">
        <v>41645.320569016207</v>
      </c>
      <c r="G1662" s="1">
        <v>41645.379538923611</v>
      </c>
      <c r="H1662" s="5">
        <f t="shared" si="104"/>
        <v>84</v>
      </c>
      <c r="I1662" s="15" t="str">
        <f t="shared" si="101"/>
        <v>Jan</v>
      </c>
      <c r="J1662" s="15" t="str">
        <f t="shared" si="102"/>
        <v>Day</v>
      </c>
      <c r="K1662" s="15" t="str">
        <f t="shared" si="103"/>
        <v>Weekday</v>
      </c>
      <c r="L1662" s="19">
        <f>_xlfn.ISOWEEKNUM(Table4[[#This Row],[Delivery Date]])</f>
        <v>2</v>
      </c>
    </row>
    <row r="1663" spans="1:12">
      <c r="A1663" s="4">
        <v>1703</v>
      </c>
      <c r="B1663" s="2" t="s">
        <v>293</v>
      </c>
      <c r="C1663" s="2" t="s">
        <v>5</v>
      </c>
      <c r="D1663" s="3">
        <v>0.42777777777777781</v>
      </c>
      <c r="E1663" s="2" t="s">
        <v>9</v>
      </c>
      <c r="F1663" s="1">
        <v>41645.397923298609</v>
      </c>
      <c r="G1663" s="1">
        <v>41645.456823761575</v>
      </c>
      <c r="H1663" s="5">
        <f t="shared" si="104"/>
        <v>84</v>
      </c>
      <c r="I1663" s="15" t="str">
        <f t="shared" si="101"/>
        <v>Jan</v>
      </c>
      <c r="J1663" s="15" t="str">
        <f t="shared" si="102"/>
        <v>Day</v>
      </c>
      <c r="K1663" s="15" t="str">
        <f t="shared" si="103"/>
        <v>Weekday</v>
      </c>
      <c r="L1663" s="19">
        <f>_xlfn.ISOWEEKNUM(Table4[[#This Row],[Delivery Date]])</f>
        <v>2</v>
      </c>
    </row>
    <row r="1664" spans="1:12">
      <c r="A1664" s="4">
        <v>1704</v>
      </c>
      <c r="B1664" s="2" t="s">
        <v>293</v>
      </c>
      <c r="C1664" s="2" t="s">
        <v>5</v>
      </c>
      <c r="D1664" s="3">
        <v>0.51874999999999993</v>
      </c>
      <c r="E1664" s="2" t="s">
        <v>9</v>
      </c>
      <c r="F1664" s="1">
        <v>41645.480429594907</v>
      </c>
      <c r="G1664" s="1">
        <v>41645.539098576388</v>
      </c>
      <c r="H1664" s="5">
        <f t="shared" si="104"/>
        <v>84</v>
      </c>
      <c r="I1664" s="15" t="str">
        <f t="shared" si="101"/>
        <v>Jan</v>
      </c>
      <c r="J1664" s="15" t="str">
        <f t="shared" si="102"/>
        <v>Day</v>
      </c>
      <c r="K1664" s="15" t="str">
        <f t="shared" si="103"/>
        <v>Weekday</v>
      </c>
      <c r="L1664" s="19">
        <f>_xlfn.ISOWEEKNUM(Table4[[#This Row],[Delivery Date]])</f>
        <v>2</v>
      </c>
    </row>
    <row r="1665" spans="1:12">
      <c r="A1665" s="4">
        <v>1705</v>
      </c>
      <c r="B1665" s="2" t="s">
        <v>293</v>
      </c>
      <c r="C1665" s="2" t="s">
        <v>5</v>
      </c>
      <c r="D1665" s="3">
        <v>0.53055555555555556</v>
      </c>
      <c r="E1665" s="2" t="s">
        <v>9</v>
      </c>
      <c r="F1665" s="1">
        <v>41645.488801817133</v>
      </c>
      <c r="G1665" s="1">
        <v>41645.584172187497</v>
      </c>
      <c r="H1665" s="5">
        <f t="shared" si="104"/>
        <v>137</v>
      </c>
      <c r="I1665" s="15" t="str">
        <f t="shared" si="101"/>
        <v>Jan</v>
      </c>
      <c r="J1665" s="15" t="str">
        <f t="shared" si="102"/>
        <v>Day</v>
      </c>
      <c r="K1665" s="15" t="str">
        <f t="shared" si="103"/>
        <v>Weekday</v>
      </c>
      <c r="L1665" s="19">
        <f>_xlfn.ISOWEEKNUM(Table4[[#This Row],[Delivery Date]])</f>
        <v>2</v>
      </c>
    </row>
    <row r="1666" spans="1:12">
      <c r="A1666" s="4">
        <v>1706</v>
      </c>
      <c r="B1666" s="2" t="s">
        <v>293</v>
      </c>
      <c r="C1666" s="2" t="s">
        <v>5</v>
      </c>
      <c r="D1666" s="3">
        <v>0.6118055555555556</v>
      </c>
      <c r="E1666" s="2" t="s">
        <v>9</v>
      </c>
      <c r="F1666" s="1">
        <v>41645.571849803237</v>
      </c>
      <c r="G1666" s="1">
        <v>41645.641479432874</v>
      </c>
      <c r="H1666" s="5">
        <f t="shared" si="104"/>
        <v>100</v>
      </c>
      <c r="I1666" s="15" t="str">
        <f t="shared" ref="I1666:I1729" si="105">TEXT(B1666,"mmm")</f>
        <v>Jan</v>
      </c>
      <c r="J1666" s="15" t="str">
        <f t="shared" ref="J1666:J1729" si="106">IF(OR(HOUR(D1666)&lt;6, HOUR(D1666&gt;18)),"Night","Day")</f>
        <v>Day</v>
      </c>
      <c r="K1666" s="15" t="str">
        <f t="shared" ref="K1666:K1729" si="107">IF(OR(C1666="Saturday", C1666="Sunday"),"Weekend","Weekday")</f>
        <v>Weekday</v>
      </c>
      <c r="L1666" s="19">
        <f>_xlfn.ISOWEEKNUM(Table4[[#This Row],[Delivery Date]])</f>
        <v>2</v>
      </c>
    </row>
    <row r="1667" spans="1:12">
      <c r="A1667" s="4">
        <v>1707</v>
      </c>
      <c r="B1667" s="2" t="s">
        <v>293</v>
      </c>
      <c r="C1667" s="2" t="s">
        <v>5</v>
      </c>
      <c r="D1667" s="3">
        <v>0.65069444444444446</v>
      </c>
      <c r="E1667" s="2" t="s">
        <v>381</v>
      </c>
      <c r="F1667" s="1">
        <v>41645.64538707176</v>
      </c>
      <c r="G1667" s="1">
        <v>41645.678222719907</v>
      </c>
      <c r="H1667" s="5">
        <f t="shared" si="104"/>
        <v>47</v>
      </c>
      <c r="I1667" s="15" t="str">
        <f t="shared" si="105"/>
        <v>Jan</v>
      </c>
      <c r="J1667" s="15" t="str">
        <f t="shared" si="106"/>
        <v>Day</v>
      </c>
      <c r="K1667" s="15" t="str">
        <f t="shared" si="107"/>
        <v>Weekday</v>
      </c>
      <c r="L1667" s="19">
        <f>_xlfn.ISOWEEKNUM(Table4[[#This Row],[Delivery Date]])</f>
        <v>2</v>
      </c>
    </row>
    <row r="1668" spans="1:12">
      <c r="A1668" s="4">
        <v>1708</v>
      </c>
      <c r="B1668" s="2" t="s">
        <v>293</v>
      </c>
      <c r="C1668" s="2" t="s">
        <v>5</v>
      </c>
      <c r="D1668" s="3">
        <v>0.66597222222222219</v>
      </c>
      <c r="E1668" s="2" t="s">
        <v>381</v>
      </c>
      <c r="F1668" s="1">
        <v>41645.663980671299</v>
      </c>
      <c r="G1668" s="1">
        <v>41645.708841782405</v>
      </c>
      <c r="H1668" s="5">
        <f t="shared" si="104"/>
        <v>64</v>
      </c>
      <c r="I1668" s="15" t="str">
        <f t="shared" si="105"/>
        <v>Jan</v>
      </c>
      <c r="J1668" s="15" t="str">
        <f t="shared" si="106"/>
        <v>Day</v>
      </c>
      <c r="K1668" s="15" t="str">
        <f t="shared" si="107"/>
        <v>Weekday</v>
      </c>
      <c r="L1668" s="19">
        <f>_xlfn.ISOWEEKNUM(Table4[[#This Row],[Delivery Date]])</f>
        <v>2</v>
      </c>
    </row>
    <row r="1669" spans="1:12">
      <c r="A1669" s="4">
        <v>1709</v>
      </c>
      <c r="B1669" s="2" t="s">
        <v>293</v>
      </c>
      <c r="C1669" s="2" t="s">
        <v>5</v>
      </c>
      <c r="D1669" s="3">
        <v>0.70833333333333337</v>
      </c>
      <c r="E1669" s="2" t="s">
        <v>9</v>
      </c>
      <c r="F1669" s="1">
        <v>41645.658598032409</v>
      </c>
      <c r="G1669" s="1">
        <v>41645.756260069444</v>
      </c>
      <c r="H1669" s="5">
        <f t="shared" si="104"/>
        <v>140</v>
      </c>
      <c r="I1669" s="15" t="str">
        <f t="shared" si="105"/>
        <v>Jan</v>
      </c>
      <c r="J1669" s="15" t="str">
        <f t="shared" si="106"/>
        <v>Day</v>
      </c>
      <c r="K1669" s="15" t="str">
        <f t="shared" si="107"/>
        <v>Weekday</v>
      </c>
      <c r="L1669" s="19">
        <f>_xlfn.ISOWEEKNUM(Table4[[#This Row],[Delivery Date]])</f>
        <v>2</v>
      </c>
    </row>
    <row r="1670" spans="1:12">
      <c r="A1670" s="4">
        <v>1710</v>
      </c>
      <c r="B1670" s="2" t="s">
        <v>293</v>
      </c>
      <c r="C1670" s="2" t="s">
        <v>5</v>
      </c>
      <c r="D1670" s="3">
        <v>0.82777777777777783</v>
      </c>
      <c r="E1670" s="2" t="s">
        <v>6</v>
      </c>
      <c r="F1670" s="1">
        <v>41645.749138738429</v>
      </c>
      <c r="G1670" s="1">
        <v>41645.887796145835</v>
      </c>
      <c r="H1670" s="5">
        <f t="shared" si="104"/>
        <v>199</v>
      </c>
      <c r="I1670" s="15" t="str">
        <f t="shared" si="105"/>
        <v>Jan</v>
      </c>
      <c r="J1670" s="15" t="str">
        <f t="shared" si="106"/>
        <v>Day</v>
      </c>
      <c r="K1670" s="15" t="str">
        <f t="shared" si="107"/>
        <v>Weekday</v>
      </c>
      <c r="L1670" s="19">
        <f>_xlfn.ISOWEEKNUM(Table4[[#This Row],[Delivery Date]])</f>
        <v>2</v>
      </c>
    </row>
    <row r="1671" spans="1:12">
      <c r="A1671" s="4">
        <v>1711</v>
      </c>
      <c r="B1671" s="2" t="s">
        <v>293</v>
      </c>
      <c r="C1671" s="2" t="s">
        <v>5</v>
      </c>
      <c r="D1671" s="3">
        <v>0.91805555555555562</v>
      </c>
      <c r="E1671" s="2" t="s">
        <v>6</v>
      </c>
      <c r="F1671" s="1">
        <v>41645.882778206018</v>
      </c>
      <c r="G1671" s="1">
        <v>41645.967836076386</v>
      </c>
      <c r="H1671" s="5">
        <f t="shared" si="104"/>
        <v>122</v>
      </c>
      <c r="I1671" s="15" t="str">
        <f t="shared" si="105"/>
        <v>Jan</v>
      </c>
      <c r="J1671" s="15" t="str">
        <f t="shared" si="106"/>
        <v>Day</v>
      </c>
      <c r="K1671" s="15" t="str">
        <f t="shared" si="107"/>
        <v>Weekday</v>
      </c>
      <c r="L1671" s="19">
        <f>_xlfn.ISOWEEKNUM(Table4[[#This Row],[Delivery Date]])</f>
        <v>2</v>
      </c>
    </row>
    <row r="1672" spans="1:12" hidden="1">
      <c r="A1672" s="4">
        <v>1712</v>
      </c>
      <c r="B1672" s="2" t="s">
        <v>294</v>
      </c>
      <c r="C1672" s="2" t="s">
        <v>8</v>
      </c>
      <c r="D1672" s="3">
        <v>0.1111111111111111</v>
      </c>
      <c r="E1672" s="2" t="s">
        <v>381</v>
      </c>
      <c r="F1672" s="1">
        <v>41646.106281712964</v>
      </c>
      <c r="G1672" s="1">
        <v>41646.150760879624</v>
      </c>
      <c r="H1672" s="5">
        <f t="shared" si="104"/>
        <v>64</v>
      </c>
      <c r="I1672" s="15" t="str">
        <f t="shared" si="105"/>
        <v>Jan</v>
      </c>
      <c r="J1672" s="15" t="str">
        <f t="shared" si="106"/>
        <v>Night</v>
      </c>
      <c r="K1672" s="15" t="str">
        <f t="shared" si="107"/>
        <v>Weekday</v>
      </c>
      <c r="L1672" s="19">
        <f>_xlfn.ISOWEEKNUM(Table4[[#This Row],[Delivery Date]])</f>
        <v>2</v>
      </c>
    </row>
    <row r="1673" spans="1:12" hidden="1">
      <c r="A1673" s="4">
        <v>1713</v>
      </c>
      <c r="B1673" s="2" t="s">
        <v>294</v>
      </c>
      <c r="C1673" s="2" t="s">
        <v>8</v>
      </c>
      <c r="D1673" s="3">
        <v>0.16805555555555554</v>
      </c>
      <c r="E1673" s="2" t="s">
        <v>381</v>
      </c>
      <c r="F1673" s="1">
        <v>41646.145838506942</v>
      </c>
      <c r="G1673" s="1">
        <v>41646.197574618054</v>
      </c>
      <c r="H1673" s="5">
        <f t="shared" si="104"/>
        <v>74</v>
      </c>
      <c r="I1673" s="15" t="str">
        <f t="shared" si="105"/>
        <v>Jan</v>
      </c>
      <c r="J1673" s="15" t="str">
        <f t="shared" si="106"/>
        <v>Night</v>
      </c>
      <c r="K1673" s="15" t="str">
        <f t="shared" si="107"/>
        <v>Weekday</v>
      </c>
      <c r="L1673" s="19">
        <f>_xlfn.ISOWEEKNUM(Table4[[#This Row],[Delivery Date]])</f>
        <v>2</v>
      </c>
    </row>
    <row r="1674" spans="1:12">
      <c r="A1674" s="4">
        <v>1714</v>
      </c>
      <c r="B1674" s="2" t="s">
        <v>294</v>
      </c>
      <c r="C1674" s="2" t="s">
        <v>8</v>
      </c>
      <c r="D1674" s="3">
        <v>0.35069444444444442</v>
      </c>
      <c r="E1674" s="2" t="s">
        <v>9</v>
      </c>
      <c r="F1674" s="1">
        <v>41646.324181793978</v>
      </c>
      <c r="G1674" s="1">
        <v>41646.389991979173</v>
      </c>
      <c r="H1674" s="5">
        <f t="shared" si="104"/>
        <v>94</v>
      </c>
      <c r="I1674" s="15" t="str">
        <f t="shared" si="105"/>
        <v>Jan</v>
      </c>
      <c r="J1674" s="15" t="str">
        <f t="shared" si="106"/>
        <v>Day</v>
      </c>
      <c r="K1674" s="15" t="str">
        <f t="shared" si="107"/>
        <v>Weekday</v>
      </c>
      <c r="L1674" s="19">
        <f>_xlfn.ISOWEEKNUM(Table4[[#This Row],[Delivery Date]])</f>
        <v>2</v>
      </c>
    </row>
    <row r="1675" spans="1:12">
      <c r="A1675" s="4">
        <v>1715</v>
      </c>
      <c r="B1675" s="2" t="s">
        <v>294</v>
      </c>
      <c r="C1675" s="2" t="s">
        <v>8</v>
      </c>
      <c r="D1675" s="3">
        <v>0.44722222222222219</v>
      </c>
      <c r="E1675" s="2" t="s">
        <v>9</v>
      </c>
      <c r="F1675" s="1">
        <v>41646.39644178241</v>
      </c>
      <c r="G1675" s="1" t="e">
        <v>#VALUE!</v>
      </c>
      <c r="H1675" s="5" t="e">
        <f t="shared" si="104"/>
        <v>#VALUE!</v>
      </c>
      <c r="I1675" s="15" t="str">
        <f t="shared" si="105"/>
        <v>Jan</v>
      </c>
      <c r="J1675" s="15" t="str">
        <f t="shared" si="106"/>
        <v>Day</v>
      </c>
      <c r="K1675" s="15" t="str">
        <f t="shared" si="107"/>
        <v>Weekday</v>
      </c>
      <c r="L1675" s="19">
        <f>_xlfn.ISOWEEKNUM(Table4[[#This Row],[Delivery Date]])</f>
        <v>2</v>
      </c>
    </row>
    <row r="1676" spans="1:12">
      <c r="A1676" s="4">
        <v>1717</v>
      </c>
      <c r="B1676" s="2" t="s">
        <v>294</v>
      </c>
      <c r="C1676" s="2" t="s">
        <v>8</v>
      </c>
      <c r="D1676" s="3">
        <v>0.53680555555555554</v>
      </c>
      <c r="E1676" s="2" t="s">
        <v>9</v>
      </c>
      <c r="F1676" s="1">
        <v>41646.498481712966</v>
      </c>
      <c r="G1676" s="1">
        <v>41646.571166898153</v>
      </c>
      <c r="H1676" s="5">
        <f t="shared" si="104"/>
        <v>104</v>
      </c>
      <c r="I1676" s="15" t="str">
        <f t="shared" si="105"/>
        <v>Jan</v>
      </c>
      <c r="J1676" s="15" t="str">
        <f t="shared" si="106"/>
        <v>Day</v>
      </c>
      <c r="K1676" s="15" t="str">
        <f t="shared" si="107"/>
        <v>Weekday</v>
      </c>
      <c r="L1676" s="19">
        <f>_xlfn.ISOWEEKNUM(Table4[[#This Row],[Delivery Date]])</f>
        <v>2</v>
      </c>
    </row>
    <row r="1677" spans="1:12">
      <c r="A1677" s="4">
        <v>1718</v>
      </c>
      <c r="B1677" s="2" t="s">
        <v>294</v>
      </c>
      <c r="C1677" s="2" t="s">
        <v>8</v>
      </c>
      <c r="D1677" s="3">
        <v>0.59722222222222221</v>
      </c>
      <c r="E1677" s="2" t="s">
        <v>381</v>
      </c>
      <c r="F1677" s="1">
        <v>41646.573325844911</v>
      </c>
      <c r="G1677" s="1">
        <v>41646.637735567136</v>
      </c>
      <c r="H1677" s="5">
        <f t="shared" si="104"/>
        <v>92</v>
      </c>
      <c r="I1677" s="15" t="str">
        <f t="shared" si="105"/>
        <v>Jan</v>
      </c>
      <c r="J1677" s="15" t="str">
        <f t="shared" si="106"/>
        <v>Day</v>
      </c>
      <c r="K1677" s="15" t="str">
        <f t="shared" si="107"/>
        <v>Weekday</v>
      </c>
      <c r="L1677" s="19">
        <f>_xlfn.ISOWEEKNUM(Table4[[#This Row],[Delivery Date]])</f>
        <v>2</v>
      </c>
    </row>
    <row r="1678" spans="1:12">
      <c r="A1678" s="4">
        <v>1719</v>
      </c>
      <c r="B1678" s="2" t="s">
        <v>294</v>
      </c>
      <c r="C1678" s="2" t="s">
        <v>8</v>
      </c>
      <c r="D1678" s="3">
        <v>0.68055555555555547</v>
      </c>
      <c r="E1678" s="2" t="s">
        <v>9</v>
      </c>
      <c r="F1678" s="1">
        <v>41646.649241979168</v>
      </c>
      <c r="G1678" s="1">
        <v>41646.698200312501</v>
      </c>
      <c r="H1678" s="5">
        <f t="shared" si="104"/>
        <v>70</v>
      </c>
      <c r="I1678" s="15" t="str">
        <f t="shared" si="105"/>
        <v>Jan</v>
      </c>
      <c r="J1678" s="15" t="str">
        <f t="shared" si="106"/>
        <v>Day</v>
      </c>
      <c r="K1678" s="15" t="str">
        <f t="shared" si="107"/>
        <v>Weekday</v>
      </c>
      <c r="L1678" s="19">
        <f>_xlfn.ISOWEEKNUM(Table4[[#This Row],[Delivery Date]])</f>
        <v>2</v>
      </c>
    </row>
    <row r="1679" spans="1:12">
      <c r="A1679" s="4">
        <v>1720</v>
      </c>
      <c r="B1679" s="2" t="s">
        <v>294</v>
      </c>
      <c r="C1679" s="2" t="s">
        <v>8</v>
      </c>
      <c r="D1679" s="3">
        <v>0.8125</v>
      </c>
      <c r="E1679" s="2" t="s">
        <v>381</v>
      </c>
      <c r="F1679" s="1">
        <v>41646.772677858797</v>
      </c>
      <c r="G1679" s="1" t="e">
        <v>#VALUE!</v>
      </c>
      <c r="H1679" s="5" t="e">
        <f t="shared" si="104"/>
        <v>#VALUE!</v>
      </c>
      <c r="I1679" s="15" t="str">
        <f t="shared" si="105"/>
        <v>Jan</v>
      </c>
      <c r="J1679" s="15" t="str">
        <f t="shared" si="106"/>
        <v>Day</v>
      </c>
      <c r="K1679" s="15" t="str">
        <f t="shared" si="107"/>
        <v>Weekday</v>
      </c>
      <c r="L1679" s="19">
        <f>_xlfn.ISOWEEKNUM(Table4[[#This Row],[Delivery Date]])</f>
        <v>2</v>
      </c>
    </row>
    <row r="1680" spans="1:12">
      <c r="A1680" s="4">
        <v>1721</v>
      </c>
      <c r="B1680" s="2" t="s">
        <v>294</v>
      </c>
      <c r="C1680" s="2" t="s">
        <v>8</v>
      </c>
      <c r="D1680" s="3">
        <v>0.96388888888888891</v>
      </c>
      <c r="E1680" s="2" t="s">
        <v>381</v>
      </c>
      <c r="F1680" s="1">
        <v>41646.909124270831</v>
      </c>
      <c r="G1680" s="1">
        <v>41647.022793252319</v>
      </c>
      <c r="H1680" s="5">
        <f t="shared" si="104"/>
        <v>163</v>
      </c>
      <c r="I1680" s="15" t="str">
        <f t="shared" si="105"/>
        <v>Jan</v>
      </c>
      <c r="J1680" s="15" t="str">
        <f t="shared" si="106"/>
        <v>Day</v>
      </c>
      <c r="K1680" s="15" t="str">
        <f t="shared" si="107"/>
        <v>Weekday</v>
      </c>
      <c r="L1680" s="19">
        <f>_xlfn.ISOWEEKNUM(Table4[[#This Row],[Delivery Date]])</f>
        <v>2</v>
      </c>
    </row>
    <row r="1681" spans="1:12" hidden="1">
      <c r="A1681" s="4">
        <v>1722</v>
      </c>
      <c r="B1681" s="2" t="s">
        <v>295</v>
      </c>
      <c r="C1681" s="2" t="s">
        <v>11</v>
      </c>
      <c r="D1681" s="3">
        <v>6.5972222222222224E-2</v>
      </c>
      <c r="E1681" s="2" t="s">
        <v>381</v>
      </c>
      <c r="F1681" s="1">
        <v>41647.029994641205</v>
      </c>
      <c r="G1681" s="1">
        <v>41647.122587233796</v>
      </c>
      <c r="H1681" s="5">
        <f t="shared" si="104"/>
        <v>133</v>
      </c>
      <c r="I1681" s="15" t="str">
        <f t="shared" si="105"/>
        <v>Jan</v>
      </c>
      <c r="J1681" s="15" t="str">
        <f t="shared" si="106"/>
        <v>Night</v>
      </c>
      <c r="K1681" s="15" t="str">
        <f t="shared" si="107"/>
        <v>Weekday</v>
      </c>
      <c r="L1681" s="19">
        <f>_xlfn.ISOWEEKNUM(Table4[[#This Row],[Delivery Date]])</f>
        <v>2</v>
      </c>
    </row>
    <row r="1682" spans="1:12">
      <c r="A1682" s="4">
        <v>1723</v>
      </c>
      <c r="B1682" s="2" t="s">
        <v>295</v>
      </c>
      <c r="C1682" s="2" t="s">
        <v>11</v>
      </c>
      <c r="D1682" s="3">
        <v>0.35138888888888892</v>
      </c>
      <c r="E1682" s="2" t="s">
        <v>9</v>
      </c>
      <c r="F1682" s="1">
        <v>41647.32362245371</v>
      </c>
      <c r="G1682" s="1">
        <v>41647.387881712959</v>
      </c>
      <c r="H1682" s="5">
        <f t="shared" si="104"/>
        <v>92</v>
      </c>
      <c r="I1682" s="15" t="str">
        <f t="shared" si="105"/>
        <v>Jan</v>
      </c>
      <c r="J1682" s="15" t="str">
        <f t="shared" si="106"/>
        <v>Day</v>
      </c>
      <c r="K1682" s="15" t="str">
        <f t="shared" si="107"/>
        <v>Weekday</v>
      </c>
      <c r="L1682" s="19">
        <f>_xlfn.ISOWEEKNUM(Table4[[#This Row],[Delivery Date]])</f>
        <v>2</v>
      </c>
    </row>
    <row r="1683" spans="1:12">
      <c r="A1683" s="4">
        <v>1724</v>
      </c>
      <c r="B1683" s="2" t="s">
        <v>295</v>
      </c>
      <c r="C1683" s="2" t="s">
        <v>11</v>
      </c>
      <c r="D1683" s="3">
        <v>0.43541666666666662</v>
      </c>
      <c r="E1683" s="2" t="s">
        <v>9</v>
      </c>
      <c r="F1683" s="1">
        <v>41647.395257870368</v>
      </c>
      <c r="G1683" s="1">
        <v>41647.461565740741</v>
      </c>
      <c r="H1683" s="5">
        <f t="shared" si="104"/>
        <v>95</v>
      </c>
      <c r="I1683" s="15" t="str">
        <f t="shared" si="105"/>
        <v>Jan</v>
      </c>
      <c r="J1683" s="15" t="str">
        <f t="shared" si="106"/>
        <v>Day</v>
      </c>
      <c r="K1683" s="15" t="str">
        <f t="shared" si="107"/>
        <v>Weekday</v>
      </c>
      <c r="L1683" s="19">
        <f>_xlfn.ISOWEEKNUM(Table4[[#This Row],[Delivery Date]])</f>
        <v>2</v>
      </c>
    </row>
    <row r="1684" spans="1:12">
      <c r="A1684" s="4">
        <v>1725</v>
      </c>
      <c r="B1684" s="2" t="s">
        <v>295</v>
      </c>
      <c r="C1684" s="2" t="s">
        <v>11</v>
      </c>
      <c r="D1684" s="3">
        <v>0.51736111111111105</v>
      </c>
      <c r="E1684" s="2" t="s">
        <v>9</v>
      </c>
      <c r="F1684" s="1">
        <v>41647.483539467597</v>
      </c>
      <c r="G1684" s="1">
        <v>41647.545194560182</v>
      </c>
      <c r="H1684" s="5">
        <f t="shared" si="104"/>
        <v>88</v>
      </c>
      <c r="I1684" s="15" t="str">
        <f t="shared" si="105"/>
        <v>Jan</v>
      </c>
      <c r="J1684" s="15" t="str">
        <f t="shared" si="106"/>
        <v>Day</v>
      </c>
      <c r="K1684" s="15" t="str">
        <f t="shared" si="107"/>
        <v>Weekday</v>
      </c>
      <c r="L1684" s="19">
        <f>_xlfn.ISOWEEKNUM(Table4[[#This Row],[Delivery Date]])</f>
        <v>2</v>
      </c>
    </row>
    <row r="1685" spans="1:12">
      <c r="A1685" s="4">
        <v>1726</v>
      </c>
      <c r="B1685" s="2" t="s">
        <v>295</v>
      </c>
      <c r="C1685" s="2" t="s">
        <v>11</v>
      </c>
      <c r="D1685" s="3">
        <v>0.56388888888888888</v>
      </c>
      <c r="E1685" s="2" t="s">
        <v>381</v>
      </c>
      <c r="F1685" s="1">
        <v>41647.561441782411</v>
      </c>
      <c r="G1685" s="1">
        <v>41647.602842245367</v>
      </c>
      <c r="H1685" s="5">
        <f t="shared" si="104"/>
        <v>59</v>
      </c>
      <c r="I1685" s="15" t="str">
        <f t="shared" si="105"/>
        <v>Jan</v>
      </c>
      <c r="J1685" s="15" t="str">
        <f t="shared" si="106"/>
        <v>Day</v>
      </c>
      <c r="K1685" s="15" t="str">
        <f t="shared" si="107"/>
        <v>Weekday</v>
      </c>
      <c r="L1685" s="19">
        <f>_xlfn.ISOWEEKNUM(Table4[[#This Row],[Delivery Date]])</f>
        <v>2</v>
      </c>
    </row>
    <row r="1686" spans="1:12">
      <c r="A1686" s="4">
        <v>1727</v>
      </c>
      <c r="B1686" s="2" t="s">
        <v>295</v>
      </c>
      <c r="C1686" s="2" t="s">
        <v>11</v>
      </c>
      <c r="D1686" s="3">
        <v>0.60416666666666663</v>
      </c>
      <c r="E1686" s="2" t="s">
        <v>9</v>
      </c>
      <c r="F1686" s="1">
        <v>41647.571810034722</v>
      </c>
      <c r="G1686" s="1">
        <v>41647.661647997687</v>
      </c>
      <c r="H1686" s="5">
        <f t="shared" si="104"/>
        <v>129</v>
      </c>
      <c r="I1686" s="15" t="str">
        <f t="shared" si="105"/>
        <v>Jan</v>
      </c>
      <c r="J1686" s="15" t="str">
        <f t="shared" si="106"/>
        <v>Day</v>
      </c>
      <c r="K1686" s="15" t="str">
        <f t="shared" si="107"/>
        <v>Weekday</v>
      </c>
      <c r="L1686" s="19">
        <f>_xlfn.ISOWEEKNUM(Table4[[#This Row],[Delivery Date]])</f>
        <v>2</v>
      </c>
    </row>
    <row r="1687" spans="1:12">
      <c r="A1687" s="4">
        <v>1728</v>
      </c>
      <c r="B1687" s="2" t="s">
        <v>295</v>
      </c>
      <c r="C1687" s="2" t="s">
        <v>11</v>
      </c>
      <c r="D1687" s="3">
        <v>0.65</v>
      </c>
      <c r="E1687" s="2" t="s">
        <v>381</v>
      </c>
      <c r="F1687" s="1">
        <v>41647.618372534722</v>
      </c>
      <c r="G1687" s="1">
        <v>41647.677377164349</v>
      </c>
      <c r="H1687" s="5">
        <f t="shared" si="104"/>
        <v>84</v>
      </c>
      <c r="I1687" s="15" t="str">
        <f t="shared" si="105"/>
        <v>Jan</v>
      </c>
      <c r="J1687" s="15" t="str">
        <f t="shared" si="106"/>
        <v>Day</v>
      </c>
      <c r="K1687" s="15" t="str">
        <f t="shared" si="107"/>
        <v>Weekday</v>
      </c>
      <c r="L1687" s="19">
        <f>_xlfn.ISOWEEKNUM(Table4[[#This Row],[Delivery Date]])</f>
        <v>2</v>
      </c>
    </row>
    <row r="1688" spans="1:12">
      <c r="A1688" s="4">
        <v>1729</v>
      </c>
      <c r="B1688" s="2" t="s">
        <v>295</v>
      </c>
      <c r="C1688" s="2" t="s">
        <v>11</v>
      </c>
      <c r="D1688" s="3">
        <v>0.74513888888888891</v>
      </c>
      <c r="E1688" s="2" t="s">
        <v>9</v>
      </c>
      <c r="F1688" s="1">
        <v>41647.701120335645</v>
      </c>
      <c r="G1688" s="1">
        <v>41647.790009224533</v>
      </c>
      <c r="H1688" s="5">
        <f t="shared" si="104"/>
        <v>128</v>
      </c>
      <c r="I1688" s="15" t="str">
        <f t="shared" si="105"/>
        <v>Jan</v>
      </c>
      <c r="J1688" s="15" t="str">
        <f t="shared" si="106"/>
        <v>Day</v>
      </c>
      <c r="K1688" s="15" t="str">
        <f t="shared" si="107"/>
        <v>Weekday</v>
      </c>
      <c r="L1688" s="19">
        <f>_xlfn.ISOWEEKNUM(Table4[[#This Row],[Delivery Date]])</f>
        <v>2</v>
      </c>
    </row>
    <row r="1689" spans="1:12">
      <c r="A1689" s="4">
        <v>1730</v>
      </c>
      <c r="B1689" s="2" t="s">
        <v>295</v>
      </c>
      <c r="C1689" s="2" t="s">
        <v>11</v>
      </c>
      <c r="D1689" s="3">
        <v>0.87777777777777777</v>
      </c>
      <c r="E1689" s="2" t="s">
        <v>6</v>
      </c>
      <c r="F1689" s="1">
        <v>41647.834830243053</v>
      </c>
      <c r="G1689" s="1">
        <v>41647.949564039351</v>
      </c>
      <c r="H1689" s="5">
        <f t="shared" ref="H1689:H1751" si="108">HOUR(G1689-F1689)*60+MINUTE(G1689-F1689)</f>
        <v>165</v>
      </c>
      <c r="I1689" s="15" t="str">
        <f t="shared" si="105"/>
        <v>Jan</v>
      </c>
      <c r="J1689" s="15" t="str">
        <f t="shared" si="106"/>
        <v>Day</v>
      </c>
      <c r="K1689" s="15" t="str">
        <f t="shared" si="107"/>
        <v>Weekday</v>
      </c>
      <c r="L1689" s="19">
        <f>_xlfn.ISOWEEKNUM(Table4[[#This Row],[Delivery Date]])</f>
        <v>2</v>
      </c>
    </row>
    <row r="1690" spans="1:12">
      <c r="A1690" s="4">
        <v>1731</v>
      </c>
      <c r="B1690" s="2" t="s">
        <v>295</v>
      </c>
      <c r="C1690" s="2" t="s">
        <v>11</v>
      </c>
      <c r="D1690" s="3">
        <v>0.9458333333333333</v>
      </c>
      <c r="E1690" s="2" t="s">
        <v>381</v>
      </c>
      <c r="F1690" s="1">
        <v>41647.940058912041</v>
      </c>
      <c r="G1690" s="1">
        <v>41648.003230208335</v>
      </c>
      <c r="H1690" s="5">
        <f t="shared" si="108"/>
        <v>90</v>
      </c>
      <c r="I1690" s="15" t="str">
        <f t="shared" si="105"/>
        <v>Jan</v>
      </c>
      <c r="J1690" s="15" t="str">
        <f t="shared" si="106"/>
        <v>Day</v>
      </c>
      <c r="K1690" s="15" t="str">
        <f t="shared" si="107"/>
        <v>Weekday</v>
      </c>
      <c r="L1690" s="19">
        <f>_xlfn.ISOWEEKNUM(Table4[[#This Row],[Delivery Date]])</f>
        <v>2</v>
      </c>
    </row>
    <row r="1691" spans="1:12" hidden="1">
      <c r="A1691" s="4">
        <v>1732</v>
      </c>
      <c r="B1691" s="2" t="s">
        <v>296</v>
      </c>
      <c r="C1691" s="2" t="s">
        <v>13</v>
      </c>
      <c r="D1691" s="3">
        <v>0.21319444444444444</v>
      </c>
      <c r="E1691" s="2" t="s">
        <v>381</v>
      </c>
      <c r="F1691" s="1">
        <v>41648.178815196756</v>
      </c>
      <c r="G1691" s="1">
        <v>41648.252715659721</v>
      </c>
      <c r="H1691" s="5">
        <f t="shared" si="108"/>
        <v>106</v>
      </c>
      <c r="I1691" s="15" t="str">
        <f t="shared" si="105"/>
        <v>Jan</v>
      </c>
      <c r="J1691" s="15" t="str">
        <f t="shared" si="106"/>
        <v>Night</v>
      </c>
      <c r="K1691" s="15" t="str">
        <f t="shared" si="107"/>
        <v>Weekday</v>
      </c>
      <c r="L1691" s="19">
        <f>_xlfn.ISOWEEKNUM(Table4[[#This Row],[Delivery Date]])</f>
        <v>2</v>
      </c>
    </row>
    <row r="1692" spans="1:12">
      <c r="A1692" s="4">
        <v>1733</v>
      </c>
      <c r="B1692" s="2" t="s">
        <v>296</v>
      </c>
      <c r="C1692" s="2" t="s">
        <v>13</v>
      </c>
      <c r="D1692" s="3">
        <v>0.42152777777777778</v>
      </c>
      <c r="E1692" s="2" t="s">
        <v>9</v>
      </c>
      <c r="F1692" s="1">
        <v>41648.384227395836</v>
      </c>
      <c r="G1692" s="1">
        <v>41648.453880173605</v>
      </c>
      <c r="H1692" s="5">
        <f t="shared" si="108"/>
        <v>100</v>
      </c>
      <c r="I1692" s="15" t="str">
        <f t="shared" si="105"/>
        <v>Jan</v>
      </c>
      <c r="J1692" s="15" t="str">
        <f t="shared" si="106"/>
        <v>Day</v>
      </c>
      <c r="K1692" s="15" t="str">
        <f t="shared" si="107"/>
        <v>Weekday</v>
      </c>
      <c r="L1692" s="19">
        <f>_xlfn.ISOWEEKNUM(Table4[[#This Row],[Delivery Date]])</f>
        <v>2</v>
      </c>
    </row>
    <row r="1693" spans="1:12">
      <c r="A1693" s="4">
        <v>1734</v>
      </c>
      <c r="B1693" s="2" t="s">
        <v>296</v>
      </c>
      <c r="C1693" s="2" t="s">
        <v>13</v>
      </c>
      <c r="D1693" s="3">
        <v>0.53472222222222221</v>
      </c>
      <c r="E1693" s="2" t="s">
        <v>9</v>
      </c>
      <c r="F1693" s="1">
        <v>41648.496103090278</v>
      </c>
      <c r="G1693" s="1">
        <v>41648.562144756943</v>
      </c>
      <c r="H1693" s="5">
        <f t="shared" si="108"/>
        <v>95</v>
      </c>
      <c r="I1693" s="15" t="str">
        <f t="shared" si="105"/>
        <v>Jan</v>
      </c>
      <c r="J1693" s="15" t="str">
        <f t="shared" si="106"/>
        <v>Day</v>
      </c>
      <c r="K1693" s="15" t="str">
        <f t="shared" si="107"/>
        <v>Weekday</v>
      </c>
      <c r="L1693" s="19">
        <f>_xlfn.ISOWEEKNUM(Table4[[#This Row],[Delivery Date]])</f>
        <v>2</v>
      </c>
    </row>
    <row r="1694" spans="1:12">
      <c r="A1694" s="4">
        <v>1736</v>
      </c>
      <c r="B1694" s="2" t="s">
        <v>297</v>
      </c>
      <c r="C1694" s="2" t="s">
        <v>15</v>
      </c>
      <c r="D1694" s="3">
        <v>0.40902777777777777</v>
      </c>
      <c r="E1694" s="2" t="s">
        <v>9</v>
      </c>
      <c r="F1694" s="1">
        <v>41649.357976851854</v>
      </c>
      <c r="G1694" s="1">
        <v>41649.452629629624</v>
      </c>
      <c r="H1694" s="5">
        <f t="shared" si="108"/>
        <v>136</v>
      </c>
      <c r="I1694" s="15" t="str">
        <f t="shared" si="105"/>
        <v>Jan</v>
      </c>
      <c r="J1694" s="15" t="str">
        <f t="shared" si="106"/>
        <v>Day</v>
      </c>
      <c r="K1694" s="15" t="str">
        <f t="shared" si="107"/>
        <v>Weekday</v>
      </c>
      <c r="L1694" s="19">
        <f>_xlfn.ISOWEEKNUM(Table4[[#This Row],[Delivery Date]])</f>
        <v>2</v>
      </c>
    </row>
    <row r="1695" spans="1:12">
      <c r="A1695" s="4">
        <v>1737</v>
      </c>
      <c r="B1695" s="2" t="s">
        <v>297</v>
      </c>
      <c r="C1695" s="2" t="s">
        <v>15</v>
      </c>
      <c r="D1695" s="3">
        <v>0.48958333333333331</v>
      </c>
      <c r="E1695" s="2" t="s">
        <v>9</v>
      </c>
      <c r="F1695" s="1">
        <v>41649.450983368057</v>
      </c>
      <c r="G1695" s="1">
        <v>41649.542962534724</v>
      </c>
      <c r="H1695" s="5">
        <f t="shared" si="108"/>
        <v>132</v>
      </c>
      <c r="I1695" s="15" t="str">
        <f t="shared" si="105"/>
        <v>Jan</v>
      </c>
      <c r="J1695" s="15" t="str">
        <f t="shared" si="106"/>
        <v>Day</v>
      </c>
      <c r="K1695" s="15" t="str">
        <f t="shared" si="107"/>
        <v>Weekday</v>
      </c>
      <c r="L1695" s="19">
        <f>_xlfn.ISOWEEKNUM(Table4[[#This Row],[Delivery Date]])</f>
        <v>2</v>
      </c>
    </row>
    <row r="1696" spans="1:12">
      <c r="A1696" s="4">
        <v>1738</v>
      </c>
      <c r="B1696" s="2" t="s">
        <v>297</v>
      </c>
      <c r="C1696" s="2" t="s">
        <v>15</v>
      </c>
      <c r="D1696" s="3">
        <v>0.56458333333333333</v>
      </c>
      <c r="E1696" s="2" t="s">
        <v>9</v>
      </c>
      <c r="F1696" s="1">
        <v>41649.564178935179</v>
      </c>
      <c r="G1696" s="1">
        <v>41649.59169050926</v>
      </c>
      <c r="H1696" s="5">
        <f t="shared" si="108"/>
        <v>39</v>
      </c>
      <c r="I1696" s="15" t="str">
        <f t="shared" si="105"/>
        <v>Jan</v>
      </c>
      <c r="J1696" s="15" t="str">
        <f t="shared" si="106"/>
        <v>Day</v>
      </c>
      <c r="K1696" s="15" t="str">
        <f t="shared" si="107"/>
        <v>Weekday</v>
      </c>
      <c r="L1696" s="19">
        <f>_xlfn.ISOWEEKNUM(Table4[[#This Row],[Delivery Date]])</f>
        <v>2</v>
      </c>
    </row>
    <row r="1697" spans="1:12" hidden="1">
      <c r="A1697" s="4">
        <v>1739</v>
      </c>
      <c r="B1697" s="2" t="s">
        <v>298</v>
      </c>
      <c r="C1697" s="2" t="s">
        <v>17</v>
      </c>
      <c r="D1697" s="3">
        <v>3.4722222222222224E-2</v>
      </c>
      <c r="E1697" s="2" t="s">
        <v>381</v>
      </c>
      <c r="F1697" s="1">
        <v>41650.018534178242</v>
      </c>
      <c r="G1697" s="1">
        <v>41650.121207789358</v>
      </c>
      <c r="H1697" s="5">
        <f t="shared" si="108"/>
        <v>147</v>
      </c>
      <c r="I1697" s="15" t="str">
        <f t="shared" si="105"/>
        <v>Jan</v>
      </c>
      <c r="J1697" s="15" t="str">
        <f t="shared" si="106"/>
        <v>Night</v>
      </c>
      <c r="K1697" s="15" t="str">
        <f t="shared" si="107"/>
        <v>Weekend</v>
      </c>
      <c r="L1697" s="19">
        <f>_xlfn.ISOWEEKNUM(Table4[[#This Row],[Delivery Date]])</f>
        <v>2</v>
      </c>
    </row>
    <row r="1698" spans="1:12">
      <c r="A1698" s="4">
        <v>1740</v>
      </c>
      <c r="B1698" s="2" t="s">
        <v>298</v>
      </c>
      <c r="C1698" s="2" t="s">
        <v>17</v>
      </c>
      <c r="D1698" s="3">
        <v>0.62847222222222221</v>
      </c>
      <c r="E1698" s="2" t="s">
        <v>381</v>
      </c>
      <c r="F1698" s="1">
        <v>41650.617777164349</v>
      </c>
      <c r="G1698" s="1">
        <v>41650.661585034723</v>
      </c>
      <c r="H1698" s="5">
        <f t="shared" si="108"/>
        <v>63</v>
      </c>
      <c r="I1698" s="15" t="str">
        <f t="shared" si="105"/>
        <v>Jan</v>
      </c>
      <c r="J1698" s="15" t="str">
        <f t="shared" si="106"/>
        <v>Day</v>
      </c>
      <c r="K1698" s="15" t="str">
        <f t="shared" si="107"/>
        <v>Weekend</v>
      </c>
      <c r="L1698" s="19">
        <f>_xlfn.ISOWEEKNUM(Table4[[#This Row],[Delivery Date]])</f>
        <v>2</v>
      </c>
    </row>
    <row r="1699" spans="1:12" hidden="1">
      <c r="A1699" s="4">
        <v>1741</v>
      </c>
      <c r="B1699" s="2" t="s">
        <v>299</v>
      </c>
      <c r="C1699" s="2" t="s">
        <v>19</v>
      </c>
      <c r="D1699" s="3">
        <v>9.375E-2</v>
      </c>
      <c r="E1699" s="2" t="s">
        <v>381</v>
      </c>
      <c r="F1699" s="1">
        <v>41651.061351157412</v>
      </c>
      <c r="G1699" s="1">
        <v>41651.133746990745</v>
      </c>
      <c r="H1699" s="5">
        <f t="shared" si="108"/>
        <v>104</v>
      </c>
      <c r="I1699" s="15" t="str">
        <f t="shared" si="105"/>
        <v>Jan</v>
      </c>
      <c r="J1699" s="15" t="str">
        <f t="shared" si="106"/>
        <v>Night</v>
      </c>
      <c r="K1699" s="15" t="str">
        <f t="shared" si="107"/>
        <v>Weekend</v>
      </c>
      <c r="L1699" s="19">
        <f>_xlfn.ISOWEEKNUM(Table4[[#This Row],[Delivery Date]])</f>
        <v>2</v>
      </c>
    </row>
    <row r="1700" spans="1:12">
      <c r="A1700" s="4">
        <v>1742</v>
      </c>
      <c r="B1700" s="2" t="s">
        <v>299</v>
      </c>
      <c r="C1700" s="2" t="s">
        <v>19</v>
      </c>
      <c r="D1700" s="3">
        <v>0.89374999999999993</v>
      </c>
      <c r="E1700" s="2" t="s">
        <v>381</v>
      </c>
      <c r="F1700" s="1">
        <v>41651.855016400463</v>
      </c>
      <c r="G1700" s="1">
        <v>41651.945977048606</v>
      </c>
      <c r="H1700" s="5">
        <f t="shared" si="108"/>
        <v>130</v>
      </c>
      <c r="I1700" s="15" t="str">
        <f t="shared" si="105"/>
        <v>Jan</v>
      </c>
      <c r="J1700" s="15" t="str">
        <f t="shared" si="106"/>
        <v>Day</v>
      </c>
      <c r="K1700" s="15" t="str">
        <f t="shared" si="107"/>
        <v>Weekend</v>
      </c>
      <c r="L1700" s="19">
        <f>_xlfn.ISOWEEKNUM(Table4[[#This Row],[Delivery Date]])</f>
        <v>2</v>
      </c>
    </row>
    <row r="1701" spans="1:12" hidden="1">
      <c r="A1701" s="4">
        <v>1743</v>
      </c>
      <c r="B1701" s="2" t="s">
        <v>300</v>
      </c>
      <c r="C1701" s="2" t="s">
        <v>5</v>
      </c>
      <c r="D1701" s="3">
        <v>0.11805555555555557</v>
      </c>
      <c r="E1701" s="2" t="s">
        <v>381</v>
      </c>
      <c r="F1701" s="1">
        <v>41652.085340972219</v>
      </c>
      <c r="G1701" s="1">
        <v>41652.160445138892</v>
      </c>
      <c r="H1701" s="5">
        <f t="shared" si="108"/>
        <v>108</v>
      </c>
      <c r="I1701" s="15" t="str">
        <f t="shared" si="105"/>
        <v>Jan</v>
      </c>
      <c r="J1701" s="15" t="str">
        <f t="shared" si="106"/>
        <v>Night</v>
      </c>
      <c r="K1701" s="15" t="str">
        <f t="shared" si="107"/>
        <v>Weekday</v>
      </c>
      <c r="L1701" s="19">
        <f>_xlfn.ISOWEEKNUM(Table4[[#This Row],[Delivery Date]])</f>
        <v>3</v>
      </c>
    </row>
    <row r="1702" spans="1:12">
      <c r="A1702" s="4">
        <v>1744</v>
      </c>
      <c r="B1702" s="2" t="s">
        <v>300</v>
      </c>
      <c r="C1702" s="2" t="s">
        <v>5</v>
      </c>
      <c r="D1702" s="3">
        <v>0.31597222222222221</v>
      </c>
      <c r="E1702" s="2" t="s">
        <v>381</v>
      </c>
      <c r="F1702" s="1">
        <v>41652.292303206021</v>
      </c>
      <c r="G1702" s="1">
        <v>41652.403506909715</v>
      </c>
      <c r="H1702" s="5">
        <f t="shared" si="108"/>
        <v>160</v>
      </c>
      <c r="I1702" s="15" t="str">
        <f t="shared" si="105"/>
        <v>Jan</v>
      </c>
      <c r="J1702" s="15" t="str">
        <f t="shared" si="106"/>
        <v>Day</v>
      </c>
      <c r="K1702" s="15" t="str">
        <f t="shared" si="107"/>
        <v>Weekday</v>
      </c>
      <c r="L1702" s="19">
        <f>_xlfn.ISOWEEKNUM(Table4[[#This Row],[Delivery Date]])</f>
        <v>3</v>
      </c>
    </row>
    <row r="1703" spans="1:12">
      <c r="A1703" s="4">
        <v>1745</v>
      </c>
      <c r="B1703" s="2" t="s">
        <v>300</v>
      </c>
      <c r="C1703" s="2" t="s">
        <v>5</v>
      </c>
      <c r="D1703" s="3">
        <v>0.52361111111111114</v>
      </c>
      <c r="E1703" s="2" t="s">
        <v>9</v>
      </c>
      <c r="F1703" s="1">
        <v>41652.481364432875</v>
      </c>
      <c r="G1703" s="1">
        <v>41652.571283414356</v>
      </c>
      <c r="H1703" s="5">
        <f t="shared" si="108"/>
        <v>129</v>
      </c>
      <c r="I1703" s="15" t="str">
        <f t="shared" si="105"/>
        <v>Jan</v>
      </c>
      <c r="J1703" s="15" t="str">
        <f t="shared" si="106"/>
        <v>Day</v>
      </c>
      <c r="K1703" s="15" t="str">
        <f t="shared" si="107"/>
        <v>Weekday</v>
      </c>
      <c r="L1703" s="19">
        <f>_xlfn.ISOWEEKNUM(Table4[[#This Row],[Delivery Date]])</f>
        <v>3</v>
      </c>
    </row>
    <row r="1704" spans="1:12">
      <c r="A1704" s="4">
        <v>1746</v>
      </c>
      <c r="B1704" s="2" t="s">
        <v>301</v>
      </c>
      <c r="C1704" s="2" t="s">
        <v>8</v>
      </c>
      <c r="D1704" s="3">
        <v>0.35138888888888892</v>
      </c>
      <c r="E1704" s="2" t="s">
        <v>9</v>
      </c>
      <c r="F1704" s="1">
        <v>41653.3170340625</v>
      </c>
      <c r="G1704" s="1">
        <v>41653.389372025464</v>
      </c>
      <c r="H1704" s="5">
        <f t="shared" si="108"/>
        <v>104</v>
      </c>
      <c r="I1704" s="15" t="str">
        <f t="shared" si="105"/>
        <v>Jan</v>
      </c>
      <c r="J1704" s="15" t="str">
        <f t="shared" si="106"/>
        <v>Day</v>
      </c>
      <c r="K1704" s="15" t="str">
        <f t="shared" si="107"/>
        <v>Weekday</v>
      </c>
      <c r="L1704" s="19">
        <f>_xlfn.ISOWEEKNUM(Table4[[#This Row],[Delivery Date]])</f>
        <v>3</v>
      </c>
    </row>
    <row r="1705" spans="1:12">
      <c r="A1705" s="4">
        <v>1747</v>
      </c>
      <c r="B1705" s="2" t="s">
        <v>301</v>
      </c>
      <c r="C1705" s="2" t="s">
        <v>8</v>
      </c>
      <c r="D1705" s="3">
        <v>0.38819444444444445</v>
      </c>
      <c r="E1705" s="2" t="s">
        <v>6</v>
      </c>
      <c r="F1705" s="1">
        <v>41653.347936655096</v>
      </c>
      <c r="G1705" s="1">
        <v>41653.406813969908</v>
      </c>
      <c r="H1705" s="5">
        <f t="shared" si="108"/>
        <v>84</v>
      </c>
      <c r="I1705" s="15" t="str">
        <f t="shared" si="105"/>
        <v>Jan</v>
      </c>
      <c r="J1705" s="15" t="str">
        <f t="shared" si="106"/>
        <v>Day</v>
      </c>
      <c r="K1705" s="15" t="str">
        <f t="shared" si="107"/>
        <v>Weekday</v>
      </c>
      <c r="L1705" s="19">
        <f>_xlfn.ISOWEEKNUM(Table4[[#This Row],[Delivery Date]])</f>
        <v>3</v>
      </c>
    </row>
    <row r="1706" spans="1:12">
      <c r="A1706" s="4">
        <v>1748</v>
      </c>
      <c r="B1706" s="2" t="s">
        <v>301</v>
      </c>
      <c r="C1706" s="2" t="s">
        <v>8</v>
      </c>
      <c r="D1706" s="3">
        <v>0.45833333333333331</v>
      </c>
      <c r="E1706" s="2" t="s">
        <v>381</v>
      </c>
      <c r="F1706" s="1">
        <v>41653.436484456019</v>
      </c>
      <c r="G1706" s="1">
        <v>41653.512306215278</v>
      </c>
      <c r="H1706" s="5">
        <f t="shared" si="108"/>
        <v>109</v>
      </c>
      <c r="I1706" s="15" t="str">
        <f t="shared" si="105"/>
        <v>Jan</v>
      </c>
      <c r="J1706" s="15" t="str">
        <f t="shared" si="106"/>
        <v>Day</v>
      </c>
      <c r="K1706" s="15" t="str">
        <f t="shared" si="107"/>
        <v>Weekday</v>
      </c>
      <c r="L1706" s="19">
        <f>_xlfn.ISOWEEKNUM(Table4[[#This Row],[Delivery Date]])</f>
        <v>3</v>
      </c>
    </row>
    <row r="1707" spans="1:12">
      <c r="A1707" s="4">
        <v>1749</v>
      </c>
      <c r="B1707" s="2" t="s">
        <v>301</v>
      </c>
      <c r="C1707" s="2" t="s">
        <v>8</v>
      </c>
      <c r="D1707" s="3">
        <v>0.55972222222222223</v>
      </c>
      <c r="E1707" s="2" t="s">
        <v>9</v>
      </c>
      <c r="F1707" s="1">
        <v>41653.512144363427</v>
      </c>
      <c r="G1707" s="1">
        <v>41653.616507789353</v>
      </c>
      <c r="H1707" s="5">
        <f t="shared" si="108"/>
        <v>150</v>
      </c>
      <c r="I1707" s="15" t="str">
        <f t="shared" si="105"/>
        <v>Jan</v>
      </c>
      <c r="J1707" s="15" t="str">
        <f t="shared" si="106"/>
        <v>Day</v>
      </c>
      <c r="K1707" s="15" t="str">
        <f t="shared" si="107"/>
        <v>Weekday</v>
      </c>
      <c r="L1707" s="19">
        <f>_xlfn.ISOWEEKNUM(Table4[[#This Row],[Delivery Date]])</f>
        <v>3</v>
      </c>
    </row>
    <row r="1708" spans="1:12">
      <c r="A1708" s="4">
        <v>1750</v>
      </c>
      <c r="B1708" s="2" t="s">
        <v>301</v>
      </c>
      <c r="C1708" s="2" t="s">
        <v>8</v>
      </c>
      <c r="D1708" s="3">
        <v>0.6069444444444444</v>
      </c>
      <c r="E1708" s="2" t="s">
        <v>9</v>
      </c>
      <c r="F1708" s="1">
        <v>41653.572407025466</v>
      </c>
      <c r="G1708" s="1">
        <v>41653.646238043977</v>
      </c>
      <c r="H1708" s="5">
        <f t="shared" si="108"/>
        <v>106</v>
      </c>
      <c r="I1708" s="15" t="str">
        <f t="shared" si="105"/>
        <v>Jan</v>
      </c>
      <c r="J1708" s="15" t="str">
        <f t="shared" si="106"/>
        <v>Day</v>
      </c>
      <c r="K1708" s="15" t="str">
        <f t="shared" si="107"/>
        <v>Weekday</v>
      </c>
      <c r="L1708" s="19">
        <f>_xlfn.ISOWEEKNUM(Table4[[#This Row],[Delivery Date]])</f>
        <v>3</v>
      </c>
    </row>
    <row r="1709" spans="1:12">
      <c r="A1709" s="4">
        <v>1751</v>
      </c>
      <c r="B1709" s="2" t="s">
        <v>301</v>
      </c>
      <c r="C1709" s="2" t="s">
        <v>8</v>
      </c>
      <c r="D1709" s="3">
        <v>0.61388888888888882</v>
      </c>
      <c r="E1709" s="2" t="s">
        <v>381</v>
      </c>
      <c r="F1709" s="1">
        <v>41653.564978935181</v>
      </c>
      <c r="G1709" s="1">
        <v>41653.648196527778</v>
      </c>
      <c r="H1709" s="5">
        <f t="shared" si="108"/>
        <v>119</v>
      </c>
      <c r="I1709" s="15" t="str">
        <f t="shared" si="105"/>
        <v>Jan</v>
      </c>
      <c r="J1709" s="15" t="str">
        <f t="shared" si="106"/>
        <v>Day</v>
      </c>
      <c r="K1709" s="15" t="str">
        <f t="shared" si="107"/>
        <v>Weekday</v>
      </c>
      <c r="L1709" s="19">
        <f>_xlfn.ISOWEEKNUM(Table4[[#This Row],[Delivery Date]])</f>
        <v>3</v>
      </c>
    </row>
    <row r="1710" spans="1:12">
      <c r="A1710" s="4">
        <v>1752</v>
      </c>
      <c r="B1710" s="2" t="s">
        <v>301</v>
      </c>
      <c r="C1710" s="2" t="s">
        <v>8</v>
      </c>
      <c r="D1710" s="3">
        <v>0.77361111111111114</v>
      </c>
      <c r="E1710" s="2" t="s">
        <v>381</v>
      </c>
      <c r="F1710" s="1">
        <v>41653.754188506944</v>
      </c>
      <c r="G1710" s="1" t="e">
        <v>#VALUE!</v>
      </c>
      <c r="H1710" s="5" t="e">
        <f t="shared" si="108"/>
        <v>#VALUE!</v>
      </c>
      <c r="I1710" s="15" t="str">
        <f t="shared" si="105"/>
        <v>Jan</v>
      </c>
      <c r="J1710" s="15" t="str">
        <f t="shared" si="106"/>
        <v>Day</v>
      </c>
      <c r="K1710" s="15" t="str">
        <f t="shared" si="107"/>
        <v>Weekday</v>
      </c>
      <c r="L1710" s="19">
        <f>_xlfn.ISOWEEKNUM(Table4[[#This Row],[Delivery Date]])</f>
        <v>3</v>
      </c>
    </row>
    <row r="1711" spans="1:12" hidden="1">
      <c r="A1711" s="4">
        <v>1753</v>
      </c>
      <c r="B1711" s="2" t="s">
        <v>302</v>
      </c>
      <c r="C1711" s="2" t="s">
        <v>11</v>
      </c>
      <c r="D1711" s="3">
        <v>4.4444444444444446E-2</v>
      </c>
      <c r="E1711" s="2" t="s">
        <v>381</v>
      </c>
      <c r="F1711" s="1">
        <v>41654.004544907402</v>
      </c>
      <c r="G1711" s="1">
        <v>41654.066373611109</v>
      </c>
      <c r="H1711" s="5">
        <f t="shared" si="108"/>
        <v>89</v>
      </c>
      <c r="I1711" s="15" t="str">
        <f t="shared" si="105"/>
        <v>Jan</v>
      </c>
      <c r="J1711" s="15" t="str">
        <f t="shared" si="106"/>
        <v>Night</v>
      </c>
      <c r="K1711" s="15" t="str">
        <f t="shared" si="107"/>
        <v>Weekday</v>
      </c>
      <c r="L1711" s="19">
        <f>_xlfn.ISOWEEKNUM(Table4[[#This Row],[Delivery Date]])</f>
        <v>3</v>
      </c>
    </row>
    <row r="1712" spans="1:12">
      <c r="A1712" s="4">
        <v>1754</v>
      </c>
      <c r="B1712" s="2" t="s">
        <v>302</v>
      </c>
      <c r="C1712" s="2" t="s">
        <v>11</v>
      </c>
      <c r="D1712" s="3">
        <v>0.3576388888888889</v>
      </c>
      <c r="E1712" s="2" t="s">
        <v>9</v>
      </c>
      <c r="F1712" s="1">
        <v>41654.314640590273</v>
      </c>
      <c r="G1712" s="1">
        <v>41654.388274849538</v>
      </c>
      <c r="H1712" s="5">
        <f t="shared" si="108"/>
        <v>106</v>
      </c>
      <c r="I1712" s="15" t="str">
        <f t="shared" si="105"/>
        <v>Jan</v>
      </c>
      <c r="J1712" s="15" t="str">
        <f t="shared" si="106"/>
        <v>Day</v>
      </c>
      <c r="K1712" s="15" t="str">
        <f t="shared" si="107"/>
        <v>Weekday</v>
      </c>
      <c r="L1712" s="19">
        <f>_xlfn.ISOWEEKNUM(Table4[[#This Row],[Delivery Date]])</f>
        <v>3</v>
      </c>
    </row>
    <row r="1713" spans="1:12">
      <c r="A1713" s="4">
        <v>1755</v>
      </c>
      <c r="B1713" s="2" t="s">
        <v>302</v>
      </c>
      <c r="C1713" s="2" t="s">
        <v>11</v>
      </c>
      <c r="D1713" s="3">
        <v>0.38958333333333334</v>
      </c>
      <c r="E1713" s="2" t="s">
        <v>6</v>
      </c>
      <c r="F1713" s="1">
        <v>41654.354626273147</v>
      </c>
      <c r="G1713" s="1">
        <v>41654.407681828699</v>
      </c>
      <c r="H1713" s="5">
        <f t="shared" si="108"/>
        <v>76</v>
      </c>
      <c r="I1713" s="15" t="str">
        <f t="shared" si="105"/>
        <v>Jan</v>
      </c>
      <c r="J1713" s="15" t="str">
        <f t="shared" si="106"/>
        <v>Day</v>
      </c>
      <c r="K1713" s="15" t="str">
        <f t="shared" si="107"/>
        <v>Weekday</v>
      </c>
      <c r="L1713" s="19">
        <f>_xlfn.ISOWEEKNUM(Table4[[#This Row],[Delivery Date]])</f>
        <v>3</v>
      </c>
    </row>
    <row r="1714" spans="1:12">
      <c r="A1714" s="4">
        <v>1756</v>
      </c>
      <c r="B1714" s="2" t="s">
        <v>302</v>
      </c>
      <c r="C1714" s="2" t="s">
        <v>11</v>
      </c>
      <c r="D1714" s="3">
        <v>0.4368055555555555</v>
      </c>
      <c r="E1714" s="2" t="s">
        <v>9</v>
      </c>
      <c r="F1714" s="1">
        <v>41654.410174618053</v>
      </c>
      <c r="G1714" s="1">
        <v>41654.478531099536</v>
      </c>
      <c r="H1714" s="5">
        <f t="shared" si="108"/>
        <v>98</v>
      </c>
      <c r="I1714" s="15" t="str">
        <f t="shared" si="105"/>
        <v>Jan</v>
      </c>
      <c r="J1714" s="15" t="str">
        <f t="shared" si="106"/>
        <v>Day</v>
      </c>
      <c r="K1714" s="15" t="str">
        <f t="shared" si="107"/>
        <v>Weekday</v>
      </c>
      <c r="L1714" s="19">
        <f>_xlfn.ISOWEEKNUM(Table4[[#This Row],[Delivery Date]])</f>
        <v>3</v>
      </c>
    </row>
    <row r="1715" spans="1:12">
      <c r="A1715" s="4">
        <v>1757</v>
      </c>
      <c r="B1715" s="2" t="s">
        <v>302</v>
      </c>
      <c r="C1715" s="2" t="s">
        <v>11</v>
      </c>
      <c r="D1715" s="3">
        <v>0.50763888888888886</v>
      </c>
      <c r="E1715" s="2" t="s">
        <v>381</v>
      </c>
      <c r="F1715" s="1">
        <v>41654.483153819441</v>
      </c>
      <c r="G1715" s="1">
        <v>41654.556325115736</v>
      </c>
      <c r="H1715" s="5">
        <f t="shared" si="108"/>
        <v>105</v>
      </c>
      <c r="I1715" s="15" t="str">
        <f t="shared" si="105"/>
        <v>Jan</v>
      </c>
      <c r="J1715" s="15" t="str">
        <f t="shared" si="106"/>
        <v>Day</v>
      </c>
      <c r="K1715" s="15" t="str">
        <f t="shared" si="107"/>
        <v>Weekday</v>
      </c>
      <c r="L1715" s="19">
        <f>_xlfn.ISOWEEKNUM(Table4[[#This Row],[Delivery Date]])</f>
        <v>3</v>
      </c>
    </row>
    <row r="1716" spans="1:12">
      <c r="A1716" s="4">
        <v>1758</v>
      </c>
      <c r="B1716" s="2" t="s">
        <v>302</v>
      </c>
      <c r="C1716" s="2" t="s">
        <v>11</v>
      </c>
      <c r="D1716" s="3">
        <v>0.52500000000000002</v>
      </c>
      <c r="E1716" s="2" t="s">
        <v>9</v>
      </c>
      <c r="F1716" s="1">
        <v>41654.500763969911</v>
      </c>
      <c r="G1716" s="1">
        <v>41654.54728017361</v>
      </c>
      <c r="H1716" s="5">
        <f t="shared" si="108"/>
        <v>66</v>
      </c>
      <c r="I1716" s="15" t="str">
        <f t="shared" si="105"/>
        <v>Jan</v>
      </c>
      <c r="J1716" s="15" t="str">
        <f t="shared" si="106"/>
        <v>Day</v>
      </c>
      <c r="K1716" s="15" t="str">
        <f t="shared" si="107"/>
        <v>Weekday</v>
      </c>
      <c r="L1716" s="19">
        <f>_xlfn.ISOWEEKNUM(Table4[[#This Row],[Delivery Date]])</f>
        <v>3</v>
      </c>
    </row>
    <row r="1717" spans="1:12">
      <c r="A1717" s="4">
        <v>1759</v>
      </c>
      <c r="B1717" s="2" t="s">
        <v>302</v>
      </c>
      <c r="C1717" s="2" t="s">
        <v>11</v>
      </c>
      <c r="D1717" s="3">
        <v>0.56527777777777777</v>
      </c>
      <c r="E1717" s="2" t="s">
        <v>9</v>
      </c>
      <c r="F1717" s="1">
        <v>41654.541977280089</v>
      </c>
      <c r="G1717" s="1">
        <v>41654.616757372685</v>
      </c>
      <c r="H1717" s="5">
        <f t="shared" si="108"/>
        <v>107</v>
      </c>
      <c r="I1717" s="15" t="str">
        <f t="shared" si="105"/>
        <v>Jan</v>
      </c>
      <c r="J1717" s="15" t="str">
        <f t="shared" si="106"/>
        <v>Day</v>
      </c>
      <c r="K1717" s="15" t="str">
        <f t="shared" si="107"/>
        <v>Weekday</v>
      </c>
      <c r="L1717" s="19">
        <f>_xlfn.ISOWEEKNUM(Table4[[#This Row],[Delivery Date]])</f>
        <v>3</v>
      </c>
    </row>
    <row r="1718" spans="1:12">
      <c r="A1718" s="4">
        <v>1760</v>
      </c>
      <c r="B1718" s="2" t="s">
        <v>302</v>
      </c>
      <c r="C1718" s="2" t="s">
        <v>11</v>
      </c>
      <c r="D1718" s="3">
        <v>0.69374999999999998</v>
      </c>
      <c r="E1718" s="2" t="s">
        <v>9</v>
      </c>
      <c r="F1718" s="1">
        <v>41654.656441087966</v>
      </c>
      <c r="G1718" s="1">
        <v>41654.72967025463</v>
      </c>
      <c r="H1718" s="5">
        <f t="shared" si="108"/>
        <v>105</v>
      </c>
      <c r="I1718" s="15" t="str">
        <f t="shared" si="105"/>
        <v>Jan</v>
      </c>
      <c r="J1718" s="15" t="str">
        <f t="shared" si="106"/>
        <v>Day</v>
      </c>
      <c r="K1718" s="15" t="str">
        <f t="shared" si="107"/>
        <v>Weekday</v>
      </c>
      <c r="L1718" s="19">
        <f>_xlfn.ISOWEEKNUM(Table4[[#This Row],[Delivery Date]])</f>
        <v>3</v>
      </c>
    </row>
    <row r="1719" spans="1:12">
      <c r="A1719" s="4">
        <v>1761</v>
      </c>
      <c r="B1719" s="2" t="s">
        <v>302</v>
      </c>
      <c r="C1719" s="2" t="s">
        <v>11</v>
      </c>
      <c r="D1719" s="3">
        <v>0.91736111111111107</v>
      </c>
      <c r="E1719" s="2" t="s">
        <v>381</v>
      </c>
      <c r="F1719" s="1">
        <v>41654.883768368054</v>
      </c>
      <c r="G1719" s="1">
        <v>41654.932587812502</v>
      </c>
      <c r="H1719" s="5">
        <f t="shared" si="108"/>
        <v>70</v>
      </c>
      <c r="I1719" s="15" t="str">
        <f t="shared" si="105"/>
        <v>Jan</v>
      </c>
      <c r="J1719" s="15" t="str">
        <f t="shared" si="106"/>
        <v>Day</v>
      </c>
      <c r="K1719" s="15" t="str">
        <f t="shared" si="107"/>
        <v>Weekday</v>
      </c>
      <c r="L1719" s="19">
        <f>_xlfn.ISOWEEKNUM(Table4[[#This Row],[Delivery Date]])</f>
        <v>3</v>
      </c>
    </row>
    <row r="1720" spans="1:12" hidden="1">
      <c r="A1720" s="4">
        <v>1762</v>
      </c>
      <c r="B1720" s="2" t="s">
        <v>303</v>
      </c>
      <c r="C1720" s="2" t="s">
        <v>13</v>
      </c>
      <c r="D1720" s="3">
        <v>0.24930555555555556</v>
      </c>
      <c r="E1720" s="2" t="s">
        <v>381</v>
      </c>
      <c r="F1720" s="1">
        <v>41655.225230671298</v>
      </c>
      <c r="G1720" s="1">
        <v>41655.282707523147</v>
      </c>
      <c r="H1720" s="5">
        <f t="shared" si="108"/>
        <v>82</v>
      </c>
      <c r="I1720" s="15" t="str">
        <f t="shared" si="105"/>
        <v>Jan</v>
      </c>
      <c r="J1720" s="15" t="str">
        <f t="shared" si="106"/>
        <v>Night</v>
      </c>
      <c r="K1720" s="15" t="str">
        <f t="shared" si="107"/>
        <v>Weekday</v>
      </c>
      <c r="L1720" s="19">
        <f>_xlfn.ISOWEEKNUM(Table4[[#This Row],[Delivery Date]])</f>
        <v>3</v>
      </c>
    </row>
    <row r="1721" spans="1:12">
      <c r="A1721" s="4">
        <v>1763</v>
      </c>
      <c r="B1721" s="2" t="s">
        <v>303</v>
      </c>
      <c r="C1721" s="2" t="s">
        <v>13</v>
      </c>
      <c r="D1721" s="3">
        <v>0.39513888888888887</v>
      </c>
      <c r="E1721" s="2" t="s">
        <v>9</v>
      </c>
      <c r="F1721" s="1">
        <v>41655.381260416667</v>
      </c>
      <c r="G1721" s="1">
        <v>41655.470982638893</v>
      </c>
      <c r="H1721" s="5">
        <f t="shared" si="108"/>
        <v>129</v>
      </c>
      <c r="I1721" s="15" t="str">
        <f t="shared" si="105"/>
        <v>Jan</v>
      </c>
      <c r="J1721" s="15" t="str">
        <f t="shared" si="106"/>
        <v>Day</v>
      </c>
      <c r="K1721" s="15" t="str">
        <f t="shared" si="107"/>
        <v>Weekday</v>
      </c>
      <c r="L1721" s="19">
        <f>_xlfn.ISOWEEKNUM(Table4[[#This Row],[Delivery Date]])</f>
        <v>3</v>
      </c>
    </row>
    <row r="1722" spans="1:12">
      <c r="A1722" s="4">
        <v>1764</v>
      </c>
      <c r="B1722" s="2" t="s">
        <v>303</v>
      </c>
      <c r="C1722" s="2" t="s">
        <v>13</v>
      </c>
      <c r="D1722" s="3">
        <v>0.51250000000000007</v>
      </c>
      <c r="E1722" s="2" t="s">
        <v>6</v>
      </c>
      <c r="F1722" s="1">
        <v>41655.479286192131</v>
      </c>
      <c r="G1722" s="1">
        <v>41655.537098692133</v>
      </c>
      <c r="H1722" s="5">
        <f t="shared" si="108"/>
        <v>83</v>
      </c>
      <c r="I1722" s="15" t="str">
        <f t="shared" si="105"/>
        <v>Jan</v>
      </c>
      <c r="J1722" s="15" t="str">
        <f t="shared" si="106"/>
        <v>Day</v>
      </c>
      <c r="K1722" s="15" t="str">
        <f t="shared" si="107"/>
        <v>Weekday</v>
      </c>
      <c r="L1722" s="19">
        <f>_xlfn.ISOWEEKNUM(Table4[[#This Row],[Delivery Date]])</f>
        <v>3</v>
      </c>
    </row>
    <row r="1723" spans="1:12" hidden="1">
      <c r="A1723" s="4">
        <v>1765</v>
      </c>
      <c r="B1723" s="2" t="s">
        <v>304</v>
      </c>
      <c r="C1723" s="2" t="s">
        <v>15</v>
      </c>
      <c r="D1723" s="3">
        <v>3.3333333333333333E-2</v>
      </c>
      <c r="E1723" s="2" t="s">
        <v>381</v>
      </c>
      <c r="F1723" s="1">
        <v>41656.006435844909</v>
      </c>
      <c r="G1723" s="1">
        <v>41656.07669047454</v>
      </c>
      <c r="H1723" s="5">
        <f t="shared" si="108"/>
        <v>101</v>
      </c>
      <c r="I1723" s="15" t="str">
        <f t="shared" si="105"/>
        <v>Jan</v>
      </c>
      <c r="J1723" s="15" t="str">
        <f t="shared" si="106"/>
        <v>Night</v>
      </c>
      <c r="K1723" s="15" t="str">
        <f t="shared" si="107"/>
        <v>Weekday</v>
      </c>
      <c r="L1723" s="19">
        <f>_xlfn.ISOWEEKNUM(Table4[[#This Row],[Delivery Date]])</f>
        <v>3</v>
      </c>
    </row>
    <row r="1724" spans="1:12" hidden="1">
      <c r="A1724" s="4">
        <v>1766</v>
      </c>
      <c r="B1724" s="2" t="s">
        <v>304</v>
      </c>
      <c r="C1724" s="2" t="s">
        <v>15</v>
      </c>
      <c r="D1724" s="3">
        <v>0.11319444444444444</v>
      </c>
      <c r="E1724" s="2" t="s">
        <v>381</v>
      </c>
      <c r="F1724" s="1">
        <v>41656.085488738427</v>
      </c>
      <c r="G1724" s="1">
        <v>41656.146507256941</v>
      </c>
      <c r="H1724" s="5">
        <f t="shared" si="108"/>
        <v>87</v>
      </c>
      <c r="I1724" s="15" t="str">
        <f t="shared" si="105"/>
        <v>Jan</v>
      </c>
      <c r="J1724" s="15" t="str">
        <f t="shared" si="106"/>
        <v>Night</v>
      </c>
      <c r="K1724" s="15" t="str">
        <f t="shared" si="107"/>
        <v>Weekday</v>
      </c>
      <c r="L1724" s="19">
        <f>_xlfn.ISOWEEKNUM(Table4[[#This Row],[Delivery Date]])</f>
        <v>3</v>
      </c>
    </row>
    <row r="1725" spans="1:12" hidden="1">
      <c r="A1725" s="4">
        <v>1767</v>
      </c>
      <c r="B1725" s="2" t="s">
        <v>304</v>
      </c>
      <c r="C1725" s="2" t="s">
        <v>15</v>
      </c>
      <c r="D1725" s="3">
        <v>0.23263888888888887</v>
      </c>
      <c r="E1725" s="2" t="s">
        <v>381</v>
      </c>
      <c r="F1725" s="1">
        <v>41656.205981712963</v>
      </c>
      <c r="G1725" s="1">
        <v>41656.274882175923</v>
      </c>
      <c r="H1725" s="5">
        <f t="shared" si="108"/>
        <v>99</v>
      </c>
      <c r="I1725" s="15" t="str">
        <f t="shared" si="105"/>
        <v>Jan</v>
      </c>
      <c r="J1725" s="15" t="str">
        <f t="shared" si="106"/>
        <v>Night</v>
      </c>
      <c r="K1725" s="15" t="str">
        <f t="shared" si="107"/>
        <v>Weekday</v>
      </c>
      <c r="L1725" s="19">
        <f>_xlfn.ISOWEEKNUM(Table4[[#This Row],[Delivery Date]])</f>
        <v>3</v>
      </c>
    </row>
    <row r="1726" spans="1:12">
      <c r="A1726" s="4">
        <v>1768</v>
      </c>
      <c r="B1726" s="2" t="s">
        <v>304</v>
      </c>
      <c r="C1726" s="2" t="s">
        <v>15</v>
      </c>
      <c r="D1726" s="3">
        <v>0.40347222222222223</v>
      </c>
      <c r="E1726" s="2" t="s">
        <v>9</v>
      </c>
      <c r="F1726" s="1">
        <v>41656.368324189818</v>
      </c>
      <c r="G1726" s="1" t="e">
        <v>#VALUE!</v>
      </c>
      <c r="H1726" s="5" t="e">
        <f t="shared" si="108"/>
        <v>#VALUE!</v>
      </c>
      <c r="I1726" s="15" t="str">
        <f t="shared" si="105"/>
        <v>Jan</v>
      </c>
      <c r="J1726" s="15" t="str">
        <f t="shared" si="106"/>
        <v>Day</v>
      </c>
      <c r="K1726" s="15" t="str">
        <f t="shared" si="107"/>
        <v>Weekday</v>
      </c>
      <c r="L1726" s="19">
        <f>_xlfn.ISOWEEKNUM(Table4[[#This Row],[Delivery Date]])</f>
        <v>3</v>
      </c>
    </row>
    <row r="1727" spans="1:12">
      <c r="A1727" s="4">
        <v>1769</v>
      </c>
      <c r="B1727" s="2" t="s">
        <v>304</v>
      </c>
      <c r="C1727" s="2" t="s">
        <v>15</v>
      </c>
      <c r="D1727" s="3">
        <v>0.47569444444444442</v>
      </c>
      <c r="E1727" s="2" t="s">
        <v>9</v>
      </c>
      <c r="F1727" s="1">
        <v>41656.45137638889</v>
      </c>
      <c r="G1727" s="1">
        <v>41656.54135324074</v>
      </c>
      <c r="H1727" s="5">
        <f t="shared" si="108"/>
        <v>129</v>
      </c>
      <c r="I1727" s="15" t="str">
        <f t="shared" si="105"/>
        <v>Jan</v>
      </c>
      <c r="J1727" s="15" t="str">
        <f t="shared" si="106"/>
        <v>Day</v>
      </c>
      <c r="K1727" s="15" t="str">
        <f t="shared" si="107"/>
        <v>Weekday</v>
      </c>
      <c r="L1727" s="19">
        <f>_xlfn.ISOWEEKNUM(Table4[[#This Row],[Delivery Date]])</f>
        <v>3</v>
      </c>
    </row>
    <row r="1728" spans="1:12">
      <c r="A1728" s="4">
        <v>1770</v>
      </c>
      <c r="B1728" s="2" t="s">
        <v>304</v>
      </c>
      <c r="C1728" s="2" t="s">
        <v>15</v>
      </c>
      <c r="D1728" s="3">
        <v>0.51527777777777783</v>
      </c>
      <c r="E1728" s="2" t="s">
        <v>381</v>
      </c>
      <c r="F1728" s="1">
        <v>41656.495485914347</v>
      </c>
      <c r="G1728" s="1">
        <v>41656.552719710649</v>
      </c>
      <c r="H1728" s="5">
        <f t="shared" si="108"/>
        <v>82</v>
      </c>
      <c r="I1728" s="15" t="str">
        <f t="shared" si="105"/>
        <v>Jan</v>
      </c>
      <c r="J1728" s="15" t="str">
        <f t="shared" si="106"/>
        <v>Day</v>
      </c>
      <c r="K1728" s="15" t="str">
        <f t="shared" si="107"/>
        <v>Weekday</v>
      </c>
      <c r="L1728" s="19">
        <f>_xlfn.ISOWEEKNUM(Table4[[#This Row],[Delivery Date]])</f>
        <v>3</v>
      </c>
    </row>
    <row r="1729" spans="1:12">
      <c r="A1729" s="4">
        <v>1771</v>
      </c>
      <c r="B1729" s="2" t="s">
        <v>304</v>
      </c>
      <c r="C1729" s="2" t="s">
        <v>15</v>
      </c>
      <c r="D1729" s="3">
        <v>0.63402777777777775</v>
      </c>
      <c r="E1729" s="2" t="s">
        <v>9</v>
      </c>
      <c r="F1729" s="1">
        <v>41656.599822372686</v>
      </c>
      <c r="G1729" s="1">
        <v>41656.674602465282</v>
      </c>
      <c r="H1729" s="5">
        <f t="shared" si="108"/>
        <v>107</v>
      </c>
      <c r="I1729" s="15" t="str">
        <f t="shared" si="105"/>
        <v>Jan</v>
      </c>
      <c r="J1729" s="15" t="str">
        <f t="shared" si="106"/>
        <v>Day</v>
      </c>
      <c r="K1729" s="15" t="str">
        <f t="shared" si="107"/>
        <v>Weekday</v>
      </c>
      <c r="L1729" s="19">
        <f>_xlfn.ISOWEEKNUM(Table4[[#This Row],[Delivery Date]])</f>
        <v>3</v>
      </c>
    </row>
    <row r="1730" spans="1:12">
      <c r="A1730" s="4">
        <v>1772</v>
      </c>
      <c r="B1730" s="2" t="s">
        <v>304</v>
      </c>
      <c r="C1730" s="2" t="s">
        <v>15</v>
      </c>
      <c r="D1730" s="3">
        <v>0.7284722222222223</v>
      </c>
      <c r="E1730" s="2" t="s">
        <v>381</v>
      </c>
      <c r="F1730" s="1">
        <v>41656.701951817129</v>
      </c>
      <c r="G1730" s="1">
        <v>41656.754648576389</v>
      </c>
      <c r="H1730" s="5">
        <f t="shared" si="108"/>
        <v>75</v>
      </c>
      <c r="I1730" s="15" t="str">
        <f t="shared" ref="I1730:I1793" si="109">TEXT(B1730,"mmm")</f>
        <v>Jan</v>
      </c>
      <c r="J1730" s="15" t="str">
        <f t="shared" ref="J1730:J1793" si="110">IF(OR(HOUR(D1730)&lt;6, HOUR(D1730&gt;18)),"Night","Day")</f>
        <v>Day</v>
      </c>
      <c r="K1730" s="15" t="str">
        <f t="shared" ref="K1730:K1793" si="111">IF(OR(C1730="Saturday", C1730="Sunday"),"Weekend","Weekday")</f>
        <v>Weekday</v>
      </c>
      <c r="L1730" s="19">
        <f>_xlfn.ISOWEEKNUM(Table4[[#This Row],[Delivery Date]])</f>
        <v>3</v>
      </c>
    </row>
    <row r="1731" spans="1:12" hidden="1">
      <c r="A1731" s="4">
        <v>1773</v>
      </c>
      <c r="B1731" s="2" t="s">
        <v>305</v>
      </c>
      <c r="C1731" s="2" t="s">
        <v>17</v>
      </c>
      <c r="D1731" s="3">
        <v>1.7361111111111112E-2</v>
      </c>
      <c r="E1731" s="2" t="s">
        <v>381</v>
      </c>
      <c r="F1731" s="1">
        <v>41656.998775775464</v>
      </c>
      <c r="G1731" s="1">
        <v>41657.048509571759</v>
      </c>
      <c r="H1731" s="5">
        <f t="shared" si="108"/>
        <v>71</v>
      </c>
      <c r="I1731" s="15" t="str">
        <f t="shared" si="109"/>
        <v>Jan</v>
      </c>
      <c r="J1731" s="15" t="str">
        <f t="shared" si="110"/>
        <v>Night</v>
      </c>
      <c r="K1731" s="15" t="str">
        <f t="shared" si="111"/>
        <v>Weekend</v>
      </c>
      <c r="L1731" s="19">
        <f>_xlfn.ISOWEEKNUM(Table4[[#This Row],[Delivery Date]])</f>
        <v>3</v>
      </c>
    </row>
    <row r="1732" spans="1:12" hidden="1">
      <c r="A1732" s="4">
        <v>1774</v>
      </c>
      <c r="B1732" s="2" t="s">
        <v>305</v>
      </c>
      <c r="C1732" s="2" t="s">
        <v>17</v>
      </c>
      <c r="D1732" s="3">
        <v>8.5416666666666655E-2</v>
      </c>
      <c r="E1732" s="2" t="s">
        <v>381</v>
      </c>
      <c r="F1732" s="1">
        <v>41657.062982291667</v>
      </c>
      <c r="G1732" s="1">
        <v>41657.122310995372</v>
      </c>
      <c r="H1732" s="5">
        <f t="shared" si="108"/>
        <v>85</v>
      </c>
      <c r="I1732" s="15" t="str">
        <f t="shared" si="109"/>
        <v>Jan</v>
      </c>
      <c r="J1732" s="15" t="str">
        <f t="shared" si="110"/>
        <v>Night</v>
      </c>
      <c r="K1732" s="15" t="str">
        <f t="shared" si="111"/>
        <v>Weekend</v>
      </c>
      <c r="L1732" s="19">
        <f>_xlfn.ISOWEEKNUM(Table4[[#This Row],[Delivery Date]])</f>
        <v>3</v>
      </c>
    </row>
    <row r="1733" spans="1:12">
      <c r="A1733" s="4">
        <v>1775</v>
      </c>
      <c r="B1733" s="2" t="s">
        <v>305</v>
      </c>
      <c r="C1733" s="2" t="s">
        <v>17</v>
      </c>
      <c r="D1733" s="3">
        <v>0.38472222222222219</v>
      </c>
      <c r="E1733" s="2" t="s">
        <v>6</v>
      </c>
      <c r="F1733" s="1">
        <v>41657.357114004633</v>
      </c>
      <c r="G1733" s="1" t="e">
        <v>#VALUE!</v>
      </c>
      <c r="H1733" s="5" t="e">
        <f t="shared" si="108"/>
        <v>#VALUE!</v>
      </c>
      <c r="I1733" s="15" t="str">
        <f t="shared" si="109"/>
        <v>Jan</v>
      </c>
      <c r="J1733" s="15" t="str">
        <f t="shared" si="110"/>
        <v>Day</v>
      </c>
      <c r="K1733" s="15" t="str">
        <f t="shared" si="111"/>
        <v>Weekend</v>
      </c>
      <c r="L1733" s="19">
        <f>_xlfn.ISOWEEKNUM(Table4[[#This Row],[Delivery Date]])</f>
        <v>3</v>
      </c>
    </row>
    <row r="1734" spans="1:12">
      <c r="A1734" s="4">
        <v>1776</v>
      </c>
      <c r="B1734" s="2" t="s">
        <v>305</v>
      </c>
      <c r="C1734" s="2" t="s">
        <v>17</v>
      </c>
      <c r="D1734" s="3">
        <v>0.83472222222222225</v>
      </c>
      <c r="E1734" s="2" t="s">
        <v>381</v>
      </c>
      <c r="F1734" s="1">
        <v>41657.80398665509</v>
      </c>
      <c r="G1734" s="1">
        <v>41657.866232025466</v>
      </c>
      <c r="H1734" s="5">
        <f t="shared" si="108"/>
        <v>89</v>
      </c>
      <c r="I1734" s="15" t="str">
        <f t="shared" si="109"/>
        <v>Jan</v>
      </c>
      <c r="J1734" s="15" t="str">
        <f t="shared" si="110"/>
        <v>Day</v>
      </c>
      <c r="K1734" s="15" t="str">
        <f t="shared" si="111"/>
        <v>Weekend</v>
      </c>
      <c r="L1734" s="19">
        <f>_xlfn.ISOWEEKNUM(Table4[[#This Row],[Delivery Date]])</f>
        <v>3</v>
      </c>
    </row>
    <row r="1735" spans="1:12">
      <c r="A1735" s="4">
        <v>1777</v>
      </c>
      <c r="B1735" s="2" t="s">
        <v>306</v>
      </c>
      <c r="C1735" s="2" t="s">
        <v>19</v>
      </c>
      <c r="D1735" s="3">
        <v>0.52916666666666667</v>
      </c>
      <c r="E1735" s="2" t="s">
        <v>6</v>
      </c>
      <c r="F1735" s="1">
        <v>41658.505411574071</v>
      </c>
      <c r="G1735" s="1">
        <v>41658.557298148153</v>
      </c>
      <c r="H1735" s="5">
        <f t="shared" si="108"/>
        <v>74</v>
      </c>
      <c r="I1735" s="15" t="str">
        <f t="shared" si="109"/>
        <v>Jan</v>
      </c>
      <c r="J1735" s="15" t="str">
        <f t="shared" si="110"/>
        <v>Day</v>
      </c>
      <c r="K1735" s="15" t="str">
        <f t="shared" si="111"/>
        <v>Weekend</v>
      </c>
      <c r="L1735" s="19">
        <f>_xlfn.ISOWEEKNUM(Table4[[#This Row],[Delivery Date]])</f>
        <v>3</v>
      </c>
    </row>
    <row r="1736" spans="1:12">
      <c r="A1736" s="4">
        <v>1778</v>
      </c>
      <c r="B1736" s="2" t="s">
        <v>306</v>
      </c>
      <c r="C1736" s="2" t="s">
        <v>19</v>
      </c>
      <c r="D1736" s="3">
        <v>0.85902777777777783</v>
      </c>
      <c r="E1736" s="2" t="s">
        <v>381</v>
      </c>
      <c r="F1736" s="1">
        <v>41658.832537731483</v>
      </c>
      <c r="G1736" s="1">
        <v>41658.903729861115</v>
      </c>
      <c r="H1736" s="5">
        <f t="shared" si="108"/>
        <v>102</v>
      </c>
      <c r="I1736" s="15" t="str">
        <f t="shared" si="109"/>
        <v>Jan</v>
      </c>
      <c r="J1736" s="15" t="str">
        <f t="shared" si="110"/>
        <v>Day</v>
      </c>
      <c r="K1736" s="15" t="str">
        <f t="shared" si="111"/>
        <v>Weekend</v>
      </c>
      <c r="L1736" s="19">
        <f>_xlfn.ISOWEEKNUM(Table4[[#This Row],[Delivery Date]])</f>
        <v>3</v>
      </c>
    </row>
    <row r="1737" spans="1:12">
      <c r="A1737" s="4">
        <v>1779</v>
      </c>
      <c r="B1737" s="2" t="s">
        <v>306</v>
      </c>
      <c r="C1737" s="2" t="s">
        <v>19</v>
      </c>
      <c r="D1737" s="3">
        <v>0.96250000000000002</v>
      </c>
      <c r="E1737" s="2" t="s">
        <v>381</v>
      </c>
      <c r="F1737" s="1">
        <v>41658.915696724536</v>
      </c>
      <c r="G1737" s="1">
        <v>41658.985291631943</v>
      </c>
      <c r="H1737" s="5">
        <f t="shared" si="108"/>
        <v>100</v>
      </c>
      <c r="I1737" s="15" t="str">
        <f t="shared" si="109"/>
        <v>Jan</v>
      </c>
      <c r="J1737" s="15" t="str">
        <f t="shared" si="110"/>
        <v>Day</v>
      </c>
      <c r="K1737" s="15" t="str">
        <f t="shared" si="111"/>
        <v>Weekend</v>
      </c>
      <c r="L1737" s="19">
        <f>_xlfn.ISOWEEKNUM(Table4[[#This Row],[Delivery Date]])</f>
        <v>3</v>
      </c>
    </row>
    <row r="1738" spans="1:12">
      <c r="A1738" s="4">
        <v>1780</v>
      </c>
      <c r="B1738" s="2" t="s">
        <v>307</v>
      </c>
      <c r="C1738" s="2" t="s">
        <v>5</v>
      </c>
      <c r="D1738" s="3">
        <v>0.31458333333333333</v>
      </c>
      <c r="E1738" s="2" t="s">
        <v>381</v>
      </c>
      <c r="F1738" s="1">
        <v>41659.300603969903</v>
      </c>
      <c r="G1738" s="1">
        <v>41659.370893321757</v>
      </c>
      <c r="H1738" s="5">
        <f t="shared" si="108"/>
        <v>101</v>
      </c>
      <c r="I1738" s="15" t="str">
        <f t="shared" si="109"/>
        <v>Jan</v>
      </c>
      <c r="J1738" s="15" t="str">
        <f t="shared" si="110"/>
        <v>Day</v>
      </c>
      <c r="K1738" s="15" t="str">
        <f t="shared" si="111"/>
        <v>Weekday</v>
      </c>
      <c r="L1738" s="19">
        <f>_xlfn.ISOWEEKNUM(Table4[[#This Row],[Delivery Date]])</f>
        <v>4</v>
      </c>
    </row>
    <row r="1739" spans="1:12">
      <c r="A1739" s="4">
        <v>1781</v>
      </c>
      <c r="B1739" s="2" t="s">
        <v>307</v>
      </c>
      <c r="C1739" s="2" t="s">
        <v>5</v>
      </c>
      <c r="D1739" s="3">
        <v>0.42986111111111108</v>
      </c>
      <c r="E1739" s="2" t="s">
        <v>9</v>
      </c>
      <c r="F1739" s="1">
        <v>41659.386473645834</v>
      </c>
      <c r="G1739" s="1">
        <v>41659.448383368057</v>
      </c>
      <c r="H1739" s="5">
        <f t="shared" si="108"/>
        <v>89</v>
      </c>
      <c r="I1739" s="15" t="str">
        <f t="shared" si="109"/>
        <v>Jan</v>
      </c>
      <c r="J1739" s="15" t="str">
        <f t="shared" si="110"/>
        <v>Day</v>
      </c>
      <c r="K1739" s="15" t="str">
        <f t="shared" si="111"/>
        <v>Weekday</v>
      </c>
      <c r="L1739" s="19">
        <f>_xlfn.ISOWEEKNUM(Table4[[#This Row],[Delivery Date]])</f>
        <v>4</v>
      </c>
    </row>
    <row r="1740" spans="1:12">
      <c r="A1740" s="4">
        <v>1782</v>
      </c>
      <c r="B1740" s="2" t="s">
        <v>307</v>
      </c>
      <c r="C1740" s="2" t="s">
        <v>5</v>
      </c>
      <c r="D1740" s="3">
        <v>0.43402777777777773</v>
      </c>
      <c r="E1740" s="2" t="s">
        <v>9</v>
      </c>
      <c r="F1740" s="1">
        <v>41659.387295601853</v>
      </c>
      <c r="G1740" s="1">
        <v>41659.471381250005</v>
      </c>
      <c r="H1740" s="5">
        <f t="shared" si="108"/>
        <v>121</v>
      </c>
      <c r="I1740" s="15" t="str">
        <f t="shared" si="109"/>
        <v>Jan</v>
      </c>
      <c r="J1740" s="15" t="str">
        <f t="shared" si="110"/>
        <v>Day</v>
      </c>
      <c r="K1740" s="15" t="str">
        <f t="shared" si="111"/>
        <v>Weekday</v>
      </c>
      <c r="L1740" s="19">
        <f>_xlfn.ISOWEEKNUM(Table4[[#This Row],[Delivery Date]])</f>
        <v>4</v>
      </c>
    </row>
    <row r="1741" spans="1:12">
      <c r="A1741" s="4">
        <v>1783</v>
      </c>
      <c r="B1741" s="2" t="s">
        <v>307</v>
      </c>
      <c r="C1741" s="2" t="s">
        <v>5</v>
      </c>
      <c r="D1741" s="3">
        <v>0.49861111111111112</v>
      </c>
      <c r="E1741" s="2" t="s">
        <v>9</v>
      </c>
      <c r="F1741" s="1">
        <v>41659.469399687499</v>
      </c>
      <c r="G1741" s="1">
        <v>41659.533531631947</v>
      </c>
      <c r="H1741" s="5">
        <f t="shared" si="108"/>
        <v>92</v>
      </c>
      <c r="I1741" s="15" t="str">
        <f t="shared" si="109"/>
        <v>Jan</v>
      </c>
      <c r="J1741" s="15" t="str">
        <f t="shared" si="110"/>
        <v>Day</v>
      </c>
      <c r="K1741" s="15" t="str">
        <f t="shared" si="111"/>
        <v>Weekday</v>
      </c>
      <c r="L1741" s="19">
        <f>_xlfn.ISOWEEKNUM(Table4[[#This Row],[Delivery Date]])</f>
        <v>4</v>
      </c>
    </row>
    <row r="1742" spans="1:12">
      <c r="A1742" s="4">
        <v>1784</v>
      </c>
      <c r="B1742" s="2" t="s">
        <v>307</v>
      </c>
      <c r="C1742" s="2" t="s">
        <v>5</v>
      </c>
      <c r="D1742" s="3">
        <v>0.53541666666666665</v>
      </c>
      <c r="E1742" s="2" t="s">
        <v>6</v>
      </c>
      <c r="F1742" s="1">
        <v>41659.510210613429</v>
      </c>
      <c r="G1742" s="1">
        <v>41659.592791631949</v>
      </c>
      <c r="H1742" s="5">
        <f t="shared" si="108"/>
        <v>118</v>
      </c>
      <c r="I1742" s="15" t="str">
        <f t="shared" si="109"/>
        <v>Jan</v>
      </c>
      <c r="J1742" s="15" t="str">
        <f t="shared" si="110"/>
        <v>Day</v>
      </c>
      <c r="K1742" s="15" t="str">
        <f t="shared" si="111"/>
        <v>Weekday</v>
      </c>
      <c r="L1742" s="19">
        <f>_xlfn.ISOWEEKNUM(Table4[[#This Row],[Delivery Date]])</f>
        <v>4</v>
      </c>
    </row>
    <row r="1743" spans="1:12">
      <c r="A1743" s="4">
        <v>1785</v>
      </c>
      <c r="B1743" s="2" t="s">
        <v>307</v>
      </c>
      <c r="C1743" s="2" t="s">
        <v>5</v>
      </c>
      <c r="D1743" s="3">
        <v>0.59930555555555554</v>
      </c>
      <c r="E1743" s="2" t="s">
        <v>9</v>
      </c>
      <c r="F1743" s="1">
        <v>41659.576081712963</v>
      </c>
      <c r="G1743" s="1">
        <v>41659.6375400463</v>
      </c>
      <c r="H1743" s="5">
        <f t="shared" si="108"/>
        <v>88</v>
      </c>
      <c r="I1743" s="15" t="str">
        <f t="shared" si="109"/>
        <v>Jan</v>
      </c>
      <c r="J1743" s="15" t="str">
        <f t="shared" si="110"/>
        <v>Day</v>
      </c>
      <c r="K1743" s="15" t="str">
        <f t="shared" si="111"/>
        <v>Weekday</v>
      </c>
      <c r="L1743" s="19">
        <f>_xlfn.ISOWEEKNUM(Table4[[#This Row],[Delivery Date]])</f>
        <v>4</v>
      </c>
    </row>
    <row r="1744" spans="1:12">
      <c r="A1744" s="4">
        <v>1786</v>
      </c>
      <c r="B1744" s="2" t="s">
        <v>308</v>
      </c>
      <c r="C1744" s="2" t="s">
        <v>8</v>
      </c>
      <c r="D1744" s="3">
        <v>0.4381944444444445</v>
      </c>
      <c r="E1744" s="2" t="s">
        <v>9</v>
      </c>
      <c r="F1744" s="1">
        <v>41660.396722881946</v>
      </c>
      <c r="G1744" s="1">
        <v>41660.465785381944</v>
      </c>
      <c r="H1744" s="5">
        <f t="shared" si="108"/>
        <v>99</v>
      </c>
      <c r="I1744" s="15" t="str">
        <f t="shared" si="109"/>
        <v>Jan</v>
      </c>
      <c r="J1744" s="15" t="str">
        <f t="shared" si="110"/>
        <v>Day</v>
      </c>
      <c r="K1744" s="15" t="str">
        <f t="shared" si="111"/>
        <v>Weekday</v>
      </c>
      <c r="L1744" s="19">
        <f>_xlfn.ISOWEEKNUM(Table4[[#This Row],[Delivery Date]])</f>
        <v>4</v>
      </c>
    </row>
    <row r="1745" spans="1:12">
      <c r="A1745" s="4">
        <v>1787</v>
      </c>
      <c r="B1745" s="2" t="s">
        <v>308</v>
      </c>
      <c r="C1745" s="2" t="s">
        <v>8</v>
      </c>
      <c r="D1745" s="3">
        <v>0.61041666666666672</v>
      </c>
      <c r="E1745" s="2" t="s">
        <v>6</v>
      </c>
      <c r="F1745" s="1">
        <v>41660.585748761572</v>
      </c>
      <c r="G1745" s="1">
        <v>41660.637508020838</v>
      </c>
      <c r="H1745" s="5">
        <f t="shared" si="108"/>
        <v>74</v>
      </c>
      <c r="I1745" s="15" t="str">
        <f t="shared" si="109"/>
        <v>Jan</v>
      </c>
      <c r="J1745" s="15" t="str">
        <f t="shared" si="110"/>
        <v>Day</v>
      </c>
      <c r="K1745" s="15" t="str">
        <f t="shared" si="111"/>
        <v>Weekday</v>
      </c>
      <c r="L1745" s="19">
        <f>_xlfn.ISOWEEKNUM(Table4[[#This Row],[Delivery Date]])</f>
        <v>4</v>
      </c>
    </row>
    <row r="1746" spans="1:12">
      <c r="A1746" s="4">
        <v>1788</v>
      </c>
      <c r="B1746" s="2" t="s">
        <v>308</v>
      </c>
      <c r="C1746" s="2" t="s">
        <v>8</v>
      </c>
      <c r="D1746" s="3">
        <v>0.65555555555555556</v>
      </c>
      <c r="E1746" s="2" t="s">
        <v>381</v>
      </c>
      <c r="F1746" s="1">
        <v>41660.632537233796</v>
      </c>
      <c r="G1746" s="1">
        <v>41660.712247881944</v>
      </c>
      <c r="H1746" s="5">
        <f t="shared" si="108"/>
        <v>114</v>
      </c>
      <c r="I1746" s="15" t="str">
        <f t="shared" si="109"/>
        <v>Jan</v>
      </c>
      <c r="J1746" s="15" t="str">
        <f t="shared" si="110"/>
        <v>Day</v>
      </c>
      <c r="K1746" s="15" t="str">
        <f t="shared" si="111"/>
        <v>Weekday</v>
      </c>
      <c r="L1746" s="19">
        <f>_xlfn.ISOWEEKNUM(Table4[[#This Row],[Delivery Date]])</f>
        <v>4</v>
      </c>
    </row>
    <row r="1747" spans="1:12">
      <c r="A1747" s="4">
        <v>1789</v>
      </c>
      <c r="B1747" s="2" t="s">
        <v>308</v>
      </c>
      <c r="C1747" s="2" t="s">
        <v>8</v>
      </c>
      <c r="D1747" s="3">
        <v>0.78888888888888886</v>
      </c>
      <c r="E1747" s="2" t="s">
        <v>381</v>
      </c>
      <c r="F1747" s="1">
        <v>41660.777550775463</v>
      </c>
      <c r="G1747" s="1">
        <v>41660.81934475695</v>
      </c>
      <c r="H1747" s="5">
        <f t="shared" si="108"/>
        <v>60</v>
      </c>
      <c r="I1747" s="15" t="str">
        <f t="shared" si="109"/>
        <v>Jan</v>
      </c>
      <c r="J1747" s="15" t="str">
        <f t="shared" si="110"/>
        <v>Day</v>
      </c>
      <c r="K1747" s="15" t="str">
        <f t="shared" si="111"/>
        <v>Weekday</v>
      </c>
      <c r="L1747" s="19">
        <f>_xlfn.ISOWEEKNUM(Table4[[#This Row],[Delivery Date]])</f>
        <v>4</v>
      </c>
    </row>
    <row r="1748" spans="1:12">
      <c r="A1748" s="4">
        <v>1790</v>
      </c>
      <c r="B1748" s="2" t="s">
        <v>308</v>
      </c>
      <c r="C1748" s="2" t="s">
        <v>8</v>
      </c>
      <c r="D1748" s="3">
        <v>0.90694444444444444</v>
      </c>
      <c r="E1748" s="2" t="s">
        <v>381</v>
      </c>
      <c r="F1748" s="1">
        <v>41660.884712534724</v>
      </c>
      <c r="G1748" s="1">
        <v>41660.950499571765</v>
      </c>
      <c r="H1748" s="5">
        <f t="shared" si="108"/>
        <v>94</v>
      </c>
      <c r="I1748" s="15" t="str">
        <f t="shared" si="109"/>
        <v>Jan</v>
      </c>
      <c r="J1748" s="15" t="str">
        <f t="shared" si="110"/>
        <v>Day</v>
      </c>
      <c r="K1748" s="15" t="str">
        <f t="shared" si="111"/>
        <v>Weekday</v>
      </c>
      <c r="L1748" s="19">
        <f>_xlfn.ISOWEEKNUM(Table4[[#This Row],[Delivery Date]])</f>
        <v>4</v>
      </c>
    </row>
    <row r="1749" spans="1:12">
      <c r="A1749" s="4">
        <v>1791</v>
      </c>
      <c r="B1749" s="2" t="s">
        <v>308</v>
      </c>
      <c r="C1749" s="2" t="s">
        <v>8</v>
      </c>
      <c r="D1749" s="3">
        <v>0.96319444444444446</v>
      </c>
      <c r="E1749" s="2" t="s">
        <v>381</v>
      </c>
      <c r="F1749" s="1">
        <v>41660.945180243056</v>
      </c>
      <c r="G1749" s="1" t="e">
        <v>#VALUE!</v>
      </c>
      <c r="H1749" s="5" t="e">
        <f t="shared" si="108"/>
        <v>#VALUE!</v>
      </c>
      <c r="I1749" s="15" t="str">
        <f t="shared" si="109"/>
        <v>Jan</v>
      </c>
      <c r="J1749" s="15" t="str">
        <f t="shared" si="110"/>
        <v>Day</v>
      </c>
      <c r="K1749" s="15" t="str">
        <f t="shared" si="111"/>
        <v>Weekday</v>
      </c>
      <c r="L1749" s="19">
        <f>_xlfn.ISOWEEKNUM(Table4[[#This Row],[Delivery Date]])</f>
        <v>4</v>
      </c>
    </row>
    <row r="1750" spans="1:12" hidden="1">
      <c r="A1750" s="4">
        <v>1792</v>
      </c>
      <c r="B1750" s="2" t="s">
        <v>309</v>
      </c>
      <c r="C1750" s="2" t="s">
        <v>11</v>
      </c>
      <c r="D1750" s="3">
        <v>8.1250000000000003E-2</v>
      </c>
      <c r="E1750" s="2" t="s">
        <v>381</v>
      </c>
      <c r="F1750" s="1">
        <v>41661.023373263895</v>
      </c>
      <c r="G1750" s="1" t="e">
        <v>#VALUE!</v>
      </c>
      <c r="H1750" s="5" t="e">
        <f t="shared" si="108"/>
        <v>#VALUE!</v>
      </c>
      <c r="I1750" s="15" t="str">
        <f t="shared" si="109"/>
        <v>Jan</v>
      </c>
      <c r="J1750" s="15" t="str">
        <f t="shared" si="110"/>
        <v>Night</v>
      </c>
      <c r="K1750" s="15" t="str">
        <f t="shared" si="111"/>
        <v>Weekday</v>
      </c>
      <c r="L1750" s="19">
        <f>_xlfn.ISOWEEKNUM(Table4[[#This Row],[Delivery Date]])</f>
        <v>4</v>
      </c>
    </row>
    <row r="1751" spans="1:12" hidden="1">
      <c r="A1751" s="4">
        <v>1793</v>
      </c>
      <c r="B1751" s="2" t="s">
        <v>309</v>
      </c>
      <c r="C1751" s="2" t="s">
        <v>11</v>
      </c>
      <c r="D1751" s="3">
        <v>0.12986111111111112</v>
      </c>
      <c r="E1751" s="2" t="s">
        <v>381</v>
      </c>
      <c r="F1751" s="1">
        <v>41661.109312384258</v>
      </c>
      <c r="G1751" s="1">
        <v>41661.160597106486</v>
      </c>
      <c r="H1751" s="5">
        <f t="shared" si="108"/>
        <v>73</v>
      </c>
      <c r="I1751" s="15" t="str">
        <f t="shared" si="109"/>
        <v>Jan</v>
      </c>
      <c r="J1751" s="15" t="str">
        <f t="shared" si="110"/>
        <v>Night</v>
      </c>
      <c r="K1751" s="15" t="str">
        <f t="shared" si="111"/>
        <v>Weekday</v>
      </c>
      <c r="L1751" s="19">
        <f>_xlfn.ISOWEEKNUM(Table4[[#This Row],[Delivery Date]])</f>
        <v>4</v>
      </c>
    </row>
    <row r="1752" spans="1:12" hidden="1">
      <c r="A1752" s="4">
        <v>1794</v>
      </c>
      <c r="B1752" s="2" t="s">
        <v>309</v>
      </c>
      <c r="C1752" s="2" t="s">
        <v>11</v>
      </c>
      <c r="D1752" s="3">
        <v>0.21180555555555555</v>
      </c>
      <c r="E1752" s="2" t="s">
        <v>381</v>
      </c>
      <c r="F1752" s="1">
        <v>41661.182977164346</v>
      </c>
      <c r="G1752" s="1">
        <v>41661.262155405093</v>
      </c>
      <c r="H1752" s="5">
        <f t="shared" ref="H1752:H1814" si="112">HOUR(G1752-F1752)*60+MINUTE(G1752-F1752)</f>
        <v>114</v>
      </c>
      <c r="I1752" s="15" t="str">
        <f t="shared" si="109"/>
        <v>Jan</v>
      </c>
      <c r="J1752" s="15" t="str">
        <f t="shared" si="110"/>
        <v>Night</v>
      </c>
      <c r="K1752" s="15" t="str">
        <f t="shared" si="111"/>
        <v>Weekday</v>
      </c>
      <c r="L1752" s="19">
        <f>_xlfn.ISOWEEKNUM(Table4[[#This Row],[Delivery Date]])</f>
        <v>4</v>
      </c>
    </row>
    <row r="1753" spans="1:12">
      <c r="A1753" s="4">
        <v>1795</v>
      </c>
      <c r="B1753" s="2" t="s">
        <v>309</v>
      </c>
      <c r="C1753" s="2" t="s">
        <v>11</v>
      </c>
      <c r="D1753" s="3">
        <v>0.3611111111111111</v>
      </c>
      <c r="E1753" s="2" t="s">
        <v>9</v>
      </c>
      <c r="F1753" s="1">
        <v>41661.343607951392</v>
      </c>
      <c r="G1753" s="1">
        <v>41661.445830173609</v>
      </c>
      <c r="H1753" s="5">
        <f t="shared" si="112"/>
        <v>147</v>
      </c>
      <c r="I1753" s="15" t="str">
        <f t="shared" si="109"/>
        <v>Jan</v>
      </c>
      <c r="J1753" s="15" t="str">
        <f t="shared" si="110"/>
        <v>Day</v>
      </c>
      <c r="K1753" s="15" t="str">
        <f t="shared" si="111"/>
        <v>Weekday</v>
      </c>
      <c r="L1753" s="19">
        <f>_xlfn.ISOWEEKNUM(Table4[[#This Row],[Delivery Date]])</f>
        <v>4</v>
      </c>
    </row>
    <row r="1754" spans="1:12">
      <c r="A1754" s="4">
        <v>1796</v>
      </c>
      <c r="B1754" s="2" t="s">
        <v>309</v>
      </c>
      <c r="C1754" s="2" t="s">
        <v>11</v>
      </c>
      <c r="D1754" s="3">
        <v>0.44375000000000003</v>
      </c>
      <c r="E1754" s="2" t="s">
        <v>9</v>
      </c>
      <c r="F1754" s="1">
        <v>41661.414968865742</v>
      </c>
      <c r="G1754" s="1">
        <v>41661.475154050924</v>
      </c>
      <c r="H1754" s="5">
        <f t="shared" si="112"/>
        <v>86</v>
      </c>
      <c r="I1754" s="15" t="str">
        <f t="shared" si="109"/>
        <v>Jan</v>
      </c>
      <c r="J1754" s="15" t="str">
        <f t="shared" si="110"/>
        <v>Day</v>
      </c>
      <c r="K1754" s="15" t="str">
        <f t="shared" si="111"/>
        <v>Weekday</v>
      </c>
      <c r="L1754" s="19">
        <f>_xlfn.ISOWEEKNUM(Table4[[#This Row],[Delivery Date]])</f>
        <v>4</v>
      </c>
    </row>
    <row r="1755" spans="1:12">
      <c r="A1755" s="4">
        <v>1797</v>
      </c>
      <c r="B1755" s="2" t="s">
        <v>309</v>
      </c>
      <c r="C1755" s="2" t="s">
        <v>11</v>
      </c>
      <c r="D1755" s="3">
        <v>0.5131944444444444</v>
      </c>
      <c r="E1755" s="2" t="s">
        <v>9</v>
      </c>
      <c r="F1755" s="1">
        <v>41661.464450729167</v>
      </c>
      <c r="G1755" s="1">
        <v>41661.54974008102</v>
      </c>
      <c r="H1755" s="5">
        <f t="shared" si="112"/>
        <v>122</v>
      </c>
      <c r="I1755" s="15" t="str">
        <f t="shared" si="109"/>
        <v>Jan</v>
      </c>
      <c r="J1755" s="15" t="str">
        <f t="shared" si="110"/>
        <v>Day</v>
      </c>
      <c r="K1755" s="15" t="str">
        <f t="shared" si="111"/>
        <v>Weekday</v>
      </c>
      <c r="L1755" s="19">
        <f>_xlfn.ISOWEEKNUM(Table4[[#This Row],[Delivery Date]])</f>
        <v>4</v>
      </c>
    </row>
    <row r="1756" spans="1:12">
      <c r="A1756" s="4">
        <v>1798</v>
      </c>
      <c r="B1756" s="2" t="s">
        <v>309</v>
      </c>
      <c r="C1756" s="2" t="s">
        <v>11</v>
      </c>
      <c r="D1756" s="3">
        <v>0.60416666666666663</v>
      </c>
      <c r="E1756" s="2" t="s">
        <v>9</v>
      </c>
      <c r="F1756" s="1">
        <v>41661.579897071759</v>
      </c>
      <c r="G1756" s="1">
        <v>41661.639538275464</v>
      </c>
      <c r="H1756" s="5">
        <f t="shared" si="112"/>
        <v>85</v>
      </c>
      <c r="I1756" s="15" t="str">
        <f t="shared" si="109"/>
        <v>Jan</v>
      </c>
      <c r="J1756" s="15" t="str">
        <f t="shared" si="110"/>
        <v>Day</v>
      </c>
      <c r="K1756" s="15" t="str">
        <f t="shared" si="111"/>
        <v>Weekday</v>
      </c>
      <c r="L1756" s="19">
        <f>_xlfn.ISOWEEKNUM(Table4[[#This Row],[Delivery Date]])</f>
        <v>4</v>
      </c>
    </row>
    <row r="1757" spans="1:12">
      <c r="A1757" s="4">
        <v>1799</v>
      </c>
      <c r="B1757" s="2" t="s">
        <v>309</v>
      </c>
      <c r="C1757" s="2" t="s">
        <v>11</v>
      </c>
      <c r="D1757" s="3">
        <v>0.7006944444444444</v>
      </c>
      <c r="E1757" s="2" t="s">
        <v>9</v>
      </c>
      <c r="F1757" s="1">
        <v>41661.685495636571</v>
      </c>
      <c r="G1757" s="1">
        <v>41661.734268784727</v>
      </c>
      <c r="H1757" s="5">
        <f t="shared" si="112"/>
        <v>70</v>
      </c>
      <c r="I1757" s="15" t="str">
        <f t="shared" si="109"/>
        <v>Jan</v>
      </c>
      <c r="J1757" s="15" t="str">
        <f t="shared" si="110"/>
        <v>Day</v>
      </c>
      <c r="K1757" s="15" t="str">
        <f t="shared" si="111"/>
        <v>Weekday</v>
      </c>
      <c r="L1757" s="19">
        <f>_xlfn.ISOWEEKNUM(Table4[[#This Row],[Delivery Date]])</f>
        <v>4</v>
      </c>
    </row>
    <row r="1758" spans="1:12">
      <c r="A1758" s="4">
        <v>1800</v>
      </c>
      <c r="B1758" s="2" t="s">
        <v>309</v>
      </c>
      <c r="C1758" s="2" t="s">
        <v>11</v>
      </c>
      <c r="D1758" s="3">
        <v>0.86736111111111114</v>
      </c>
      <c r="E1758" s="2" t="s">
        <v>6</v>
      </c>
      <c r="F1758" s="1">
        <v>41661.848760266199</v>
      </c>
      <c r="G1758" s="1">
        <v>41661.905253321762</v>
      </c>
      <c r="H1758" s="5">
        <f t="shared" si="112"/>
        <v>81</v>
      </c>
      <c r="I1758" s="15" t="str">
        <f t="shared" si="109"/>
        <v>Jan</v>
      </c>
      <c r="J1758" s="15" t="str">
        <f t="shared" si="110"/>
        <v>Day</v>
      </c>
      <c r="K1758" s="15" t="str">
        <f t="shared" si="111"/>
        <v>Weekday</v>
      </c>
      <c r="L1758" s="19">
        <f>_xlfn.ISOWEEKNUM(Table4[[#This Row],[Delivery Date]])</f>
        <v>4</v>
      </c>
    </row>
    <row r="1759" spans="1:12">
      <c r="A1759" s="4">
        <v>1801</v>
      </c>
      <c r="B1759" s="2" t="s">
        <v>309</v>
      </c>
      <c r="C1759" s="2" t="s">
        <v>11</v>
      </c>
      <c r="D1759" s="3">
        <v>0.94236111111111109</v>
      </c>
      <c r="E1759" s="2" t="s">
        <v>381</v>
      </c>
      <c r="F1759" s="1">
        <v>41661.89915315972</v>
      </c>
      <c r="G1759" s="1">
        <v>41661.993065196766</v>
      </c>
      <c r="H1759" s="5">
        <f t="shared" si="112"/>
        <v>135</v>
      </c>
      <c r="I1759" s="15" t="str">
        <f t="shared" si="109"/>
        <v>Jan</v>
      </c>
      <c r="J1759" s="15" t="str">
        <f t="shared" si="110"/>
        <v>Day</v>
      </c>
      <c r="K1759" s="15" t="str">
        <f t="shared" si="111"/>
        <v>Weekday</v>
      </c>
      <c r="L1759" s="19">
        <f>_xlfn.ISOWEEKNUM(Table4[[#This Row],[Delivery Date]])</f>
        <v>4</v>
      </c>
    </row>
    <row r="1760" spans="1:12" hidden="1">
      <c r="A1760" s="4">
        <v>1802</v>
      </c>
      <c r="B1760" s="2" t="s">
        <v>310</v>
      </c>
      <c r="C1760" s="2" t="s">
        <v>13</v>
      </c>
      <c r="D1760" s="3">
        <v>7.013888888888889E-2</v>
      </c>
      <c r="E1760" s="2" t="s">
        <v>381</v>
      </c>
      <c r="F1760" s="1">
        <v>41662.04426195602</v>
      </c>
      <c r="G1760" s="1">
        <v>41662.110847604163</v>
      </c>
      <c r="H1760" s="5">
        <f t="shared" si="112"/>
        <v>95</v>
      </c>
      <c r="I1760" s="15" t="str">
        <f t="shared" si="109"/>
        <v>Jan</v>
      </c>
      <c r="J1760" s="15" t="str">
        <f t="shared" si="110"/>
        <v>Night</v>
      </c>
      <c r="K1760" s="15" t="str">
        <f t="shared" si="111"/>
        <v>Weekday</v>
      </c>
      <c r="L1760" s="19">
        <f>_xlfn.ISOWEEKNUM(Table4[[#This Row],[Delivery Date]])</f>
        <v>4</v>
      </c>
    </row>
    <row r="1761" spans="1:12" hidden="1">
      <c r="A1761" s="4">
        <v>1803</v>
      </c>
      <c r="B1761" s="2" t="s">
        <v>310</v>
      </c>
      <c r="C1761" s="2" t="s">
        <v>13</v>
      </c>
      <c r="D1761" s="3">
        <v>0.13472222222222222</v>
      </c>
      <c r="E1761" s="2" t="s">
        <v>381</v>
      </c>
      <c r="F1761" s="1">
        <v>41662.10439876157</v>
      </c>
      <c r="G1761" s="1">
        <v>41662.198287650463</v>
      </c>
      <c r="H1761" s="5">
        <f t="shared" si="112"/>
        <v>135</v>
      </c>
      <c r="I1761" s="15" t="str">
        <f t="shared" si="109"/>
        <v>Jan</v>
      </c>
      <c r="J1761" s="15" t="str">
        <f t="shared" si="110"/>
        <v>Night</v>
      </c>
      <c r="K1761" s="15" t="str">
        <f t="shared" si="111"/>
        <v>Weekday</v>
      </c>
      <c r="L1761" s="19">
        <f>_xlfn.ISOWEEKNUM(Table4[[#This Row],[Delivery Date]])</f>
        <v>4</v>
      </c>
    </row>
    <row r="1762" spans="1:12">
      <c r="A1762" s="4">
        <v>1804</v>
      </c>
      <c r="B1762" s="2" t="s">
        <v>310</v>
      </c>
      <c r="C1762" s="2" t="s">
        <v>13</v>
      </c>
      <c r="D1762" s="3">
        <v>0.29583333333333334</v>
      </c>
      <c r="E1762" s="2" t="s">
        <v>381</v>
      </c>
      <c r="F1762" s="1">
        <v>41662.247719826388</v>
      </c>
      <c r="G1762" s="1">
        <v>41662.350023067127</v>
      </c>
      <c r="H1762" s="5">
        <f t="shared" si="112"/>
        <v>147</v>
      </c>
      <c r="I1762" s="15" t="str">
        <f t="shared" si="109"/>
        <v>Jan</v>
      </c>
      <c r="J1762" s="15" t="str">
        <f t="shared" si="110"/>
        <v>Day</v>
      </c>
      <c r="K1762" s="15" t="str">
        <f t="shared" si="111"/>
        <v>Weekday</v>
      </c>
      <c r="L1762" s="19">
        <f>_xlfn.ISOWEEKNUM(Table4[[#This Row],[Delivery Date]])</f>
        <v>4</v>
      </c>
    </row>
    <row r="1763" spans="1:12">
      <c r="A1763" s="4">
        <v>1805</v>
      </c>
      <c r="B1763" s="2" t="s">
        <v>310</v>
      </c>
      <c r="C1763" s="2" t="s">
        <v>13</v>
      </c>
      <c r="D1763" s="3">
        <v>0.3743055555555555</v>
      </c>
      <c r="E1763" s="2" t="s">
        <v>381</v>
      </c>
      <c r="F1763" s="1">
        <v>41662.353762534716</v>
      </c>
      <c r="G1763" s="1">
        <v>41662.403253275465</v>
      </c>
      <c r="H1763" s="5">
        <f t="shared" si="112"/>
        <v>71</v>
      </c>
      <c r="I1763" s="15" t="str">
        <f t="shared" si="109"/>
        <v>Jan</v>
      </c>
      <c r="J1763" s="15" t="str">
        <f t="shared" si="110"/>
        <v>Day</v>
      </c>
      <c r="K1763" s="15" t="str">
        <f t="shared" si="111"/>
        <v>Weekday</v>
      </c>
      <c r="L1763" s="19">
        <f>_xlfn.ISOWEEKNUM(Table4[[#This Row],[Delivery Date]])</f>
        <v>4</v>
      </c>
    </row>
    <row r="1764" spans="1:12">
      <c r="A1764" s="4">
        <v>1806</v>
      </c>
      <c r="B1764" s="2" t="s">
        <v>310</v>
      </c>
      <c r="C1764" s="2" t="s">
        <v>13</v>
      </c>
      <c r="D1764" s="3">
        <v>0.48194444444444445</v>
      </c>
      <c r="E1764" s="2" t="s">
        <v>9</v>
      </c>
      <c r="F1764" s="1">
        <v>41662.455894872684</v>
      </c>
      <c r="G1764" s="1">
        <v>41662.520408761578</v>
      </c>
      <c r="H1764" s="5">
        <f t="shared" si="112"/>
        <v>92</v>
      </c>
      <c r="I1764" s="15" t="str">
        <f t="shared" si="109"/>
        <v>Jan</v>
      </c>
      <c r="J1764" s="15" t="str">
        <f t="shared" si="110"/>
        <v>Day</v>
      </c>
      <c r="K1764" s="15" t="str">
        <f t="shared" si="111"/>
        <v>Weekday</v>
      </c>
      <c r="L1764" s="19">
        <f>_xlfn.ISOWEEKNUM(Table4[[#This Row],[Delivery Date]])</f>
        <v>4</v>
      </c>
    </row>
    <row r="1765" spans="1:12">
      <c r="A1765" s="4">
        <v>1807</v>
      </c>
      <c r="B1765" s="2" t="s">
        <v>310</v>
      </c>
      <c r="C1765" s="2" t="s">
        <v>13</v>
      </c>
      <c r="D1765" s="3">
        <v>0.67986111111111114</v>
      </c>
      <c r="E1765" s="2" t="s">
        <v>381</v>
      </c>
      <c r="F1765" s="1">
        <v>41662.652133217591</v>
      </c>
      <c r="G1765" s="1">
        <v>41662.710350810186</v>
      </c>
      <c r="H1765" s="5">
        <f t="shared" si="112"/>
        <v>83</v>
      </c>
      <c r="I1765" s="15" t="str">
        <f t="shared" si="109"/>
        <v>Jan</v>
      </c>
      <c r="J1765" s="15" t="str">
        <f t="shared" si="110"/>
        <v>Day</v>
      </c>
      <c r="K1765" s="15" t="str">
        <f t="shared" si="111"/>
        <v>Weekday</v>
      </c>
      <c r="L1765" s="19">
        <f>_xlfn.ISOWEEKNUM(Table4[[#This Row],[Delivery Date]])</f>
        <v>4</v>
      </c>
    </row>
    <row r="1766" spans="1:12">
      <c r="A1766" s="4">
        <v>1808</v>
      </c>
      <c r="B1766" s="2" t="s">
        <v>310</v>
      </c>
      <c r="C1766" s="2" t="s">
        <v>13</v>
      </c>
      <c r="D1766" s="3">
        <v>0.96180555555555547</v>
      </c>
      <c r="E1766" s="2" t="s">
        <v>381</v>
      </c>
      <c r="F1766" s="1">
        <v>41662.943494409723</v>
      </c>
      <c r="G1766" s="1">
        <v>41662.998563854169</v>
      </c>
      <c r="H1766" s="5">
        <f t="shared" si="112"/>
        <v>79</v>
      </c>
      <c r="I1766" s="15" t="str">
        <f t="shared" si="109"/>
        <v>Jan</v>
      </c>
      <c r="J1766" s="15" t="str">
        <f t="shared" si="110"/>
        <v>Day</v>
      </c>
      <c r="K1766" s="15" t="str">
        <f t="shared" si="111"/>
        <v>Weekday</v>
      </c>
      <c r="L1766" s="19">
        <f>_xlfn.ISOWEEKNUM(Table4[[#This Row],[Delivery Date]])</f>
        <v>4</v>
      </c>
    </row>
    <row r="1767" spans="1:12" hidden="1">
      <c r="A1767" s="4">
        <v>1809</v>
      </c>
      <c r="B1767" s="2" t="s">
        <v>311</v>
      </c>
      <c r="C1767" s="2" t="s">
        <v>15</v>
      </c>
      <c r="D1767" s="3">
        <v>0.12916666666666668</v>
      </c>
      <c r="E1767" s="2" t="s">
        <v>6</v>
      </c>
      <c r="F1767" s="1">
        <v>41663.089370798618</v>
      </c>
      <c r="G1767" s="1">
        <v>41663.169023576389</v>
      </c>
      <c r="H1767" s="5">
        <f t="shared" si="112"/>
        <v>114</v>
      </c>
      <c r="I1767" s="15" t="str">
        <f t="shared" si="109"/>
        <v>Jan</v>
      </c>
      <c r="J1767" s="15" t="str">
        <f t="shared" si="110"/>
        <v>Night</v>
      </c>
      <c r="K1767" s="15" t="str">
        <f t="shared" si="111"/>
        <v>Weekday</v>
      </c>
      <c r="L1767" s="19">
        <f>_xlfn.ISOWEEKNUM(Table4[[#This Row],[Delivery Date]])</f>
        <v>4</v>
      </c>
    </row>
    <row r="1768" spans="1:12">
      <c r="A1768" s="4">
        <v>1811</v>
      </c>
      <c r="B1768" s="2" t="s">
        <v>311</v>
      </c>
      <c r="C1768" s="2" t="s">
        <v>15</v>
      </c>
      <c r="D1768" s="3">
        <v>0.40763888888888888</v>
      </c>
      <c r="E1768" s="2" t="s">
        <v>9</v>
      </c>
      <c r="F1768" s="1">
        <v>41663.371090972221</v>
      </c>
      <c r="G1768" s="1">
        <v>41663.440847916667</v>
      </c>
      <c r="H1768" s="5">
        <f t="shared" si="112"/>
        <v>100</v>
      </c>
      <c r="I1768" s="15" t="str">
        <f t="shared" si="109"/>
        <v>Jan</v>
      </c>
      <c r="J1768" s="15" t="str">
        <f t="shared" si="110"/>
        <v>Day</v>
      </c>
      <c r="K1768" s="15" t="str">
        <f t="shared" si="111"/>
        <v>Weekday</v>
      </c>
      <c r="L1768" s="19">
        <f>_xlfn.ISOWEEKNUM(Table4[[#This Row],[Delivery Date]])</f>
        <v>4</v>
      </c>
    </row>
    <row r="1769" spans="1:12">
      <c r="A1769" s="4">
        <v>1812</v>
      </c>
      <c r="B1769" s="2" t="s">
        <v>311</v>
      </c>
      <c r="C1769" s="2" t="s">
        <v>15</v>
      </c>
      <c r="D1769" s="3">
        <v>0.50763888888888886</v>
      </c>
      <c r="E1769" s="2" t="s">
        <v>9</v>
      </c>
      <c r="F1769" s="1">
        <v>41663.451167592597</v>
      </c>
      <c r="G1769" s="1">
        <v>41663.54622546296</v>
      </c>
      <c r="H1769" s="5">
        <f t="shared" si="112"/>
        <v>136</v>
      </c>
      <c r="I1769" s="15" t="str">
        <f t="shared" si="109"/>
        <v>Jan</v>
      </c>
      <c r="J1769" s="15" t="str">
        <f t="shared" si="110"/>
        <v>Day</v>
      </c>
      <c r="K1769" s="15" t="str">
        <f t="shared" si="111"/>
        <v>Weekday</v>
      </c>
      <c r="L1769" s="19">
        <f>_xlfn.ISOWEEKNUM(Table4[[#This Row],[Delivery Date]])</f>
        <v>4</v>
      </c>
    </row>
    <row r="1770" spans="1:12">
      <c r="A1770" s="4">
        <v>1813</v>
      </c>
      <c r="B1770" s="2" t="s">
        <v>311</v>
      </c>
      <c r="C1770" s="2" t="s">
        <v>15</v>
      </c>
      <c r="D1770" s="3">
        <v>0.54236111111111118</v>
      </c>
      <c r="E1770" s="2" t="s">
        <v>9</v>
      </c>
      <c r="F1770" s="1">
        <v>41663.515275578706</v>
      </c>
      <c r="G1770" s="1">
        <v>41663.574743171295</v>
      </c>
      <c r="H1770" s="5">
        <f t="shared" si="112"/>
        <v>85</v>
      </c>
      <c r="I1770" s="15" t="str">
        <f t="shared" si="109"/>
        <v>Jan</v>
      </c>
      <c r="J1770" s="15" t="str">
        <f t="shared" si="110"/>
        <v>Day</v>
      </c>
      <c r="K1770" s="15" t="str">
        <f t="shared" si="111"/>
        <v>Weekday</v>
      </c>
      <c r="L1770" s="19">
        <f>_xlfn.ISOWEEKNUM(Table4[[#This Row],[Delivery Date]])</f>
        <v>4</v>
      </c>
    </row>
    <row r="1771" spans="1:12">
      <c r="A1771" s="4">
        <v>1814</v>
      </c>
      <c r="B1771" s="2" t="s">
        <v>311</v>
      </c>
      <c r="C1771" s="2" t="s">
        <v>15</v>
      </c>
      <c r="D1771" s="3">
        <v>0.58472222222222225</v>
      </c>
      <c r="E1771" s="2" t="s">
        <v>9</v>
      </c>
      <c r="F1771" s="1">
        <v>41663.554894525463</v>
      </c>
      <c r="G1771" s="1">
        <v>41663.617429247686</v>
      </c>
      <c r="H1771" s="5">
        <f t="shared" si="112"/>
        <v>90</v>
      </c>
      <c r="I1771" s="15" t="str">
        <f t="shared" si="109"/>
        <v>Jan</v>
      </c>
      <c r="J1771" s="15" t="str">
        <f t="shared" si="110"/>
        <v>Day</v>
      </c>
      <c r="K1771" s="15" t="str">
        <f t="shared" si="111"/>
        <v>Weekday</v>
      </c>
      <c r="L1771" s="19">
        <f>_xlfn.ISOWEEKNUM(Table4[[#This Row],[Delivery Date]])</f>
        <v>4</v>
      </c>
    </row>
    <row r="1772" spans="1:12" hidden="1">
      <c r="A1772" s="4">
        <v>1815</v>
      </c>
      <c r="B1772" s="2" t="s">
        <v>312</v>
      </c>
      <c r="C1772" s="2" t="s">
        <v>17</v>
      </c>
      <c r="D1772" s="3">
        <v>1.9444444444444445E-2</v>
      </c>
      <c r="E1772" s="2" t="s">
        <v>381</v>
      </c>
      <c r="F1772" s="1">
        <v>41663.996486805554</v>
      </c>
      <c r="G1772" s="1">
        <v>41664.072331712967</v>
      </c>
      <c r="H1772" s="5">
        <f t="shared" si="112"/>
        <v>109</v>
      </c>
      <c r="I1772" s="15" t="str">
        <f t="shared" si="109"/>
        <v>Jan</v>
      </c>
      <c r="J1772" s="15" t="str">
        <f t="shared" si="110"/>
        <v>Night</v>
      </c>
      <c r="K1772" s="15" t="str">
        <f t="shared" si="111"/>
        <v>Weekend</v>
      </c>
      <c r="L1772" s="19">
        <f>_xlfn.ISOWEEKNUM(Table4[[#This Row],[Delivery Date]])</f>
        <v>4</v>
      </c>
    </row>
    <row r="1773" spans="1:12" hidden="1">
      <c r="A1773" s="4">
        <v>1816</v>
      </c>
      <c r="B1773" s="2" t="s">
        <v>312</v>
      </c>
      <c r="C1773" s="2" t="s">
        <v>17</v>
      </c>
      <c r="D1773" s="3">
        <v>0.1388888888888889</v>
      </c>
      <c r="E1773" s="2" t="s">
        <v>381</v>
      </c>
      <c r="F1773" s="1">
        <v>41664.117645636572</v>
      </c>
      <c r="G1773" s="1">
        <v>41664.158062303235</v>
      </c>
      <c r="H1773" s="5">
        <f t="shared" si="112"/>
        <v>58</v>
      </c>
      <c r="I1773" s="15" t="str">
        <f t="shared" si="109"/>
        <v>Jan</v>
      </c>
      <c r="J1773" s="15" t="str">
        <f t="shared" si="110"/>
        <v>Night</v>
      </c>
      <c r="K1773" s="15" t="str">
        <f t="shared" si="111"/>
        <v>Weekend</v>
      </c>
      <c r="L1773" s="19">
        <f>_xlfn.ISOWEEKNUM(Table4[[#This Row],[Delivery Date]])</f>
        <v>4</v>
      </c>
    </row>
    <row r="1774" spans="1:12">
      <c r="A1774" s="4">
        <v>1817</v>
      </c>
      <c r="B1774" s="2" t="s">
        <v>312</v>
      </c>
      <c r="C1774" s="2" t="s">
        <v>17</v>
      </c>
      <c r="D1774" s="3">
        <v>0.6694444444444444</v>
      </c>
      <c r="E1774" s="2" t="s">
        <v>381</v>
      </c>
      <c r="F1774" s="1">
        <v>41664.653114583336</v>
      </c>
      <c r="G1774" s="1" t="e">
        <v>#VALUE!</v>
      </c>
      <c r="H1774" s="5" t="e">
        <f t="shared" si="112"/>
        <v>#VALUE!</v>
      </c>
      <c r="I1774" s="15" t="str">
        <f t="shared" si="109"/>
        <v>Jan</v>
      </c>
      <c r="J1774" s="15" t="str">
        <f t="shared" si="110"/>
        <v>Day</v>
      </c>
      <c r="K1774" s="15" t="str">
        <f t="shared" si="111"/>
        <v>Weekend</v>
      </c>
      <c r="L1774" s="19">
        <f>_xlfn.ISOWEEKNUM(Table4[[#This Row],[Delivery Date]])</f>
        <v>4</v>
      </c>
    </row>
    <row r="1775" spans="1:12">
      <c r="A1775" s="4">
        <v>1818</v>
      </c>
      <c r="B1775" s="2" t="s">
        <v>312</v>
      </c>
      <c r="C1775" s="2" t="s">
        <v>17</v>
      </c>
      <c r="D1775" s="3">
        <v>0.96180555555555547</v>
      </c>
      <c r="E1775" s="2" t="s">
        <v>381</v>
      </c>
      <c r="F1775" s="1">
        <v>41664.92118449074</v>
      </c>
      <c r="G1775" s="1">
        <v>41664.980258564821</v>
      </c>
      <c r="H1775" s="5">
        <f t="shared" si="112"/>
        <v>85</v>
      </c>
      <c r="I1775" s="15" t="str">
        <f t="shared" si="109"/>
        <v>Jan</v>
      </c>
      <c r="J1775" s="15" t="str">
        <f t="shared" si="110"/>
        <v>Day</v>
      </c>
      <c r="K1775" s="15" t="str">
        <f t="shared" si="111"/>
        <v>Weekend</v>
      </c>
      <c r="L1775" s="19">
        <f>_xlfn.ISOWEEKNUM(Table4[[#This Row],[Delivery Date]])</f>
        <v>4</v>
      </c>
    </row>
    <row r="1776" spans="1:12" hidden="1">
      <c r="A1776" s="4">
        <v>1819</v>
      </c>
      <c r="B1776" s="2" t="s">
        <v>313</v>
      </c>
      <c r="C1776" s="2" t="s">
        <v>19</v>
      </c>
      <c r="D1776" s="3">
        <v>9.7222222222222224E-3</v>
      </c>
      <c r="E1776" s="2" t="s">
        <v>381</v>
      </c>
      <c r="F1776" s="1">
        <v>41664.99294502315</v>
      </c>
      <c r="G1776" s="1">
        <v>41665.051174189815</v>
      </c>
      <c r="H1776" s="5">
        <f t="shared" si="112"/>
        <v>83</v>
      </c>
      <c r="I1776" s="15" t="str">
        <f t="shared" si="109"/>
        <v>Jan</v>
      </c>
      <c r="J1776" s="15" t="str">
        <f t="shared" si="110"/>
        <v>Night</v>
      </c>
      <c r="K1776" s="15" t="str">
        <f t="shared" si="111"/>
        <v>Weekend</v>
      </c>
      <c r="L1776" s="19">
        <f>_xlfn.ISOWEEKNUM(Table4[[#This Row],[Delivery Date]])</f>
        <v>4</v>
      </c>
    </row>
    <row r="1777" spans="1:12" hidden="1">
      <c r="A1777" s="4">
        <v>1820</v>
      </c>
      <c r="B1777" s="2" t="s">
        <v>313</v>
      </c>
      <c r="C1777" s="2" t="s">
        <v>19</v>
      </c>
      <c r="D1777" s="3">
        <v>8.7500000000000008E-2</v>
      </c>
      <c r="E1777" s="2" t="s">
        <v>381</v>
      </c>
      <c r="F1777" s="1">
        <v>41665.060340277778</v>
      </c>
      <c r="G1777" s="1">
        <v>41665.114865740747</v>
      </c>
      <c r="H1777" s="5">
        <f t="shared" si="112"/>
        <v>78</v>
      </c>
      <c r="I1777" s="15" t="str">
        <f t="shared" si="109"/>
        <v>Jan</v>
      </c>
      <c r="J1777" s="15" t="str">
        <f t="shared" si="110"/>
        <v>Night</v>
      </c>
      <c r="K1777" s="15" t="str">
        <f t="shared" si="111"/>
        <v>Weekend</v>
      </c>
      <c r="L1777" s="19">
        <f>_xlfn.ISOWEEKNUM(Table4[[#This Row],[Delivery Date]])</f>
        <v>4</v>
      </c>
    </row>
    <row r="1778" spans="1:12">
      <c r="A1778" s="4">
        <v>1821</v>
      </c>
      <c r="B1778" s="2" t="s">
        <v>313</v>
      </c>
      <c r="C1778" s="2" t="s">
        <v>19</v>
      </c>
      <c r="D1778" s="3">
        <v>0.48055555555555557</v>
      </c>
      <c r="E1778" s="2" t="s">
        <v>381</v>
      </c>
      <c r="F1778" s="1">
        <v>41665.448963854171</v>
      </c>
      <c r="G1778" s="1">
        <v>41665.523848113429</v>
      </c>
      <c r="H1778" s="5">
        <f t="shared" si="112"/>
        <v>107</v>
      </c>
      <c r="I1778" s="15" t="str">
        <f t="shared" si="109"/>
        <v>Jan</v>
      </c>
      <c r="J1778" s="15" t="str">
        <f t="shared" si="110"/>
        <v>Day</v>
      </c>
      <c r="K1778" s="15" t="str">
        <f t="shared" si="111"/>
        <v>Weekend</v>
      </c>
      <c r="L1778" s="19">
        <f>_xlfn.ISOWEEKNUM(Table4[[#This Row],[Delivery Date]])</f>
        <v>4</v>
      </c>
    </row>
    <row r="1779" spans="1:12">
      <c r="A1779" s="4">
        <v>1822</v>
      </c>
      <c r="B1779" s="2" t="s">
        <v>313</v>
      </c>
      <c r="C1779" s="2" t="s">
        <v>19</v>
      </c>
      <c r="D1779" s="3">
        <v>0.59236111111111112</v>
      </c>
      <c r="E1779" s="2" t="s">
        <v>381</v>
      </c>
      <c r="F1779" s="1">
        <v>41665.578587002317</v>
      </c>
      <c r="G1779" s="1">
        <v>41665.63736015046</v>
      </c>
      <c r="H1779" s="5">
        <f t="shared" si="112"/>
        <v>84</v>
      </c>
      <c r="I1779" s="15" t="str">
        <f t="shared" si="109"/>
        <v>Jan</v>
      </c>
      <c r="J1779" s="15" t="str">
        <f t="shared" si="110"/>
        <v>Day</v>
      </c>
      <c r="K1779" s="15" t="str">
        <f t="shared" si="111"/>
        <v>Weekend</v>
      </c>
      <c r="L1779" s="19">
        <f>_xlfn.ISOWEEKNUM(Table4[[#This Row],[Delivery Date]])</f>
        <v>4</v>
      </c>
    </row>
    <row r="1780" spans="1:12">
      <c r="A1780" s="4">
        <v>1823</v>
      </c>
      <c r="B1780" s="2" t="s">
        <v>313</v>
      </c>
      <c r="C1780" s="2" t="s">
        <v>19</v>
      </c>
      <c r="D1780" s="3">
        <v>0.8833333333333333</v>
      </c>
      <c r="E1780" s="2" t="s">
        <v>381</v>
      </c>
      <c r="F1780" s="1">
        <v>41665.870575428242</v>
      </c>
      <c r="G1780" s="1">
        <v>41665.921825428239</v>
      </c>
      <c r="H1780" s="5">
        <f t="shared" si="112"/>
        <v>73</v>
      </c>
      <c r="I1780" s="15" t="str">
        <f t="shared" si="109"/>
        <v>Jan</v>
      </c>
      <c r="J1780" s="15" t="str">
        <f t="shared" si="110"/>
        <v>Day</v>
      </c>
      <c r="K1780" s="15" t="str">
        <f t="shared" si="111"/>
        <v>Weekend</v>
      </c>
      <c r="L1780" s="19">
        <f>_xlfn.ISOWEEKNUM(Table4[[#This Row],[Delivery Date]])</f>
        <v>4</v>
      </c>
    </row>
    <row r="1781" spans="1:12" hidden="1">
      <c r="A1781" s="4">
        <v>1824</v>
      </c>
      <c r="B1781" s="2" t="s">
        <v>313</v>
      </c>
      <c r="C1781" s="2" t="s">
        <v>19</v>
      </c>
      <c r="D1781" s="3">
        <v>5.5555555555555358E-3</v>
      </c>
      <c r="E1781" s="2" t="s">
        <v>381</v>
      </c>
      <c r="F1781" s="1">
        <v>41665.963403819449</v>
      </c>
      <c r="G1781" s="1">
        <v>41666.034584374996</v>
      </c>
      <c r="H1781" s="5">
        <f t="shared" si="112"/>
        <v>102</v>
      </c>
      <c r="I1781" s="15" t="str">
        <f t="shared" si="109"/>
        <v>Jan</v>
      </c>
      <c r="J1781" s="15" t="str">
        <f t="shared" si="110"/>
        <v>Night</v>
      </c>
      <c r="K1781" s="15" t="str">
        <f t="shared" si="111"/>
        <v>Weekend</v>
      </c>
      <c r="L1781" s="19">
        <f>_xlfn.ISOWEEKNUM(Table4[[#This Row],[Delivery Date]])</f>
        <v>4</v>
      </c>
    </row>
    <row r="1782" spans="1:12" hidden="1">
      <c r="A1782" s="4">
        <v>1825</v>
      </c>
      <c r="B1782" s="2" t="s">
        <v>314</v>
      </c>
      <c r="C1782" s="2" t="s">
        <v>5</v>
      </c>
      <c r="D1782" s="3">
        <v>0.18819444444444444</v>
      </c>
      <c r="E1782" s="2" t="s">
        <v>381</v>
      </c>
      <c r="F1782" s="1">
        <v>41666.164170219905</v>
      </c>
      <c r="G1782" s="1">
        <v>41666.235258182875</v>
      </c>
      <c r="H1782" s="5">
        <f t="shared" si="112"/>
        <v>102</v>
      </c>
      <c r="I1782" s="15" t="str">
        <f t="shared" si="109"/>
        <v>Jan</v>
      </c>
      <c r="J1782" s="15" t="str">
        <f t="shared" si="110"/>
        <v>Night</v>
      </c>
      <c r="K1782" s="15" t="str">
        <f t="shared" si="111"/>
        <v>Weekday</v>
      </c>
      <c r="L1782" s="19">
        <f>_xlfn.ISOWEEKNUM(Table4[[#This Row],[Delivery Date]])</f>
        <v>5</v>
      </c>
    </row>
    <row r="1783" spans="1:12">
      <c r="A1783" s="4">
        <v>1826</v>
      </c>
      <c r="B1783" s="2" t="s">
        <v>314</v>
      </c>
      <c r="C1783" s="2" t="s">
        <v>5</v>
      </c>
      <c r="D1783" s="3">
        <v>0.28472222222222221</v>
      </c>
      <c r="E1783" s="2" t="s">
        <v>381</v>
      </c>
      <c r="F1783" s="1">
        <v>41666.260150231486</v>
      </c>
      <c r="G1783" s="1">
        <v>41666.321134027778</v>
      </c>
      <c r="H1783" s="5">
        <f t="shared" si="112"/>
        <v>87</v>
      </c>
      <c r="I1783" s="15" t="str">
        <f t="shared" si="109"/>
        <v>Jan</v>
      </c>
      <c r="J1783" s="15" t="str">
        <f t="shared" si="110"/>
        <v>Day</v>
      </c>
      <c r="K1783" s="15" t="str">
        <f t="shared" si="111"/>
        <v>Weekday</v>
      </c>
      <c r="L1783" s="19">
        <f>_xlfn.ISOWEEKNUM(Table4[[#This Row],[Delivery Date]])</f>
        <v>5</v>
      </c>
    </row>
    <row r="1784" spans="1:12">
      <c r="A1784" s="4">
        <v>1827</v>
      </c>
      <c r="B1784" s="2" t="s">
        <v>314</v>
      </c>
      <c r="C1784" s="2" t="s">
        <v>5</v>
      </c>
      <c r="D1784" s="3">
        <v>0.34930555555555554</v>
      </c>
      <c r="E1784" s="2" t="s">
        <v>9</v>
      </c>
      <c r="F1784" s="1">
        <v>41666.321865891208</v>
      </c>
      <c r="G1784" s="1">
        <v>41666.378578854165</v>
      </c>
      <c r="H1784" s="5">
        <f t="shared" si="112"/>
        <v>81</v>
      </c>
      <c r="I1784" s="15" t="str">
        <f t="shared" si="109"/>
        <v>Jan</v>
      </c>
      <c r="J1784" s="15" t="str">
        <f t="shared" si="110"/>
        <v>Day</v>
      </c>
      <c r="K1784" s="15" t="str">
        <f t="shared" si="111"/>
        <v>Weekday</v>
      </c>
      <c r="L1784" s="19">
        <f>_xlfn.ISOWEEKNUM(Table4[[#This Row],[Delivery Date]])</f>
        <v>5</v>
      </c>
    </row>
    <row r="1785" spans="1:12">
      <c r="A1785" s="4">
        <v>1828</v>
      </c>
      <c r="B1785" s="2" t="s">
        <v>314</v>
      </c>
      <c r="C1785" s="2" t="s">
        <v>5</v>
      </c>
      <c r="D1785" s="3">
        <v>0.41250000000000003</v>
      </c>
      <c r="E1785" s="2" t="s">
        <v>9</v>
      </c>
      <c r="F1785" s="1">
        <v>41666.376417905092</v>
      </c>
      <c r="G1785" s="1">
        <v>41666.437563738422</v>
      </c>
      <c r="H1785" s="5">
        <f t="shared" si="112"/>
        <v>88</v>
      </c>
      <c r="I1785" s="15" t="str">
        <f t="shared" si="109"/>
        <v>Jan</v>
      </c>
      <c r="J1785" s="15" t="str">
        <f t="shared" si="110"/>
        <v>Day</v>
      </c>
      <c r="K1785" s="15" t="str">
        <f t="shared" si="111"/>
        <v>Weekday</v>
      </c>
      <c r="L1785" s="19">
        <f>_xlfn.ISOWEEKNUM(Table4[[#This Row],[Delivery Date]])</f>
        <v>5</v>
      </c>
    </row>
    <row r="1786" spans="1:12">
      <c r="A1786" s="4">
        <v>1829</v>
      </c>
      <c r="B1786" s="2" t="s">
        <v>314</v>
      </c>
      <c r="C1786" s="2" t="s">
        <v>5</v>
      </c>
      <c r="D1786" s="3">
        <v>0.41944444444444445</v>
      </c>
      <c r="E1786" s="2" t="s">
        <v>9</v>
      </c>
      <c r="F1786" s="1">
        <v>41666.399584525461</v>
      </c>
      <c r="G1786" s="1">
        <v>41666.462489618054</v>
      </c>
      <c r="H1786" s="5">
        <f t="shared" si="112"/>
        <v>90</v>
      </c>
      <c r="I1786" s="15" t="str">
        <f t="shared" si="109"/>
        <v>Jan</v>
      </c>
      <c r="J1786" s="15" t="str">
        <f t="shared" si="110"/>
        <v>Day</v>
      </c>
      <c r="K1786" s="15" t="str">
        <f t="shared" si="111"/>
        <v>Weekday</v>
      </c>
      <c r="L1786" s="19">
        <f>_xlfn.ISOWEEKNUM(Table4[[#This Row],[Delivery Date]])</f>
        <v>5</v>
      </c>
    </row>
    <row r="1787" spans="1:12">
      <c r="A1787" s="4">
        <v>1830</v>
      </c>
      <c r="B1787" s="2" t="s">
        <v>314</v>
      </c>
      <c r="C1787" s="2" t="s">
        <v>5</v>
      </c>
      <c r="D1787" s="3">
        <v>0.51597222222222217</v>
      </c>
      <c r="E1787" s="2" t="s">
        <v>9</v>
      </c>
      <c r="F1787" s="1">
        <v>41666.479081400459</v>
      </c>
      <c r="G1787" s="1">
        <v>41666.542368437498</v>
      </c>
      <c r="H1787" s="5">
        <f t="shared" si="112"/>
        <v>91</v>
      </c>
      <c r="I1787" s="15" t="str">
        <f t="shared" si="109"/>
        <v>Jan</v>
      </c>
      <c r="J1787" s="15" t="str">
        <f t="shared" si="110"/>
        <v>Day</v>
      </c>
      <c r="K1787" s="15" t="str">
        <f t="shared" si="111"/>
        <v>Weekday</v>
      </c>
      <c r="L1787" s="19">
        <f>_xlfn.ISOWEEKNUM(Table4[[#This Row],[Delivery Date]])</f>
        <v>5</v>
      </c>
    </row>
    <row r="1788" spans="1:12">
      <c r="A1788" s="4">
        <v>1831</v>
      </c>
      <c r="B1788" s="2" t="s">
        <v>314</v>
      </c>
      <c r="C1788" s="2" t="s">
        <v>5</v>
      </c>
      <c r="D1788" s="3">
        <v>0.60138888888888886</v>
      </c>
      <c r="E1788" s="2" t="s">
        <v>9</v>
      </c>
      <c r="F1788" s="1">
        <v>41666.5700693287</v>
      </c>
      <c r="G1788" s="1" t="e">
        <v>#VALUE!</v>
      </c>
      <c r="H1788" s="5" t="e">
        <f t="shared" si="112"/>
        <v>#VALUE!</v>
      </c>
      <c r="I1788" s="15" t="str">
        <f t="shared" si="109"/>
        <v>Jan</v>
      </c>
      <c r="J1788" s="15" t="str">
        <f t="shared" si="110"/>
        <v>Day</v>
      </c>
      <c r="K1788" s="15" t="str">
        <f t="shared" si="111"/>
        <v>Weekday</v>
      </c>
      <c r="L1788" s="19">
        <f>_xlfn.ISOWEEKNUM(Table4[[#This Row],[Delivery Date]])</f>
        <v>5</v>
      </c>
    </row>
    <row r="1789" spans="1:12">
      <c r="A1789" s="4">
        <v>1832</v>
      </c>
      <c r="B1789" s="2" t="s">
        <v>314</v>
      </c>
      <c r="C1789" s="2" t="s">
        <v>5</v>
      </c>
      <c r="D1789" s="3">
        <v>0.6430555555555556</v>
      </c>
      <c r="E1789" s="2" t="s">
        <v>381</v>
      </c>
      <c r="F1789" s="1">
        <v>41666.61609131944</v>
      </c>
      <c r="G1789" s="1" t="e">
        <v>#VALUE!</v>
      </c>
      <c r="H1789" s="5" t="e">
        <f t="shared" si="112"/>
        <v>#VALUE!</v>
      </c>
      <c r="I1789" s="15" t="str">
        <f t="shared" si="109"/>
        <v>Jan</v>
      </c>
      <c r="J1789" s="15" t="str">
        <f t="shared" si="110"/>
        <v>Day</v>
      </c>
      <c r="K1789" s="15" t="str">
        <f t="shared" si="111"/>
        <v>Weekday</v>
      </c>
      <c r="L1789" s="19">
        <f>_xlfn.ISOWEEKNUM(Table4[[#This Row],[Delivery Date]])</f>
        <v>5</v>
      </c>
    </row>
    <row r="1790" spans="1:12" hidden="1">
      <c r="A1790" s="4">
        <v>1833</v>
      </c>
      <c r="B1790" s="2" t="s">
        <v>315</v>
      </c>
      <c r="C1790" s="2" t="s">
        <v>8</v>
      </c>
      <c r="D1790" s="3">
        <v>0.14375000000000002</v>
      </c>
      <c r="E1790" s="2" t="s">
        <v>381</v>
      </c>
      <c r="F1790" s="1">
        <v>41667.115145682867</v>
      </c>
      <c r="G1790" s="1">
        <v>41667.187310034722</v>
      </c>
      <c r="H1790" s="5">
        <f t="shared" si="112"/>
        <v>103</v>
      </c>
      <c r="I1790" s="15" t="str">
        <f t="shared" si="109"/>
        <v>Jan</v>
      </c>
      <c r="J1790" s="15" t="str">
        <f t="shared" si="110"/>
        <v>Night</v>
      </c>
      <c r="K1790" s="15" t="str">
        <f t="shared" si="111"/>
        <v>Weekday</v>
      </c>
      <c r="L1790" s="19">
        <f>_xlfn.ISOWEEKNUM(Table4[[#This Row],[Delivery Date]])</f>
        <v>5</v>
      </c>
    </row>
    <row r="1791" spans="1:12">
      <c r="A1791" s="4">
        <v>1834</v>
      </c>
      <c r="B1791" s="2" t="s">
        <v>315</v>
      </c>
      <c r="C1791" s="2" t="s">
        <v>8</v>
      </c>
      <c r="D1791" s="3">
        <v>0.3833333333333333</v>
      </c>
      <c r="E1791" s="2" t="s">
        <v>9</v>
      </c>
      <c r="F1791" s="1">
        <v>41667.361141550922</v>
      </c>
      <c r="G1791" s="1">
        <v>41667.425169328701</v>
      </c>
      <c r="H1791" s="5">
        <f t="shared" si="112"/>
        <v>92</v>
      </c>
      <c r="I1791" s="15" t="str">
        <f t="shared" si="109"/>
        <v>Jan</v>
      </c>
      <c r="J1791" s="15" t="str">
        <f t="shared" si="110"/>
        <v>Day</v>
      </c>
      <c r="K1791" s="15" t="str">
        <f t="shared" si="111"/>
        <v>Weekday</v>
      </c>
      <c r="L1791" s="19">
        <f>_xlfn.ISOWEEKNUM(Table4[[#This Row],[Delivery Date]])</f>
        <v>5</v>
      </c>
    </row>
    <row r="1792" spans="1:12">
      <c r="A1792" s="4">
        <v>1835</v>
      </c>
      <c r="B1792" s="2" t="s">
        <v>315</v>
      </c>
      <c r="C1792" s="2" t="s">
        <v>8</v>
      </c>
      <c r="D1792" s="3">
        <v>0.42222222222222222</v>
      </c>
      <c r="E1792" s="2" t="s">
        <v>9</v>
      </c>
      <c r="F1792" s="1">
        <v>41667.404282523152</v>
      </c>
      <c r="G1792" s="1">
        <v>41667.452210763891</v>
      </c>
      <c r="H1792" s="5">
        <f t="shared" si="112"/>
        <v>69</v>
      </c>
      <c r="I1792" s="15" t="str">
        <f t="shared" si="109"/>
        <v>Jan</v>
      </c>
      <c r="J1792" s="15" t="str">
        <f t="shared" si="110"/>
        <v>Day</v>
      </c>
      <c r="K1792" s="15" t="str">
        <f t="shared" si="111"/>
        <v>Weekday</v>
      </c>
      <c r="L1792" s="19">
        <f>_xlfn.ISOWEEKNUM(Table4[[#This Row],[Delivery Date]])</f>
        <v>5</v>
      </c>
    </row>
    <row r="1793" spans="1:12">
      <c r="A1793" s="4">
        <v>1836</v>
      </c>
      <c r="B1793" s="2" t="s">
        <v>315</v>
      </c>
      <c r="C1793" s="2" t="s">
        <v>8</v>
      </c>
      <c r="D1793" s="3">
        <v>0.48402777777777778</v>
      </c>
      <c r="E1793" s="2" t="s">
        <v>9</v>
      </c>
      <c r="F1793" s="1">
        <v>41667.454775462968</v>
      </c>
      <c r="G1793" s="1">
        <v>41667.511118055554</v>
      </c>
      <c r="H1793" s="5">
        <f t="shared" si="112"/>
        <v>81</v>
      </c>
      <c r="I1793" s="15" t="str">
        <f t="shared" si="109"/>
        <v>Jan</v>
      </c>
      <c r="J1793" s="15" t="str">
        <f t="shared" si="110"/>
        <v>Day</v>
      </c>
      <c r="K1793" s="15" t="str">
        <f t="shared" si="111"/>
        <v>Weekday</v>
      </c>
      <c r="L1793" s="19">
        <f>_xlfn.ISOWEEKNUM(Table4[[#This Row],[Delivery Date]])</f>
        <v>5</v>
      </c>
    </row>
    <row r="1794" spans="1:12">
      <c r="A1794" s="4">
        <v>1837</v>
      </c>
      <c r="B1794" s="2" t="s">
        <v>315</v>
      </c>
      <c r="C1794" s="2" t="s">
        <v>8</v>
      </c>
      <c r="D1794" s="3">
        <v>0.50902777777777775</v>
      </c>
      <c r="E1794" s="2" t="s">
        <v>381</v>
      </c>
      <c r="F1794" s="1">
        <v>41667.473982141208</v>
      </c>
      <c r="G1794" s="1" t="e">
        <v>#VALUE!</v>
      </c>
      <c r="H1794" s="5" t="e">
        <f t="shared" si="112"/>
        <v>#VALUE!</v>
      </c>
      <c r="I1794" s="15" t="str">
        <f t="shared" ref="I1794:I1857" si="113">TEXT(B1794,"mmm")</f>
        <v>Jan</v>
      </c>
      <c r="J1794" s="15" t="str">
        <f t="shared" ref="J1794:J1857" si="114">IF(OR(HOUR(D1794)&lt;6, HOUR(D1794&gt;18)),"Night","Day")</f>
        <v>Day</v>
      </c>
      <c r="K1794" s="15" t="str">
        <f t="shared" ref="K1794:K1857" si="115">IF(OR(C1794="Saturday", C1794="Sunday"),"Weekend","Weekday")</f>
        <v>Weekday</v>
      </c>
      <c r="L1794" s="19">
        <f>_xlfn.ISOWEEKNUM(Table4[[#This Row],[Delivery Date]])</f>
        <v>5</v>
      </c>
    </row>
    <row r="1795" spans="1:12">
      <c r="A1795" s="4">
        <v>1838</v>
      </c>
      <c r="B1795" s="2" t="s">
        <v>315</v>
      </c>
      <c r="C1795" s="2" t="s">
        <v>8</v>
      </c>
      <c r="D1795" s="3">
        <v>0.58263888888888882</v>
      </c>
      <c r="E1795" s="2" t="s">
        <v>9</v>
      </c>
      <c r="F1795" s="1">
        <v>41667.554789664347</v>
      </c>
      <c r="G1795" s="1">
        <v>41667.615507256945</v>
      </c>
      <c r="H1795" s="5">
        <f t="shared" si="112"/>
        <v>87</v>
      </c>
      <c r="I1795" s="15" t="str">
        <f t="shared" si="113"/>
        <v>Jan</v>
      </c>
      <c r="J1795" s="15" t="str">
        <f t="shared" si="114"/>
        <v>Day</v>
      </c>
      <c r="K1795" s="15" t="str">
        <f t="shared" si="115"/>
        <v>Weekday</v>
      </c>
      <c r="L1795" s="19">
        <f>_xlfn.ISOWEEKNUM(Table4[[#This Row],[Delivery Date]])</f>
        <v>5</v>
      </c>
    </row>
    <row r="1796" spans="1:12">
      <c r="A1796" s="4">
        <v>1839</v>
      </c>
      <c r="B1796" s="2" t="s">
        <v>315</v>
      </c>
      <c r="C1796" s="2" t="s">
        <v>8</v>
      </c>
      <c r="D1796" s="3">
        <v>0.63680555555555551</v>
      </c>
      <c r="E1796" s="2" t="s">
        <v>6</v>
      </c>
      <c r="F1796" s="1">
        <v>41667.601585185184</v>
      </c>
      <c r="G1796" s="1" t="e">
        <v>#VALUE!</v>
      </c>
      <c r="H1796" s="5" t="e">
        <f t="shared" si="112"/>
        <v>#VALUE!</v>
      </c>
      <c r="I1796" s="15" t="str">
        <f t="shared" si="113"/>
        <v>Jan</v>
      </c>
      <c r="J1796" s="15" t="str">
        <f t="shared" si="114"/>
        <v>Day</v>
      </c>
      <c r="K1796" s="15" t="str">
        <f t="shared" si="115"/>
        <v>Weekday</v>
      </c>
      <c r="L1796" s="19">
        <f>_xlfn.ISOWEEKNUM(Table4[[#This Row],[Delivery Date]])</f>
        <v>5</v>
      </c>
    </row>
    <row r="1797" spans="1:12">
      <c r="A1797" s="4">
        <v>1840</v>
      </c>
      <c r="B1797" s="2" t="s">
        <v>315</v>
      </c>
      <c r="C1797" s="2" t="s">
        <v>8</v>
      </c>
      <c r="D1797" s="3">
        <v>0.67083333333333339</v>
      </c>
      <c r="E1797" s="2" t="s">
        <v>9</v>
      </c>
      <c r="F1797" s="1">
        <v>41667.643029398147</v>
      </c>
      <c r="G1797" s="1">
        <v>41667.702172916666</v>
      </c>
      <c r="H1797" s="5">
        <f t="shared" si="112"/>
        <v>85</v>
      </c>
      <c r="I1797" s="15" t="str">
        <f t="shared" si="113"/>
        <v>Jan</v>
      </c>
      <c r="J1797" s="15" t="str">
        <f t="shared" si="114"/>
        <v>Day</v>
      </c>
      <c r="K1797" s="15" t="str">
        <f t="shared" si="115"/>
        <v>Weekday</v>
      </c>
      <c r="L1797" s="19">
        <f>_xlfn.ISOWEEKNUM(Table4[[#This Row],[Delivery Date]])</f>
        <v>5</v>
      </c>
    </row>
    <row r="1798" spans="1:12" hidden="1">
      <c r="A1798" s="4">
        <v>1841</v>
      </c>
      <c r="B1798" s="2" t="s">
        <v>316</v>
      </c>
      <c r="C1798" s="2" t="s">
        <v>11</v>
      </c>
      <c r="D1798" s="3">
        <v>2.7083333333333334E-2</v>
      </c>
      <c r="E1798" s="2" t="s">
        <v>381</v>
      </c>
      <c r="F1798" s="1" t="e">
        <v>#VALUE!</v>
      </c>
      <c r="G1798" s="1">
        <v>41668.065916701387</v>
      </c>
      <c r="H1798" s="5" t="e">
        <f t="shared" si="112"/>
        <v>#VALUE!</v>
      </c>
      <c r="I1798" s="15" t="str">
        <f t="shared" si="113"/>
        <v>Jan</v>
      </c>
      <c r="J1798" s="15" t="str">
        <f t="shared" si="114"/>
        <v>Night</v>
      </c>
      <c r="K1798" s="15" t="str">
        <f t="shared" si="115"/>
        <v>Weekday</v>
      </c>
      <c r="L1798" s="19">
        <f>_xlfn.ISOWEEKNUM(Table4[[#This Row],[Delivery Date]])</f>
        <v>5</v>
      </c>
    </row>
    <row r="1799" spans="1:12" hidden="1">
      <c r="A1799" s="4">
        <v>1842</v>
      </c>
      <c r="B1799" s="2" t="s">
        <v>316</v>
      </c>
      <c r="C1799" s="2" t="s">
        <v>11</v>
      </c>
      <c r="D1799" s="3">
        <v>0.16527777777777777</v>
      </c>
      <c r="E1799" s="2" t="s">
        <v>381</v>
      </c>
      <c r="F1799" s="1">
        <v>41668.164549270834</v>
      </c>
      <c r="G1799" s="1" t="e">
        <v>#VALUE!</v>
      </c>
      <c r="H1799" s="5" t="e">
        <f t="shared" si="112"/>
        <v>#VALUE!</v>
      </c>
      <c r="I1799" s="15" t="str">
        <f t="shared" si="113"/>
        <v>Jan</v>
      </c>
      <c r="J1799" s="15" t="str">
        <f t="shared" si="114"/>
        <v>Night</v>
      </c>
      <c r="K1799" s="15" t="str">
        <f t="shared" si="115"/>
        <v>Weekday</v>
      </c>
      <c r="L1799" s="19">
        <f>_xlfn.ISOWEEKNUM(Table4[[#This Row],[Delivery Date]])</f>
        <v>5</v>
      </c>
    </row>
    <row r="1800" spans="1:12">
      <c r="A1800" s="4">
        <v>1843</v>
      </c>
      <c r="B1800" s="2" t="s">
        <v>316</v>
      </c>
      <c r="C1800" s="2" t="s">
        <v>11</v>
      </c>
      <c r="D1800" s="3">
        <v>0.35902777777777778</v>
      </c>
      <c r="E1800" s="2" t="s">
        <v>9</v>
      </c>
      <c r="F1800" s="1">
        <v>41668.320131215274</v>
      </c>
      <c r="G1800" s="1">
        <v>41668.39020065972</v>
      </c>
      <c r="H1800" s="5">
        <f t="shared" si="112"/>
        <v>100</v>
      </c>
      <c r="I1800" s="15" t="str">
        <f t="shared" si="113"/>
        <v>Jan</v>
      </c>
      <c r="J1800" s="15" t="str">
        <f t="shared" si="114"/>
        <v>Day</v>
      </c>
      <c r="K1800" s="15" t="str">
        <f t="shared" si="115"/>
        <v>Weekday</v>
      </c>
      <c r="L1800" s="19">
        <f>_xlfn.ISOWEEKNUM(Table4[[#This Row],[Delivery Date]])</f>
        <v>5</v>
      </c>
    </row>
    <row r="1801" spans="1:12">
      <c r="A1801" s="4">
        <v>1844</v>
      </c>
      <c r="B1801" s="2" t="s">
        <v>316</v>
      </c>
      <c r="C1801" s="2" t="s">
        <v>11</v>
      </c>
      <c r="D1801" s="3">
        <v>0.45624999999999999</v>
      </c>
      <c r="E1801" s="2" t="s">
        <v>9</v>
      </c>
      <c r="F1801" s="1">
        <v>41668.397839155092</v>
      </c>
      <c r="G1801" s="1">
        <v>41668.501924803248</v>
      </c>
      <c r="H1801" s="5">
        <f t="shared" si="112"/>
        <v>149</v>
      </c>
      <c r="I1801" s="15" t="str">
        <f t="shared" si="113"/>
        <v>Jan</v>
      </c>
      <c r="J1801" s="15" t="str">
        <f t="shared" si="114"/>
        <v>Day</v>
      </c>
      <c r="K1801" s="15" t="str">
        <f t="shared" si="115"/>
        <v>Weekday</v>
      </c>
      <c r="L1801" s="19">
        <f>_xlfn.ISOWEEKNUM(Table4[[#This Row],[Delivery Date]])</f>
        <v>5</v>
      </c>
    </row>
    <row r="1802" spans="1:12">
      <c r="A1802" s="4">
        <v>1845</v>
      </c>
      <c r="B1802" s="2" t="s">
        <v>316</v>
      </c>
      <c r="C1802" s="2" t="s">
        <v>11</v>
      </c>
      <c r="D1802" s="3">
        <v>0.46875</v>
      </c>
      <c r="E1802" s="2" t="s">
        <v>9</v>
      </c>
      <c r="F1802" s="1">
        <v>41668.425004432873</v>
      </c>
      <c r="G1802" s="1">
        <v>41668.556485914349</v>
      </c>
      <c r="H1802" s="5">
        <f t="shared" si="112"/>
        <v>189</v>
      </c>
      <c r="I1802" s="15" t="str">
        <f t="shared" si="113"/>
        <v>Jan</v>
      </c>
      <c r="J1802" s="15" t="str">
        <f t="shared" si="114"/>
        <v>Day</v>
      </c>
      <c r="K1802" s="15" t="str">
        <f t="shared" si="115"/>
        <v>Weekday</v>
      </c>
      <c r="L1802" s="19">
        <f>_xlfn.ISOWEEKNUM(Table4[[#This Row],[Delivery Date]])</f>
        <v>5</v>
      </c>
    </row>
    <row r="1803" spans="1:12">
      <c r="A1803" s="4">
        <v>1846</v>
      </c>
      <c r="B1803" s="2" t="s">
        <v>316</v>
      </c>
      <c r="C1803" s="2" t="s">
        <v>11</v>
      </c>
      <c r="D1803" s="3">
        <v>0.53194444444444444</v>
      </c>
      <c r="E1803" s="2" t="s">
        <v>9</v>
      </c>
      <c r="F1803" s="1">
        <v>41668.492778935186</v>
      </c>
      <c r="G1803" s="1">
        <v>41668.561991898154</v>
      </c>
      <c r="H1803" s="5">
        <f t="shared" si="112"/>
        <v>99</v>
      </c>
      <c r="I1803" s="15" t="str">
        <f t="shared" si="113"/>
        <v>Jan</v>
      </c>
      <c r="J1803" s="15" t="str">
        <f t="shared" si="114"/>
        <v>Day</v>
      </c>
      <c r="K1803" s="15" t="str">
        <f t="shared" si="115"/>
        <v>Weekday</v>
      </c>
      <c r="L1803" s="19">
        <f>_xlfn.ISOWEEKNUM(Table4[[#This Row],[Delivery Date]])</f>
        <v>5</v>
      </c>
    </row>
    <row r="1804" spans="1:12">
      <c r="A1804" s="4">
        <v>1847</v>
      </c>
      <c r="B1804" s="2" t="s">
        <v>316</v>
      </c>
      <c r="C1804" s="2" t="s">
        <v>11</v>
      </c>
      <c r="D1804" s="3">
        <v>0.54097222222222219</v>
      </c>
      <c r="E1804" s="2" t="s">
        <v>381</v>
      </c>
      <c r="F1804" s="1">
        <v>41668.535947951386</v>
      </c>
      <c r="G1804" s="1" t="e">
        <v>#VALUE!</v>
      </c>
      <c r="H1804" s="5" t="e">
        <f t="shared" si="112"/>
        <v>#VALUE!</v>
      </c>
      <c r="I1804" s="15" t="str">
        <f t="shared" si="113"/>
        <v>Jan</v>
      </c>
      <c r="J1804" s="15" t="str">
        <f t="shared" si="114"/>
        <v>Day</v>
      </c>
      <c r="K1804" s="15" t="str">
        <f t="shared" si="115"/>
        <v>Weekday</v>
      </c>
      <c r="L1804" s="19">
        <f>_xlfn.ISOWEEKNUM(Table4[[#This Row],[Delivery Date]])</f>
        <v>5</v>
      </c>
    </row>
    <row r="1805" spans="1:12">
      <c r="A1805" s="4">
        <v>1848</v>
      </c>
      <c r="B1805" s="2" t="s">
        <v>316</v>
      </c>
      <c r="C1805" s="2" t="s">
        <v>11</v>
      </c>
      <c r="D1805" s="3">
        <v>0.61875000000000002</v>
      </c>
      <c r="E1805" s="2" t="s">
        <v>9</v>
      </c>
      <c r="F1805" s="1">
        <v>41668.581030173613</v>
      </c>
      <c r="G1805" s="1">
        <v>41668.663368136578</v>
      </c>
      <c r="H1805" s="5">
        <f t="shared" si="112"/>
        <v>118</v>
      </c>
      <c r="I1805" s="15" t="str">
        <f t="shared" si="113"/>
        <v>Jan</v>
      </c>
      <c r="J1805" s="15" t="str">
        <f t="shared" si="114"/>
        <v>Day</v>
      </c>
      <c r="K1805" s="15" t="str">
        <f t="shared" si="115"/>
        <v>Weekday</v>
      </c>
      <c r="L1805" s="19">
        <f>_xlfn.ISOWEEKNUM(Table4[[#This Row],[Delivery Date]])</f>
        <v>5</v>
      </c>
    </row>
    <row r="1806" spans="1:12">
      <c r="A1806" s="4">
        <v>1849</v>
      </c>
      <c r="B1806" s="2" t="s">
        <v>316</v>
      </c>
      <c r="C1806" s="2" t="s">
        <v>11</v>
      </c>
      <c r="D1806" s="3">
        <v>0.68472222222222223</v>
      </c>
      <c r="E1806" s="2" t="s">
        <v>9</v>
      </c>
      <c r="F1806" s="1">
        <v>41668.652525925922</v>
      </c>
      <c r="G1806" s="1">
        <v>41668.723208796298</v>
      </c>
      <c r="H1806" s="5">
        <f t="shared" si="112"/>
        <v>101</v>
      </c>
      <c r="I1806" s="15" t="str">
        <f t="shared" si="113"/>
        <v>Jan</v>
      </c>
      <c r="J1806" s="15" t="str">
        <f t="shared" si="114"/>
        <v>Day</v>
      </c>
      <c r="K1806" s="15" t="str">
        <f t="shared" si="115"/>
        <v>Weekday</v>
      </c>
      <c r="L1806" s="19">
        <f>_xlfn.ISOWEEKNUM(Table4[[#This Row],[Delivery Date]])</f>
        <v>5</v>
      </c>
    </row>
    <row r="1807" spans="1:12">
      <c r="A1807" s="4">
        <v>1850</v>
      </c>
      <c r="B1807" s="2" t="s">
        <v>316</v>
      </c>
      <c r="C1807" s="2" t="s">
        <v>11</v>
      </c>
      <c r="D1807" s="3">
        <v>0.77986111111111101</v>
      </c>
      <c r="E1807" s="2" t="s">
        <v>9</v>
      </c>
      <c r="F1807" s="1">
        <v>41668.745344756942</v>
      </c>
      <c r="G1807" s="1">
        <v>41668.821837812495</v>
      </c>
      <c r="H1807" s="5">
        <f t="shared" si="112"/>
        <v>110</v>
      </c>
      <c r="I1807" s="15" t="str">
        <f t="shared" si="113"/>
        <v>Jan</v>
      </c>
      <c r="J1807" s="15" t="str">
        <f t="shared" si="114"/>
        <v>Day</v>
      </c>
      <c r="K1807" s="15" t="str">
        <f t="shared" si="115"/>
        <v>Weekday</v>
      </c>
      <c r="L1807" s="19">
        <f>_xlfn.ISOWEEKNUM(Table4[[#This Row],[Delivery Date]])</f>
        <v>5</v>
      </c>
    </row>
    <row r="1808" spans="1:12">
      <c r="A1808" s="4">
        <v>1851</v>
      </c>
      <c r="B1808" s="2" t="s">
        <v>317</v>
      </c>
      <c r="C1808" s="2" t="s">
        <v>13</v>
      </c>
      <c r="D1808" s="3">
        <v>0.28125</v>
      </c>
      <c r="E1808" s="2" t="s">
        <v>381</v>
      </c>
      <c r="F1808" s="1">
        <v>41669.271754363428</v>
      </c>
      <c r="G1808" s="1">
        <v>41669.336719641207</v>
      </c>
      <c r="H1808" s="5">
        <f t="shared" si="112"/>
        <v>93</v>
      </c>
      <c r="I1808" s="15" t="str">
        <f t="shared" si="113"/>
        <v>Jan</v>
      </c>
      <c r="J1808" s="15" t="str">
        <f t="shared" si="114"/>
        <v>Day</v>
      </c>
      <c r="K1808" s="15" t="str">
        <f t="shared" si="115"/>
        <v>Weekday</v>
      </c>
      <c r="L1808" s="19">
        <f>_xlfn.ISOWEEKNUM(Table4[[#This Row],[Delivery Date]])</f>
        <v>5</v>
      </c>
    </row>
    <row r="1809" spans="1:12">
      <c r="A1809" s="4">
        <v>1852</v>
      </c>
      <c r="B1809" s="2" t="s">
        <v>317</v>
      </c>
      <c r="C1809" s="2" t="s">
        <v>13</v>
      </c>
      <c r="D1809" s="3">
        <v>0.44097222222222227</v>
      </c>
      <c r="E1809" s="2" t="s">
        <v>9</v>
      </c>
      <c r="F1809" s="1">
        <v>41669.394568599535</v>
      </c>
      <c r="G1809" s="1">
        <v>41669.494406562502</v>
      </c>
      <c r="H1809" s="5">
        <f t="shared" si="112"/>
        <v>143</v>
      </c>
      <c r="I1809" s="15" t="str">
        <f t="shared" si="113"/>
        <v>Jan</v>
      </c>
      <c r="J1809" s="15" t="str">
        <f t="shared" si="114"/>
        <v>Day</v>
      </c>
      <c r="K1809" s="15" t="str">
        <f t="shared" si="115"/>
        <v>Weekday</v>
      </c>
      <c r="L1809" s="19">
        <f>_xlfn.ISOWEEKNUM(Table4[[#This Row],[Delivery Date]])</f>
        <v>5</v>
      </c>
    </row>
    <row r="1810" spans="1:12">
      <c r="A1810" s="4">
        <v>1853</v>
      </c>
      <c r="B1810" s="2" t="s">
        <v>317</v>
      </c>
      <c r="C1810" s="2" t="s">
        <v>13</v>
      </c>
      <c r="D1810" s="3">
        <v>0.50694444444444442</v>
      </c>
      <c r="E1810" s="2" t="s">
        <v>9</v>
      </c>
      <c r="F1810" s="1">
        <v>41669.466952164352</v>
      </c>
      <c r="G1810" s="1">
        <v>41669.536037812497</v>
      </c>
      <c r="H1810" s="5">
        <f t="shared" si="112"/>
        <v>99</v>
      </c>
      <c r="I1810" s="15" t="str">
        <f t="shared" si="113"/>
        <v>Jan</v>
      </c>
      <c r="J1810" s="15" t="str">
        <f t="shared" si="114"/>
        <v>Day</v>
      </c>
      <c r="K1810" s="15" t="str">
        <f t="shared" si="115"/>
        <v>Weekday</v>
      </c>
      <c r="L1810" s="19">
        <f>_xlfn.ISOWEEKNUM(Table4[[#This Row],[Delivery Date]])</f>
        <v>5</v>
      </c>
    </row>
    <row r="1811" spans="1:12">
      <c r="A1811" s="4">
        <v>1854</v>
      </c>
      <c r="B1811" s="2" t="s">
        <v>317</v>
      </c>
      <c r="C1811" s="2" t="s">
        <v>13</v>
      </c>
      <c r="D1811" s="3">
        <v>0.96805555555555556</v>
      </c>
      <c r="E1811" s="2" t="s">
        <v>381</v>
      </c>
      <c r="F1811" s="1">
        <v>41669.975168483797</v>
      </c>
      <c r="G1811" s="1">
        <v>41670.023154594906</v>
      </c>
      <c r="H1811" s="5">
        <f t="shared" si="112"/>
        <v>69</v>
      </c>
      <c r="I1811" s="15" t="str">
        <f t="shared" si="113"/>
        <v>Jan</v>
      </c>
      <c r="J1811" s="15" t="str">
        <f t="shared" si="114"/>
        <v>Day</v>
      </c>
      <c r="K1811" s="15" t="str">
        <f t="shared" si="115"/>
        <v>Weekday</v>
      </c>
      <c r="L1811" s="19">
        <f>_xlfn.ISOWEEKNUM(Table4[[#This Row],[Delivery Date]])</f>
        <v>5</v>
      </c>
    </row>
    <row r="1812" spans="1:12" hidden="1">
      <c r="A1812" s="4">
        <v>1855</v>
      </c>
      <c r="B1812" s="2" t="s">
        <v>318</v>
      </c>
      <c r="C1812" s="2" t="s">
        <v>15</v>
      </c>
      <c r="D1812" s="3">
        <v>6.8749999999999992E-2</v>
      </c>
      <c r="E1812" s="2" t="s">
        <v>381</v>
      </c>
      <c r="F1812" s="1">
        <v>41670.066766053242</v>
      </c>
      <c r="G1812" s="1">
        <v>41670.10805077546</v>
      </c>
      <c r="H1812" s="5">
        <f t="shared" si="112"/>
        <v>59</v>
      </c>
      <c r="I1812" s="15" t="str">
        <f t="shared" si="113"/>
        <v>Jan</v>
      </c>
      <c r="J1812" s="15" t="str">
        <f t="shared" si="114"/>
        <v>Night</v>
      </c>
      <c r="K1812" s="15" t="str">
        <f t="shared" si="115"/>
        <v>Weekday</v>
      </c>
      <c r="L1812" s="19">
        <f>_xlfn.ISOWEEKNUM(Table4[[#This Row],[Delivery Date]])</f>
        <v>5</v>
      </c>
    </row>
    <row r="1813" spans="1:12">
      <c r="A1813" s="4">
        <v>1856</v>
      </c>
      <c r="B1813" s="2" t="s">
        <v>318</v>
      </c>
      <c r="C1813" s="2" t="s">
        <v>15</v>
      </c>
      <c r="D1813" s="3">
        <v>0.40208333333333335</v>
      </c>
      <c r="E1813" s="2" t="s">
        <v>9</v>
      </c>
      <c r="F1813" s="1">
        <v>41670.377349849543</v>
      </c>
      <c r="G1813" s="1">
        <v>41670.436377627317</v>
      </c>
      <c r="H1813" s="5">
        <f t="shared" si="112"/>
        <v>85</v>
      </c>
      <c r="I1813" s="15" t="str">
        <f t="shared" si="113"/>
        <v>Jan</v>
      </c>
      <c r="J1813" s="15" t="str">
        <f t="shared" si="114"/>
        <v>Day</v>
      </c>
      <c r="K1813" s="15" t="str">
        <f t="shared" si="115"/>
        <v>Weekday</v>
      </c>
      <c r="L1813" s="19">
        <f>_xlfn.ISOWEEKNUM(Table4[[#This Row],[Delivery Date]])</f>
        <v>5</v>
      </c>
    </row>
    <row r="1814" spans="1:12">
      <c r="A1814" s="4">
        <v>1857</v>
      </c>
      <c r="B1814" s="2" t="s">
        <v>318</v>
      </c>
      <c r="C1814" s="2" t="s">
        <v>15</v>
      </c>
      <c r="D1814" s="3">
        <v>0.44861111111111113</v>
      </c>
      <c r="E1814" s="2" t="s">
        <v>9</v>
      </c>
      <c r="F1814" s="1">
        <v>41670.422940509263</v>
      </c>
      <c r="G1814" s="1">
        <v>41670.476945138893</v>
      </c>
      <c r="H1814" s="5">
        <f t="shared" si="112"/>
        <v>77</v>
      </c>
      <c r="I1814" s="15" t="str">
        <f t="shared" si="113"/>
        <v>Jan</v>
      </c>
      <c r="J1814" s="15" t="str">
        <f t="shared" si="114"/>
        <v>Day</v>
      </c>
      <c r="K1814" s="15" t="str">
        <f t="shared" si="115"/>
        <v>Weekday</v>
      </c>
      <c r="L1814" s="19">
        <f>_xlfn.ISOWEEKNUM(Table4[[#This Row],[Delivery Date]])</f>
        <v>5</v>
      </c>
    </row>
    <row r="1815" spans="1:12">
      <c r="A1815" s="4">
        <v>1858</v>
      </c>
      <c r="B1815" s="2" t="s">
        <v>318</v>
      </c>
      <c r="C1815" s="2" t="s">
        <v>15</v>
      </c>
      <c r="D1815" s="3">
        <v>0.4777777777777778</v>
      </c>
      <c r="E1815" s="2" t="s">
        <v>9</v>
      </c>
      <c r="F1815" s="1">
        <v>41670.443086261577</v>
      </c>
      <c r="G1815" s="1">
        <v>41670.519741354168</v>
      </c>
      <c r="H1815" s="5">
        <f t="shared" ref="H1815:H1877" si="116">HOUR(G1815-F1815)*60+MINUTE(G1815-F1815)</f>
        <v>110</v>
      </c>
      <c r="I1815" s="15" t="str">
        <f t="shared" si="113"/>
        <v>Jan</v>
      </c>
      <c r="J1815" s="15" t="str">
        <f t="shared" si="114"/>
        <v>Day</v>
      </c>
      <c r="K1815" s="15" t="str">
        <f t="shared" si="115"/>
        <v>Weekday</v>
      </c>
      <c r="L1815" s="19">
        <f>_xlfn.ISOWEEKNUM(Table4[[#This Row],[Delivery Date]])</f>
        <v>5</v>
      </c>
    </row>
    <row r="1816" spans="1:12">
      <c r="A1816" s="4">
        <v>1859</v>
      </c>
      <c r="B1816" s="2" t="s">
        <v>318</v>
      </c>
      <c r="C1816" s="2" t="s">
        <v>15</v>
      </c>
      <c r="D1816" s="3">
        <v>0.56527777777777777</v>
      </c>
      <c r="E1816" s="2" t="s">
        <v>9</v>
      </c>
      <c r="F1816" s="1">
        <v>41670.521245104166</v>
      </c>
      <c r="G1816" s="1">
        <v>41670.598120104165</v>
      </c>
      <c r="H1816" s="5">
        <f t="shared" si="116"/>
        <v>110</v>
      </c>
      <c r="I1816" s="15" t="str">
        <f t="shared" si="113"/>
        <v>Jan</v>
      </c>
      <c r="J1816" s="15" t="str">
        <f t="shared" si="114"/>
        <v>Day</v>
      </c>
      <c r="K1816" s="15" t="str">
        <f t="shared" si="115"/>
        <v>Weekday</v>
      </c>
      <c r="L1816" s="19">
        <f>_xlfn.ISOWEEKNUM(Table4[[#This Row],[Delivery Date]])</f>
        <v>5</v>
      </c>
    </row>
    <row r="1817" spans="1:12">
      <c r="A1817" s="4">
        <v>1860</v>
      </c>
      <c r="B1817" s="2" t="s">
        <v>318</v>
      </c>
      <c r="C1817" s="2" t="s">
        <v>15</v>
      </c>
      <c r="D1817" s="3">
        <v>0.76944444444444438</v>
      </c>
      <c r="E1817" s="2" t="s">
        <v>381</v>
      </c>
      <c r="F1817" s="1" t="e">
        <v>#VALUE!</v>
      </c>
      <c r="G1817" s="1" t="e">
        <v>#VALUE!</v>
      </c>
      <c r="H1817" s="5" t="e">
        <f t="shared" si="116"/>
        <v>#VALUE!</v>
      </c>
      <c r="I1817" s="15" t="str">
        <f t="shared" si="113"/>
        <v>Jan</v>
      </c>
      <c r="J1817" s="15" t="str">
        <f t="shared" si="114"/>
        <v>Day</v>
      </c>
      <c r="K1817" s="15" t="str">
        <f t="shared" si="115"/>
        <v>Weekday</v>
      </c>
      <c r="L1817" s="19">
        <f>_xlfn.ISOWEEKNUM(Table4[[#This Row],[Delivery Date]])</f>
        <v>5</v>
      </c>
    </row>
    <row r="1818" spans="1:12">
      <c r="A1818" s="4">
        <v>1861</v>
      </c>
      <c r="B1818" s="2" t="s">
        <v>319</v>
      </c>
      <c r="C1818" s="2" t="s">
        <v>17</v>
      </c>
      <c r="D1818" s="3">
        <v>0.3298611111111111</v>
      </c>
      <c r="E1818" s="2" t="s">
        <v>381</v>
      </c>
      <c r="F1818" s="1" t="e">
        <v>#VALUE!</v>
      </c>
      <c r="G1818" s="1">
        <v>41671.3669568287</v>
      </c>
      <c r="H1818" s="5" t="e">
        <f t="shared" si="116"/>
        <v>#VALUE!</v>
      </c>
      <c r="I1818" s="15" t="str">
        <f t="shared" si="113"/>
        <v>Feb</v>
      </c>
      <c r="J1818" s="15" t="str">
        <f t="shared" si="114"/>
        <v>Day</v>
      </c>
      <c r="K1818" s="15" t="str">
        <f t="shared" si="115"/>
        <v>Weekend</v>
      </c>
      <c r="L1818" s="19">
        <f>_xlfn.ISOWEEKNUM(Table4[[#This Row],[Delivery Date]])</f>
        <v>5</v>
      </c>
    </row>
    <row r="1819" spans="1:12">
      <c r="A1819" s="4">
        <v>1862</v>
      </c>
      <c r="B1819" s="2" t="s">
        <v>319</v>
      </c>
      <c r="C1819" s="2" t="s">
        <v>17</v>
      </c>
      <c r="D1819" s="3">
        <v>0.38819444444444445</v>
      </c>
      <c r="E1819" s="2" t="s">
        <v>381</v>
      </c>
      <c r="F1819" s="1">
        <v>41671.369712002313</v>
      </c>
      <c r="G1819" s="1">
        <v>41671.452906446764</v>
      </c>
      <c r="H1819" s="5">
        <f t="shared" si="116"/>
        <v>119</v>
      </c>
      <c r="I1819" s="15" t="str">
        <f t="shared" si="113"/>
        <v>Feb</v>
      </c>
      <c r="J1819" s="15" t="str">
        <f t="shared" si="114"/>
        <v>Day</v>
      </c>
      <c r="K1819" s="15" t="str">
        <f t="shared" si="115"/>
        <v>Weekend</v>
      </c>
      <c r="L1819" s="19">
        <f>_xlfn.ISOWEEKNUM(Table4[[#This Row],[Delivery Date]])</f>
        <v>5</v>
      </c>
    </row>
    <row r="1820" spans="1:12">
      <c r="A1820" s="4">
        <v>1863</v>
      </c>
      <c r="B1820" s="2" t="s">
        <v>319</v>
      </c>
      <c r="C1820" s="2" t="s">
        <v>17</v>
      </c>
      <c r="D1820" s="3">
        <v>0.66319444444444442</v>
      </c>
      <c r="E1820" s="2" t="s">
        <v>381</v>
      </c>
      <c r="F1820" s="1">
        <v>41671.652290474536</v>
      </c>
      <c r="G1820" s="1">
        <v>41671.702487233801</v>
      </c>
      <c r="H1820" s="5">
        <f t="shared" si="116"/>
        <v>72</v>
      </c>
      <c r="I1820" s="15" t="str">
        <f t="shared" si="113"/>
        <v>Feb</v>
      </c>
      <c r="J1820" s="15" t="str">
        <f t="shared" si="114"/>
        <v>Day</v>
      </c>
      <c r="K1820" s="15" t="str">
        <f t="shared" si="115"/>
        <v>Weekend</v>
      </c>
      <c r="L1820" s="19">
        <f>_xlfn.ISOWEEKNUM(Table4[[#This Row],[Delivery Date]])</f>
        <v>5</v>
      </c>
    </row>
    <row r="1821" spans="1:12">
      <c r="A1821" s="4">
        <v>1864</v>
      </c>
      <c r="B1821" s="2" t="s">
        <v>319</v>
      </c>
      <c r="C1821" s="2" t="s">
        <v>17</v>
      </c>
      <c r="D1821" s="3">
        <v>0.85277777777777775</v>
      </c>
      <c r="E1821" s="2" t="s">
        <v>381</v>
      </c>
      <c r="F1821" s="1">
        <v>41671.822111076392</v>
      </c>
      <c r="G1821" s="1">
        <v>41671.898245335651</v>
      </c>
      <c r="H1821" s="5">
        <f t="shared" si="116"/>
        <v>109</v>
      </c>
      <c r="I1821" s="15" t="str">
        <f t="shared" si="113"/>
        <v>Feb</v>
      </c>
      <c r="J1821" s="15" t="str">
        <f t="shared" si="114"/>
        <v>Day</v>
      </c>
      <c r="K1821" s="15" t="str">
        <f t="shared" si="115"/>
        <v>Weekend</v>
      </c>
      <c r="L1821" s="19">
        <f>_xlfn.ISOWEEKNUM(Table4[[#This Row],[Delivery Date]])</f>
        <v>5</v>
      </c>
    </row>
    <row r="1822" spans="1:12" hidden="1">
      <c r="A1822" s="4">
        <v>1865</v>
      </c>
      <c r="B1822" s="2" t="s">
        <v>319</v>
      </c>
      <c r="C1822" s="2" t="s">
        <v>17</v>
      </c>
      <c r="D1822" s="3">
        <v>1.388888888888884E-3</v>
      </c>
      <c r="E1822" s="2" t="s">
        <v>381</v>
      </c>
      <c r="F1822" s="1">
        <v>41671.977777743057</v>
      </c>
      <c r="G1822" s="1">
        <v>41672.019768483799</v>
      </c>
      <c r="H1822" s="5">
        <f t="shared" si="116"/>
        <v>60</v>
      </c>
      <c r="I1822" s="15" t="str">
        <f t="shared" si="113"/>
        <v>Feb</v>
      </c>
      <c r="J1822" s="15" t="str">
        <f t="shared" si="114"/>
        <v>Night</v>
      </c>
      <c r="K1822" s="15" t="str">
        <f t="shared" si="115"/>
        <v>Weekend</v>
      </c>
      <c r="L1822" s="19">
        <f>_xlfn.ISOWEEKNUM(Table4[[#This Row],[Delivery Date]])</f>
        <v>5</v>
      </c>
    </row>
    <row r="1823" spans="1:12" hidden="1">
      <c r="A1823" s="4">
        <v>1866</v>
      </c>
      <c r="B1823" s="2" t="s">
        <v>320</v>
      </c>
      <c r="C1823" s="2" t="s">
        <v>19</v>
      </c>
      <c r="D1823" s="3">
        <v>4.9305555555555554E-2</v>
      </c>
      <c r="E1823" s="2" t="s">
        <v>6</v>
      </c>
      <c r="F1823" s="1">
        <v>41672.014305289355</v>
      </c>
      <c r="G1823" s="1">
        <v>41672.07079834491</v>
      </c>
      <c r="H1823" s="5">
        <f t="shared" si="116"/>
        <v>81</v>
      </c>
      <c r="I1823" s="15" t="str">
        <f t="shared" si="113"/>
        <v>Feb</v>
      </c>
      <c r="J1823" s="15" t="str">
        <f t="shared" si="114"/>
        <v>Night</v>
      </c>
      <c r="K1823" s="15" t="str">
        <f t="shared" si="115"/>
        <v>Weekend</v>
      </c>
      <c r="L1823" s="19">
        <f>_xlfn.ISOWEEKNUM(Table4[[#This Row],[Delivery Date]])</f>
        <v>5</v>
      </c>
    </row>
    <row r="1824" spans="1:12">
      <c r="A1824" s="4">
        <v>1867</v>
      </c>
      <c r="B1824" s="2" t="s">
        <v>320</v>
      </c>
      <c r="C1824" s="2" t="s">
        <v>19</v>
      </c>
      <c r="D1824" s="3">
        <v>0.32430555555555557</v>
      </c>
      <c r="E1824" s="2" t="s">
        <v>381</v>
      </c>
      <c r="F1824" s="1">
        <v>41672.316919826393</v>
      </c>
      <c r="G1824" s="1">
        <v>41672.361352696753</v>
      </c>
      <c r="H1824" s="5">
        <f t="shared" si="116"/>
        <v>63</v>
      </c>
      <c r="I1824" s="15" t="str">
        <f t="shared" si="113"/>
        <v>Feb</v>
      </c>
      <c r="J1824" s="15" t="str">
        <f t="shared" si="114"/>
        <v>Day</v>
      </c>
      <c r="K1824" s="15" t="str">
        <f t="shared" si="115"/>
        <v>Weekend</v>
      </c>
      <c r="L1824" s="19">
        <f>_xlfn.ISOWEEKNUM(Table4[[#This Row],[Delivery Date]])</f>
        <v>5</v>
      </c>
    </row>
    <row r="1825" spans="1:12">
      <c r="A1825" s="4">
        <v>1868</v>
      </c>
      <c r="B1825" s="2" t="s">
        <v>320</v>
      </c>
      <c r="C1825" s="2" t="s">
        <v>19</v>
      </c>
      <c r="D1825" s="3">
        <v>0.84305555555555556</v>
      </c>
      <c r="E1825" s="2" t="s">
        <v>381</v>
      </c>
      <c r="F1825" s="1">
        <v>41672.817298182876</v>
      </c>
      <c r="G1825" s="1">
        <v>41672.868895405096</v>
      </c>
      <c r="H1825" s="5">
        <f t="shared" si="116"/>
        <v>74</v>
      </c>
      <c r="I1825" s="15" t="str">
        <f t="shared" si="113"/>
        <v>Feb</v>
      </c>
      <c r="J1825" s="15" t="str">
        <f t="shared" si="114"/>
        <v>Day</v>
      </c>
      <c r="K1825" s="15" t="str">
        <f t="shared" si="115"/>
        <v>Weekend</v>
      </c>
      <c r="L1825" s="19">
        <f>_xlfn.ISOWEEKNUM(Table4[[#This Row],[Delivery Date]])</f>
        <v>5</v>
      </c>
    </row>
    <row r="1826" spans="1:12">
      <c r="A1826" s="4">
        <v>1869</v>
      </c>
      <c r="B1826" s="2" t="s">
        <v>321</v>
      </c>
      <c r="C1826" s="2" t="s">
        <v>5</v>
      </c>
      <c r="D1826" s="3">
        <v>0.35694444444444445</v>
      </c>
      <c r="E1826" s="2" t="s">
        <v>9</v>
      </c>
      <c r="F1826" s="1">
        <v>41673.318053009265</v>
      </c>
      <c r="G1826" s="1">
        <v>41673.379569212964</v>
      </c>
      <c r="H1826" s="5">
        <f t="shared" si="116"/>
        <v>88</v>
      </c>
      <c r="I1826" s="15" t="str">
        <f t="shared" si="113"/>
        <v>Feb</v>
      </c>
      <c r="J1826" s="15" t="str">
        <f t="shared" si="114"/>
        <v>Day</v>
      </c>
      <c r="K1826" s="15" t="str">
        <f t="shared" si="115"/>
        <v>Weekday</v>
      </c>
      <c r="L1826" s="19">
        <f>_xlfn.ISOWEEKNUM(Table4[[#This Row],[Delivery Date]])</f>
        <v>6</v>
      </c>
    </row>
    <row r="1827" spans="1:12">
      <c r="A1827" s="4">
        <v>1870</v>
      </c>
      <c r="B1827" s="2" t="s">
        <v>321</v>
      </c>
      <c r="C1827" s="2" t="s">
        <v>5</v>
      </c>
      <c r="D1827" s="3">
        <v>0.4145833333333333</v>
      </c>
      <c r="E1827" s="2" t="s">
        <v>9</v>
      </c>
      <c r="F1827" s="1">
        <v>41673.394614004632</v>
      </c>
      <c r="G1827" s="1">
        <v>41673.46273900463</v>
      </c>
      <c r="H1827" s="5">
        <f t="shared" si="116"/>
        <v>98</v>
      </c>
      <c r="I1827" s="15" t="str">
        <f t="shared" si="113"/>
        <v>Feb</v>
      </c>
      <c r="J1827" s="15" t="str">
        <f t="shared" si="114"/>
        <v>Day</v>
      </c>
      <c r="K1827" s="15" t="str">
        <f t="shared" si="115"/>
        <v>Weekday</v>
      </c>
      <c r="L1827" s="19">
        <f>_xlfn.ISOWEEKNUM(Table4[[#This Row],[Delivery Date]])</f>
        <v>6</v>
      </c>
    </row>
    <row r="1828" spans="1:12">
      <c r="A1828" s="4">
        <v>1871</v>
      </c>
      <c r="B1828" s="2" t="s">
        <v>321</v>
      </c>
      <c r="C1828" s="2" t="s">
        <v>5</v>
      </c>
      <c r="D1828" s="3">
        <v>0.4777777777777778</v>
      </c>
      <c r="E1828" s="2" t="s">
        <v>9</v>
      </c>
      <c r="F1828" s="1">
        <v>41673.454225150461</v>
      </c>
      <c r="G1828" s="1">
        <v>41673.503854780094</v>
      </c>
      <c r="H1828" s="5">
        <f t="shared" si="116"/>
        <v>71</v>
      </c>
      <c r="I1828" s="15" t="str">
        <f t="shared" si="113"/>
        <v>Feb</v>
      </c>
      <c r="J1828" s="15" t="str">
        <f t="shared" si="114"/>
        <v>Day</v>
      </c>
      <c r="K1828" s="15" t="str">
        <f t="shared" si="115"/>
        <v>Weekday</v>
      </c>
      <c r="L1828" s="19">
        <f>_xlfn.ISOWEEKNUM(Table4[[#This Row],[Delivery Date]])</f>
        <v>6</v>
      </c>
    </row>
    <row r="1829" spans="1:12">
      <c r="A1829" s="4">
        <v>1872</v>
      </c>
      <c r="B1829" s="2" t="s">
        <v>321</v>
      </c>
      <c r="C1829" s="2" t="s">
        <v>5</v>
      </c>
      <c r="D1829" s="3">
        <v>0.52152777777777781</v>
      </c>
      <c r="E1829" s="2" t="s">
        <v>9</v>
      </c>
      <c r="F1829" s="1">
        <v>41673.467512465279</v>
      </c>
      <c r="G1829" s="1">
        <v>41673.575637465277</v>
      </c>
      <c r="H1829" s="5">
        <f t="shared" si="116"/>
        <v>155</v>
      </c>
      <c r="I1829" s="15" t="str">
        <f t="shared" si="113"/>
        <v>Feb</v>
      </c>
      <c r="J1829" s="15" t="str">
        <f t="shared" si="114"/>
        <v>Day</v>
      </c>
      <c r="K1829" s="15" t="str">
        <f t="shared" si="115"/>
        <v>Weekday</v>
      </c>
      <c r="L1829" s="19">
        <f>_xlfn.ISOWEEKNUM(Table4[[#This Row],[Delivery Date]])</f>
        <v>6</v>
      </c>
    </row>
    <row r="1830" spans="1:12">
      <c r="A1830" s="4">
        <v>1873</v>
      </c>
      <c r="B1830" s="2" t="s">
        <v>321</v>
      </c>
      <c r="C1830" s="2" t="s">
        <v>5</v>
      </c>
      <c r="D1830" s="3">
        <v>0.61319444444444449</v>
      </c>
      <c r="E1830" s="2" t="s">
        <v>9</v>
      </c>
      <c r="F1830" s="1">
        <v>41673.571396643521</v>
      </c>
      <c r="G1830" s="1">
        <v>41673.656593402775</v>
      </c>
      <c r="H1830" s="5">
        <f t="shared" si="116"/>
        <v>122</v>
      </c>
      <c r="I1830" s="15" t="str">
        <f t="shared" si="113"/>
        <v>Feb</v>
      </c>
      <c r="J1830" s="15" t="str">
        <f t="shared" si="114"/>
        <v>Day</v>
      </c>
      <c r="K1830" s="15" t="str">
        <f t="shared" si="115"/>
        <v>Weekday</v>
      </c>
      <c r="L1830" s="19">
        <f>_xlfn.ISOWEEKNUM(Table4[[#This Row],[Delivery Date]])</f>
        <v>6</v>
      </c>
    </row>
    <row r="1831" spans="1:12">
      <c r="A1831" s="4">
        <v>1874</v>
      </c>
      <c r="B1831" s="2" t="s">
        <v>321</v>
      </c>
      <c r="C1831" s="2" t="s">
        <v>5</v>
      </c>
      <c r="D1831" s="3">
        <v>0.70833333333333337</v>
      </c>
      <c r="E1831" s="2" t="s">
        <v>9</v>
      </c>
      <c r="F1831" s="1">
        <v>41673.672561307874</v>
      </c>
      <c r="G1831" s="1">
        <v>41673.735570567129</v>
      </c>
      <c r="H1831" s="5">
        <f t="shared" si="116"/>
        <v>90</v>
      </c>
      <c r="I1831" s="15" t="str">
        <f t="shared" si="113"/>
        <v>Feb</v>
      </c>
      <c r="J1831" s="15" t="str">
        <f t="shared" si="114"/>
        <v>Day</v>
      </c>
      <c r="K1831" s="15" t="str">
        <f t="shared" si="115"/>
        <v>Weekday</v>
      </c>
      <c r="L1831" s="19">
        <f>_xlfn.ISOWEEKNUM(Table4[[#This Row],[Delivery Date]])</f>
        <v>6</v>
      </c>
    </row>
    <row r="1832" spans="1:12">
      <c r="A1832" s="4">
        <v>1875</v>
      </c>
      <c r="B1832" s="2" t="s">
        <v>321</v>
      </c>
      <c r="C1832" s="2" t="s">
        <v>5</v>
      </c>
      <c r="D1832" s="3">
        <v>0.82361111111111107</v>
      </c>
      <c r="E1832" s="2" t="s">
        <v>381</v>
      </c>
      <c r="F1832" s="1">
        <v>41673.792170567125</v>
      </c>
      <c r="G1832" s="1">
        <v>41673.869902048609</v>
      </c>
      <c r="H1832" s="5">
        <f t="shared" si="116"/>
        <v>111</v>
      </c>
      <c r="I1832" s="15" t="str">
        <f t="shared" si="113"/>
        <v>Feb</v>
      </c>
      <c r="J1832" s="15" t="str">
        <f t="shared" si="114"/>
        <v>Day</v>
      </c>
      <c r="K1832" s="15" t="str">
        <f t="shared" si="115"/>
        <v>Weekday</v>
      </c>
      <c r="L1832" s="19">
        <f>_xlfn.ISOWEEKNUM(Table4[[#This Row],[Delivery Date]])</f>
        <v>6</v>
      </c>
    </row>
    <row r="1833" spans="1:12" hidden="1">
      <c r="A1833" s="4">
        <v>1876</v>
      </c>
      <c r="B1833" s="2" t="s">
        <v>322</v>
      </c>
      <c r="C1833" s="2" t="s">
        <v>8</v>
      </c>
      <c r="D1833" s="3">
        <v>0.18888888888888888</v>
      </c>
      <c r="E1833" s="2" t="s">
        <v>381</v>
      </c>
      <c r="F1833" s="1">
        <v>41674.181672256949</v>
      </c>
      <c r="G1833" s="1">
        <v>41674.232065775461</v>
      </c>
      <c r="H1833" s="5">
        <f t="shared" si="116"/>
        <v>72</v>
      </c>
      <c r="I1833" s="15" t="str">
        <f t="shared" si="113"/>
        <v>Feb</v>
      </c>
      <c r="J1833" s="15" t="str">
        <f t="shared" si="114"/>
        <v>Night</v>
      </c>
      <c r="K1833" s="15" t="str">
        <f t="shared" si="115"/>
        <v>Weekday</v>
      </c>
      <c r="L1833" s="19">
        <f>_xlfn.ISOWEEKNUM(Table4[[#This Row],[Delivery Date]])</f>
        <v>6</v>
      </c>
    </row>
    <row r="1834" spans="1:12">
      <c r="A1834" s="4">
        <v>1877</v>
      </c>
      <c r="B1834" s="2" t="s">
        <v>322</v>
      </c>
      <c r="C1834" s="2" t="s">
        <v>8</v>
      </c>
      <c r="D1834" s="3">
        <v>0.2638888888888889</v>
      </c>
      <c r="E1834" s="2" t="s">
        <v>381</v>
      </c>
      <c r="F1834" s="1">
        <v>41674.246158020833</v>
      </c>
      <c r="G1834" s="1" t="e">
        <v>#VALUE!</v>
      </c>
      <c r="H1834" s="5" t="e">
        <f t="shared" si="116"/>
        <v>#VALUE!</v>
      </c>
      <c r="I1834" s="15" t="str">
        <f t="shared" si="113"/>
        <v>Feb</v>
      </c>
      <c r="J1834" s="15" t="str">
        <f t="shared" si="114"/>
        <v>Day</v>
      </c>
      <c r="K1834" s="15" t="str">
        <f t="shared" si="115"/>
        <v>Weekday</v>
      </c>
      <c r="L1834" s="19">
        <f>_xlfn.ISOWEEKNUM(Table4[[#This Row],[Delivery Date]])</f>
        <v>6</v>
      </c>
    </row>
    <row r="1835" spans="1:12">
      <c r="A1835" s="4">
        <v>1878</v>
      </c>
      <c r="B1835" s="2" t="s">
        <v>322</v>
      </c>
      <c r="C1835" s="2" t="s">
        <v>8</v>
      </c>
      <c r="D1835" s="3">
        <v>0.43611111111111112</v>
      </c>
      <c r="E1835" s="2" t="s">
        <v>9</v>
      </c>
      <c r="F1835" s="1">
        <v>41675.834653090278</v>
      </c>
      <c r="G1835" s="1">
        <v>41674.48056744213</v>
      </c>
      <c r="H1835" s="5" t="e">
        <f t="shared" si="116"/>
        <v>#NUM!</v>
      </c>
      <c r="I1835" s="15" t="str">
        <f t="shared" si="113"/>
        <v>Feb</v>
      </c>
      <c r="J1835" s="15" t="str">
        <f t="shared" si="114"/>
        <v>Day</v>
      </c>
      <c r="K1835" s="15" t="str">
        <f t="shared" si="115"/>
        <v>Weekday</v>
      </c>
      <c r="L1835" s="19">
        <f>_xlfn.ISOWEEKNUM(Table4[[#This Row],[Delivery Date]])</f>
        <v>6</v>
      </c>
    </row>
    <row r="1836" spans="1:12">
      <c r="A1836" s="4">
        <v>1879</v>
      </c>
      <c r="B1836" s="2" t="s">
        <v>323</v>
      </c>
      <c r="C1836" s="2" t="s">
        <v>11</v>
      </c>
      <c r="D1836" s="3">
        <v>0.34166666666666662</v>
      </c>
      <c r="E1836" s="2" t="s">
        <v>9</v>
      </c>
      <c r="F1836" s="1">
        <v>41675.397358761576</v>
      </c>
      <c r="G1836" s="1">
        <v>41675.404962928245</v>
      </c>
      <c r="H1836" s="5">
        <f t="shared" si="116"/>
        <v>10</v>
      </c>
      <c r="I1836" s="15" t="str">
        <f t="shared" si="113"/>
        <v>Feb</v>
      </c>
      <c r="J1836" s="15" t="str">
        <f t="shared" si="114"/>
        <v>Day</v>
      </c>
      <c r="K1836" s="15" t="str">
        <f t="shared" si="115"/>
        <v>Weekday</v>
      </c>
      <c r="L1836" s="19">
        <f>_xlfn.ISOWEEKNUM(Table4[[#This Row],[Delivery Date]])</f>
        <v>6</v>
      </c>
    </row>
    <row r="1837" spans="1:12">
      <c r="A1837" s="4">
        <v>1880</v>
      </c>
      <c r="B1837" s="2" t="s">
        <v>323</v>
      </c>
      <c r="C1837" s="2" t="s">
        <v>11</v>
      </c>
      <c r="D1837" s="3">
        <v>0.43402777777777773</v>
      </c>
      <c r="E1837" s="2" t="s">
        <v>9</v>
      </c>
      <c r="F1837" s="1">
        <v>41675.416432835649</v>
      </c>
      <c r="G1837" s="1">
        <v>41675.462775428241</v>
      </c>
      <c r="H1837" s="5">
        <f t="shared" si="116"/>
        <v>66</v>
      </c>
      <c r="I1837" s="15" t="str">
        <f t="shared" si="113"/>
        <v>Feb</v>
      </c>
      <c r="J1837" s="15" t="str">
        <f t="shared" si="114"/>
        <v>Day</v>
      </c>
      <c r="K1837" s="15" t="str">
        <f t="shared" si="115"/>
        <v>Weekday</v>
      </c>
      <c r="L1837" s="19">
        <f>_xlfn.ISOWEEKNUM(Table4[[#This Row],[Delivery Date]])</f>
        <v>6</v>
      </c>
    </row>
    <row r="1838" spans="1:12">
      <c r="A1838" s="4">
        <v>1881</v>
      </c>
      <c r="B1838" s="2" t="s">
        <v>323</v>
      </c>
      <c r="C1838" s="2" t="s">
        <v>11</v>
      </c>
      <c r="D1838" s="3">
        <v>0.45416666666666666</v>
      </c>
      <c r="E1838" s="2" t="s">
        <v>381</v>
      </c>
      <c r="F1838" s="1">
        <v>41675.395773379634</v>
      </c>
      <c r="G1838" s="1">
        <v>41675.476514120368</v>
      </c>
      <c r="H1838" s="5">
        <f t="shared" si="116"/>
        <v>116</v>
      </c>
      <c r="I1838" s="15" t="str">
        <f t="shared" si="113"/>
        <v>Feb</v>
      </c>
      <c r="J1838" s="15" t="str">
        <f t="shared" si="114"/>
        <v>Day</v>
      </c>
      <c r="K1838" s="15" t="str">
        <f t="shared" si="115"/>
        <v>Weekday</v>
      </c>
      <c r="L1838" s="19">
        <f>_xlfn.ISOWEEKNUM(Table4[[#This Row],[Delivery Date]])</f>
        <v>6</v>
      </c>
    </row>
    <row r="1839" spans="1:12">
      <c r="A1839" s="4">
        <v>1882</v>
      </c>
      <c r="B1839" s="2" t="s">
        <v>323</v>
      </c>
      <c r="C1839" s="2" t="s">
        <v>11</v>
      </c>
      <c r="D1839" s="3">
        <v>0.50277777777777777</v>
      </c>
      <c r="E1839" s="2" t="s">
        <v>381</v>
      </c>
      <c r="F1839" s="1">
        <v>41675.483133136579</v>
      </c>
      <c r="G1839" s="1">
        <v>41675.548862303243</v>
      </c>
      <c r="H1839" s="5">
        <f t="shared" si="116"/>
        <v>94</v>
      </c>
      <c r="I1839" s="15" t="str">
        <f t="shared" si="113"/>
        <v>Feb</v>
      </c>
      <c r="J1839" s="15" t="str">
        <f t="shared" si="114"/>
        <v>Day</v>
      </c>
      <c r="K1839" s="15" t="str">
        <f t="shared" si="115"/>
        <v>Weekday</v>
      </c>
      <c r="L1839" s="19">
        <f>_xlfn.ISOWEEKNUM(Table4[[#This Row],[Delivery Date]])</f>
        <v>6</v>
      </c>
    </row>
    <row r="1840" spans="1:12">
      <c r="A1840" s="4">
        <v>1883</v>
      </c>
      <c r="B1840" s="2" t="s">
        <v>323</v>
      </c>
      <c r="C1840" s="2" t="s">
        <v>11</v>
      </c>
      <c r="D1840" s="3">
        <v>0.51527777777777783</v>
      </c>
      <c r="E1840" s="2" t="s">
        <v>9</v>
      </c>
      <c r="F1840" s="1">
        <v>41675.478007372687</v>
      </c>
      <c r="G1840" s="1">
        <v>41675.545715706015</v>
      </c>
      <c r="H1840" s="5">
        <f t="shared" si="116"/>
        <v>97</v>
      </c>
      <c r="I1840" s="15" t="str">
        <f t="shared" si="113"/>
        <v>Feb</v>
      </c>
      <c r="J1840" s="15" t="str">
        <f t="shared" si="114"/>
        <v>Day</v>
      </c>
      <c r="K1840" s="15" t="str">
        <f t="shared" si="115"/>
        <v>Weekday</v>
      </c>
      <c r="L1840" s="19">
        <f>_xlfn.ISOWEEKNUM(Table4[[#This Row],[Delivery Date]])</f>
        <v>6</v>
      </c>
    </row>
    <row r="1841" spans="1:12">
      <c r="A1841" s="4">
        <v>1884</v>
      </c>
      <c r="B1841" s="2" t="s">
        <v>323</v>
      </c>
      <c r="C1841" s="2" t="s">
        <v>11</v>
      </c>
      <c r="D1841" s="3">
        <v>0.58819444444444446</v>
      </c>
      <c r="E1841" s="2" t="s">
        <v>381</v>
      </c>
      <c r="F1841" s="1">
        <v>41675.557645868052</v>
      </c>
      <c r="G1841" s="1">
        <v>41675.640157442132</v>
      </c>
      <c r="H1841" s="5">
        <f t="shared" si="116"/>
        <v>118</v>
      </c>
      <c r="I1841" s="15" t="str">
        <f t="shared" si="113"/>
        <v>Feb</v>
      </c>
      <c r="J1841" s="15" t="str">
        <f t="shared" si="114"/>
        <v>Day</v>
      </c>
      <c r="K1841" s="15" t="str">
        <f t="shared" si="115"/>
        <v>Weekday</v>
      </c>
      <c r="L1841" s="19">
        <f>_xlfn.ISOWEEKNUM(Table4[[#This Row],[Delivery Date]])</f>
        <v>6</v>
      </c>
    </row>
    <row r="1842" spans="1:12">
      <c r="A1842" s="4">
        <v>1885</v>
      </c>
      <c r="B1842" s="2" t="s">
        <v>323</v>
      </c>
      <c r="C1842" s="2" t="s">
        <v>11</v>
      </c>
      <c r="D1842" s="3">
        <v>0.60069444444444442</v>
      </c>
      <c r="E1842" s="2" t="s">
        <v>9</v>
      </c>
      <c r="F1842" s="1">
        <v>41675.570556712963</v>
      </c>
      <c r="G1842" s="1">
        <v>41675.613334490743</v>
      </c>
      <c r="H1842" s="5">
        <f t="shared" si="116"/>
        <v>61</v>
      </c>
      <c r="I1842" s="15" t="str">
        <f t="shared" si="113"/>
        <v>Feb</v>
      </c>
      <c r="J1842" s="15" t="str">
        <f t="shared" si="114"/>
        <v>Day</v>
      </c>
      <c r="K1842" s="15" t="str">
        <f t="shared" si="115"/>
        <v>Weekday</v>
      </c>
      <c r="L1842" s="19">
        <f>_xlfn.ISOWEEKNUM(Table4[[#This Row],[Delivery Date]])</f>
        <v>6</v>
      </c>
    </row>
    <row r="1843" spans="1:12">
      <c r="A1843" s="4">
        <v>1886</v>
      </c>
      <c r="B1843" s="2" t="s">
        <v>323</v>
      </c>
      <c r="C1843" s="2" t="s">
        <v>11</v>
      </c>
      <c r="D1843" s="3">
        <v>0.67708333333333337</v>
      </c>
      <c r="E1843" s="2" t="s">
        <v>9</v>
      </c>
      <c r="F1843" s="1">
        <v>41675.644161145829</v>
      </c>
      <c r="G1843" s="1">
        <v>41675.696580127318</v>
      </c>
      <c r="H1843" s="5">
        <f t="shared" si="116"/>
        <v>75</v>
      </c>
      <c r="I1843" s="15" t="str">
        <f t="shared" si="113"/>
        <v>Feb</v>
      </c>
      <c r="J1843" s="15" t="str">
        <f t="shared" si="114"/>
        <v>Day</v>
      </c>
      <c r="K1843" s="15" t="str">
        <f t="shared" si="115"/>
        <v>Weekday</v>
      </c>
      <c r="L1843" s="19">
        <f>_xlfn.ISOWEEKNUM(Table4[[#This Row],[Delivery Date]])</f>
        <v>6</v>
      </c>
    </row>
    <row r="1844" spans="1:12">
      <c r="A1844" s="4">
        <v>1887</v>
      </c>
      <c r="B1844" s="2" t="s">
        <v>323</v>
      </c>
      <c r="C1844" s="2" t="s">
        <v>11</v>
      </c>
      <c r="D1844" s="3">
        <v>0.74722222222222223</v>
      </c>
      <c r="E1844" s="2" t="s">
        <v>9</v>
      </c>
      <c r="F1844" s="1">
        <v>41675.658706678245</v>
      </c>
      <c r="G1844" s="1">
        <v>41675.812965937497</v>
      </c>
      <c r="H1844" s="5">
        <f t="shared" si="116"/>
        <v>222</v>
      </c>
      <c r="I1844" s="15" t="str">
        <f t="shared" si="113"/>
        <v>Feb</v>
      </c>
      <c r="J1844" s="15" t="str">
        <f t="shared" si="114"/>
        <v>Day</v>
      </c>
      <c r="K1844" s="15" t="str">
        <f t="shared" si="115"/>
        <v>Weekday</v>
      </c>
      <c r="L1844" s="19">
        <f>_xlfn.ISOWEEKNUM(Table4[[#This Row],[Delivery Date]])</f>
        <v>6</v>
      </c>
    </row>
    <row r="1845" spans="1:12">
      <c r="A1845" s="4">
        <v>1888</v>
      </c>
      <c r="B1845" s="2" t="s">
        <v>323</v>
      </c>
      <c r="C1845" s="2" t="s">
        <v>11</v>
      </c>
      <c r="D1845" s="3">
        <v>0.9277777777777777</v>
      </c>
      <c r="E1845" s="2" t="s">
        <v>6</v>
      </c>
      <c r="F1845" s="1">
        <v>41675.883907141208</v>
      </c>
      <c r="G1845" s="1">
        <v>41675.992877048608</v>
      </c>
      <c r="H1845" s="5">
        <f t="shared" si="116"/>
        <v>156</v>
      </c>
      <c r="I1845" s="15" t="str">
        <f t="shared" si="113"/>
        <v>Feb</v>
      </c>
      <c r="J1845" s="15" t="str">
        <f t="shared" si="114"/>
        <v>Day</v>
      </c>
      <c r="K1845" s="15" t="str">
        <f t="shared" si="115"/>
        <v>Weekday</v>
      </c>
      <c r="L1845" s="19">
        <f>_xlfn.ISOWEEKNUM(Table4[[#This Row],[Delivery Date]])</f>
        <v>6</v>
      </c>
    </row>
    <row r="1846" spans="1:12" hidden="1">
      <c r="A1846" s="4">
        <v>1889</v>
      </c>
      <c r="B1846" s="2" t="s">
        <v>324</v>
      </c>
      <c r="C1846" s="2" t="s">
        <v>13</v>
      </c>
      <c r="D1846" s="3">
        <v>5.2777777777777778E-2</v>
      </c>
      <c r="E1846" s="2" t="s">
        <v>381</v>
      </c>
      <c r="F1846" s="1">
        <v>41676.01783336806</v>
      </c>
      <c r="G1846" s="1">
        <v>41676.07337734953</v>
      </c>
      <c r="H1846" s="5">
        <f t="shared" si="116"/>
        <v>79</v>
      </c>
      <c r="I1846" s="15" t="str">
        <f t="shared" si="113"/>
        <v>Feb</v>
      </c>
      <c r="J1846" s="15" t="str">
        <f t="shared" si="114"/>
        <v>Night</v>
      </c>
      <c r="K1846" s="15" t="str">
        <f t="shared" si="115"/>
        <v>Weekday</v>
      </c>
      <c r="L1846" s="19">
        <f>_xlfn.ISOWEEKNUM(Table4[[#This Row],[Delivery Date]])</f>
        <v>6</v>
      </c>
    </row>
    <row r="1847" spans="1:12" hidden="1">
      <c r="A1847" s="4">
        <v>1890</v>
      </c>
      <c r="B1847" s="2" t="s">
        <v>324</v>
      </c>
      <c r="C1847" s="2" t="s">
        <v>13</v>
      </c>
      <c r="D1847" s="3">
        <v>0.13958333333333334</v>
      </c>
      <c r="E1847" s="2" t="s">
        <v>381</v>
      </c>
      <c r="F1847" s="1">
        <v>41676.100307523149</v>
      </c>
      <c r="G1847" s="1">
        <v>41676.192657060186</v>
      </c>
      <c r="H1847" s="5">
        <f t="shared" si="116"/>
        <v>132</v>
      </c>
      <c r="I1847" s="15" t="str">
        <f t="shared" si="113"/>
        <v>Feb</v>
      </c>
      <c r="J1847" s="15" t="str">
        <f t="shared" si="114"/>
        <v>Night</v>
      </c>
      <c r="K1847" s="15" t="str">
        <f t="shared" si="115"/>
        <v>Weekday</v>
      </c>
      <c r="L1847" s="19">
        <f>_xlfn.ISOWEEKNUM(Table4[[#This Row],[Delivery Date]])</f>
        <v>6</v>
      </c>
    </row>
    <row r="1848" spans="1:12">
      <c r="A1848" s="4">
        <v>1891</v>
      </c>
      <c r="B1848" s="2" t="s">
        <v>324</v>
      </c>
      <c r="C1848" s="2" t="s">
        <v>13</v>
      </c>
      <c r="D1848" s="3">
        <v>0.3527777777777778</v>
      </c>
      <c r="E1848" s="2" t="s">
        <v>381</v>
      </c>
      <c r="F1848" s="1">
        <v>41676.317294363427</v>
      </c>
      <c r="G1848" s="1">
        <v>41676.404204085651</v>
      </c>
      <c r="H1848" s="5">
        <f t="shared" si="116"/>
        <v>125</v>
      </c>
      <c r="I1848" s="15" t="str">
        <f t="shared" si="113"/>
        <v>Feb</v>
      </c>
      <c r="J1848" s="15" t="str">
        <f t="shared" si="114"/>
        <v>Day</v>
      </c>
      <c r="K1848" s="15" t="str">
        <f t="shared" si="115"/>
        <v>Weekday</v>
      </c>
      <c r="L1848" s="19">
        <f>_xlfn.ISOWEEKNUM(Table4[[#This Row],[Delivery Date]])</f>
        <v>6</v>
      </c>
    </row>
    <row r="1849" spans="1:12">
      <c r="A1849" s="4">
        <v>1892</v>
      </c>
      <c r="B1849" s="2" t="s">
        <v>324</v>
      </c>
      <c r="C1849" s="2" t="s">
        <v>13</v>
      </c>
      <c r="D1849" s="3">
        <v>0.47013888888888888</v>
      </c>
      <c r="E1849" s="2" t="s">
        <v>6</v>
      </c>
      <c r="F1849" s="1">
        <v>41676.402906481482</v>
      </c>
      <c r="G1849" s="1">
        <v>41676.514283796292</v>
      </c>
      <c r="H1849" s="5">
        <f t="shared" si="116"/>
        <v>160</v>
      </c>
      <c r="I1849" s="15" t="str">
        <f t="shared" si="113"/>
        <v>Feb</v>
      </c>
      <c r="J1849" s="15" t="str">
        <f t="shared" si="114"/>
        <v>Day</v>
      </c>
      <c r="K1849" s="15" t="str">
        <f t="shared" si="115"/>
        <v>Weekday</v>
      </c>
      <c r="L1849" s="19">
        <f>_xlfn.ISOWEEKNUM(Table4[[#This Row],[Delivery Date]])</f>
        <v>6</v>
      </c>
    </row>
    <row r="1850" spans="1:12">
      <c r="A1850" s="4">
        <v>1893</v>
      </c>
      <c r="B1850" s="2" t="s">
        <v>324</v>
      </c>
      <c r="C1850" s="2" t="s">
        <v>13</v>
      </c>
      <c r="D1850" s="3">
        <v>0.54583333333333328</v>
      </c>
      <c r="E1850" s="2" t="s">
        <v>9</v>
      </c>
      <c r="F1850" s="1">
        <v>41676.523525347227</v>
      </c>
      <c r="G1850" s="1">
        <v>41676.571569328706</v>
      </c>
      <c r="H1850" s="5">
        <f t="shared" si="116"/>
        <v>69</v>
      </c>
      <c r="I1850" s="15" t="str">
        <f t="shared" si="113"/>
        <v>Feb</v>
      </c>
      <c r="J1850" s="15" t="str">
        <f t="shared" si="114"/>
        <v>Day</v>
      </c>
      <c r="K1850" s="15" t="str">
        <f t="shared" si="115"/>
        <v>Weekday</v>
      </c>
      <c r="L1850" s="19">
        <f>_xlfn.ISOWEEKNUM(Table4[[#This Row],[Delivery Date]])</f>
        <v>6</v>
      </c>
    </row>
    <row r="1851" spans="1:12" hidden="1">
      <c r="A1851" s="4">
        <v>1894</v>
      </c>
      <c r="B1851" s="2" t="s">
        <v>325</v>
      </c>
      <c r="C1851" s="2" t="s">
        <v>15</v>
      </c>
      <c r="D1851" s="3">
        <v>6.7361111111111108E-2</v>
      </c>
      <c r="E1851" s="2" t="s">
        <v>381</v>
      </c>
      <c r="F1851" s="1">
        <v>41677.0534315162</v>
      </c>
      <c r="G1851" s="1">
        <v>41677.127262534719</v>
      </c>
      <c r="H1851" s="5">
        <f t="shared" si="116"/>
        <v>106</v>
      </c>
      <c r="I1851" s="15" t="str">
        <f t="shared" si="113"/>
        <v>Feb</v>
      </c>
      <c r="J1851" s="15" t="str">
        <f t="shared" si="114"/>
        <v>Night</v>
      </c>
      <c r="K1851" s="15" t="str">
        <f t="shared" si="115"/>
        <v>Weekday</v>
      </c>
      <c r="L1851" s="19">
        <f>_xlfn.ISOWEEKNUM(Table4[[#This Row],[Delivery Date]])</f>
        <v>6</v>
      </c>
    </row>
    <row r="1852" spans="1:12" hidden="1">
      <c r="A1852" s="4">
        <v>1895</v>
      </c>
      <c r="B1852" s="2" t="s">
        <v>325</v>
      </c>
      <c r="C1852" s="2" t="s">
        <v>15</v>
      </c>
      <c r="D1852" s="3">
        <v>8.5416666666666655E-2</v>
      </c>
      <c r="E1852" s="2" t="s">
        <v>381</v>
      </c>
      <c r="F1852" s="1">
        <v>41677.067736076388</v>
      </c>
      <c r="G1852" s="1">
        <v>41677.157203668983</v>
      </c>
      <c r="H1852" s="5">
        <f t="shared" si="116"/>
        <v>128</v>
      </c>
      <c r="I1852" s="15" t="str">
        <f t="shared" si="113"/>
        <v>Feb</v>
      </c>
      <c r="J1852" s="15" t="str">
        <f t="shared" si="114"/>
        <v>Night</v>
      </c>
      <c r="K1852" s="15" t="str">
        <f t="shared" si="115"/>
        <v>Weekday</v>
      </c>
      <c r="L1852" s="19">
        <f>_xlfn.ISOWEEKNUM(Table4[[#This Row],[Delivery Date]])</f>
        <v>6</v>
      </c>
    </row>
    <row r="1853" spans="1:12">
      <c r="A1853" s="4">
        <v>1897</v>
      </c>
      <c r="B1853" s="2" t="s">
        <v>325</v>
      </c>
      <c r="C1853" s="2" t="s">
        <v>15</v>
      </c>
      <c r="D1853" s="3">
        <v>0.35694444444444445</v>
      </c>
      <c r="E1853" s="2" t="s">
        <v>381</v>
      </c>
      <c r="F1853" s="1">
        <v>41677.326754710652</v>
      </c>
      <c r="G1853" s="1">
        <v>41677.396997766205</v>
      </c>
      <c r="H1853" s="5">
        <f t="shared" si="116"/>
        <v>101</v>
      </c>
      <c r="I1853" s="15" t="str">
        <f t="shared" si="113"/>
        <v>Feb</v>
      </c>
      <c r="J1853" s="15" t="str">
        <f t="shared" si="114"/>
        <v>Day</v>
      </c>
      <c r="K1853" s="15" t="str">
        <f t="shared" si="115"/>
        <v>Weekday</v>
      </c>
      <c r="L1853" s="19">
        <f>_xlfn.ISOWEEKNUM(Table4[[#This Row],[Delivery Date]])</f>
        <v>6</v>
      </c>
    </row>
    <row r="1854" spans="1:12">
      <c r="A1854" s="4">
        <v>1898</v>
      </c>
      <c r="B1854" s="2" t="s">
        <v>325</v>
      </c>
      <c r="C1854" s="2" t="s">
        <v>15</v>
      </c>
      <c r="D1854" s="3">
        <v>0.39444444444444443</v>
      </c>
      <c r="E1854" s="2" t="s">
        <v>9</v>
      </c>
      <c r="F1854" s="1">
        <v>41677.373445520832</v>
      </c>
      <c r="G1854" s="1">
        <v>41677.424197835644</v>
      </c>
      <c r="H1854" s="5">
        <f t="shared" si="116"/>
        <v>73</v>
      </c>
      <c r="I1854" s="15" t="str">
        <f t="shared" si="113"/>
        <v>Feb</v>
      </c>
      <c r="J1854" s="15" t="str">
        <f t="shared" si="114"/>
        <v>Day</v>
      </c>
      <c r="K1854" s="15" t="str">
        <f t="shared" si="115"/>
        <v>Weekday</v>
      </c>
      <c r="L1854" s="19">
        <f>_xlfn.ISOWEEKNUM(Table4[[#This Row],[Delivery Date]])</f>
        <v>6</v>
      </c>
    </row>
    <row r="1855" spans="1:12">
      <c r="A1855" s="4">
        <v>1899</v>
      </c>
      <c r="B1855" s="2" t="s">
        <v>325</v>
      </c>
      <c r="C1855" s="2" t="s">
        <v>15</v>
      </c>
      <c r="D1855" s="3">
        <v>0.45277777777777778</v>
      </c>
      <c r="E1855" s="2" t="s">
        <v>9</v>
      </c>
      <c r="F1855" s="1">
        <v>41677.434132256945</v>
      </c>
      <c r="G1855" s="1">
        <v>41677.50268549769</v>
      </c>
      <c r="H1855" s="5">
        <f t="shared" si="116"/>
        <v>98</v>
      </c>
      <c r="I1855" s="15" t="str">
        <f t="shared" si="113"/>
        <v>Feb</v>
      </c>
      <c r="J1855" s="15" t="str">
        <f t="shared" si="114"/>
        <v>Day</v>
      </c>
      <c r="K1855" s="15" t="str">
        <f t="shared" si="115"/>
        <v>Weekday</v>
      </c>
      <c r="L1855" s="19">
        <f>_xlfn.ISOWEEKNUM(Table4[[#This Row],[Delivery Date]])</f>
        <v>6</v>
      </c>
    </row>
    <row r="1856" spans="1:12">
      <c r="A1856" s="4">
        <v>1900</v>
      </c>
      <c r="B1856" s="2" t="s">
        <v>325</v>
      </c>
      <c r="C1856" s="2" t="s">
        <v>15</v>
      </c>
      <c r="D1856" s="3">
        <v>0.47638888888888892</v>
      </c>
      <c r="E1856" s="2" t="s">
        <v>9</v>
      </c>
      <c r="F1856" s="1">
        <v>41677.535676620369</v>
      </c>
      <c r="G1856" s="1">
        <v>41677.535850231485</v>
      </c>
      <c r="H1856" s="5">
        <f t="shared" si="116"/>
        <v>0</v>
      </c>
      <c r="I1856" s="15" t="str">
        <f t="shared" si="113"/>
        <v>Feb</v>
      </c>
      <c r="J1856" s="15" t="str">
        <f t="shared" si="114"/>
        <v>Day</v>
      </c>
      <c r="K1856" s="15" t="str">
        <f t="shared" si="115"/>
        <v>Weekday</v>
      </c>
      <c r="L1856" s="19">
        <f>_xlfn.ISOWEEKNUM(Table4[[#This Row],[Delivery Date]])</f>
        <v>6</v>
      </c>
    </row>
    <row r="1857" spans="1:12">
      <c r="A1857" s="4">
        <v>1901</v>
      </c>
      <c r="B1857" s="2" t="s">
        <v>325</v>
      </c>
      <c r="C1857" s="2" t="s">
        <v>15</v>
      </c>
      <c r="D1857" s="3">
        <v>0.56041666666666667</v>
      </c>
      <c r="E1857" s="2" t="s">
        <v>9</v>
      </c>
      <c r="F1857" s="1">
        <v>41677.552578587965</v>
      </c>
      <c r="G1857" s="1">
        <v>41677.581652662033</v>
      </c>
      <c r="H1857" s="5">
        <f t="shared" si="116"/>
        <v>41</v>
      </c>
      <c r="I1857" s="15" t="str">
        <f t="shared" si="113"/>
        <v>Feb</v>
      </c>
      <c r="J1857" s="15" t="str">
        <f t="shared" si="114"/>
        <v>Day</v>
      </c>
      <c r="K1857" s="15" t="str">
        <f t="shared" si="115"/>
        <v>Weekday</v>
      </c>
      <c r="L1857" s="19">
        <f>_xlfn.ISOWEEKNUM(Table4[[#This Row],[Delivery Date]])</f>
        <v>6</v>
      </c>
    </row>
    <row r="1858" spans="1:12">
      <c r="A1858" s="4">
        <v>1902</v>
      </c>
      <c r="B1858" s="2" t="s">
        <v>325</v>
      </c>
      <c r="C1858" s="2" t="s">
        <v>15</v>
      </c>
      <c r="D1858" s="3">
        <v>0.62777777777777777</v>
      </c>
      <c r="E1858" s="2" t="s">
        <v>381</v>
      </c>
      <c r="F1858" s="1">
        <v>41677.580713043986</v>
      </c>
      <c r="G1858" s="1">
        <v>41677.687692210646</v>
      </c>
      <c r="H1858" s="5">
        <f t="shared" si="116"/>
        <v>154</v>
      </c>
      <c r="I1858" s="15" t="str">
        <f t="shared" ref="I1858:I1921" si="117">TEXT(B1858,"mmm")</f>
        <v>Feb</v>
      </c>
      <c r="J1858" s="15" t="str">
        <f t="shared" ref="J1858:J1921" si="118">IF(OR(HOUR(D1858)&lt;6, HOUR(D1858&gt;18)),"Night","Day")</f>
        <v>Day</v>
      </c>
      <c r="K1858" s="15" t="str">
        <f t="shared" ref="K1858:K1921" si="119">IF(OR(C1858="Saturday", C1858="Sunday"),"Weekend","Weekday")</f>
        <v>Weekday</v>
      </c>
      <c r="L1858" s="19">
        <f>_xlfn.ISOWEEKNUM(Table4[[#This Row],[Delivery Date]])</f>
        <v>6</v>
      </c>
    </row>
    <row r="1859" spans="1:12">
      <c r="A1859" s="4">
        <v>1903</v>
      </c>
      <c r="B1859" s="2" t="s">
        <v>325</v>
      </c>
      <c r="C1859" s="2" t="s">
        <v>15</v>
      </c>
      <c r="D1859" s="3">
        <v>0.64722222222222225</v>
      </c>
      <c r="E1859" s="2" t="s">
        <v>9</v>
      </c>
      <c r="F1859" s="1">
        <v>41677.60805200231</v>
      </c>
      <c r="G1859" s="1">
        <v>41677.67504274306</v>
      </c>
      <c r="H1859" s="5">
        <f t="shared" si="116"/>
        <v>96</v>
      </c>
      <c r="I1859" s="15" t="str">
        <f t="shared" si="117"/>
        <v>Feb</v>
      </c>
      <c r="J1859" s="15" t="str">
        <f t="shared" si="118"/>
        <v>Day</v>
      </c>
      <c r="K1859" s="15" t="str">
        <f t="shared" si="119"/>
        <v>Weekday</v>
      </c>
      <c r="L1859" s="19">
        <f>_xlfn.ISOWEEKNUM(Table4[[#This Row],[Delivery Date]])</f>
        <v>6</v>
      </c>
    </row>
    <row r="1860" spans="1:12">
      <c r="A1860" s="4">
        <v>1904</v>
      </c>
      <c r="B1860" s="2" t="s">
        <v>325</v>
      </c>
      <c r="C1860" s="2" t="s">
        <v>15</v>
      </c>
      <c r="D1860" s="3">
        <v>0.71458333333333324</v>
      </c>
      <c r="E1860" s="2" t="s">
        <v>381</v>
      </c>
      <c r="F1860" s="1">
        <v>41677.676815856481</v>
      </c>
      <c r="G1860" s="1">
        <v>41677.772950115745</v>
      </c>
      <c r="H1860" s="5">
        <f t="shared" si="116"/>
        <v>138</v>
      </c>
      <c r="I1860" s="15" t="str">
        <f t="shared" si="117"/>
        <v>Feb</v>
      </c>
      <c r="J1860" s="15" t="str">
        <f t="shared" si="118"/>
        <v>Day</v>
      </c>
      <c r="K1860" s="15" t="str">
        <f t="shared" si="119"/>
        <v>Weekday</v>
      </c>
      <c r="L1860" s="19">
        <f>_xlfn.ISOWEEKNUM(Table4[[#This Row],[Delivery Date]])</f>
        <v>6</v>
      </c>
    </row>
    <row r="1861" spans="1:12">
      <c r="A1861" s="4">
        <v>1905</v>
      </c>
      <c r="B1861" s="2" t="s">
        <v>325</v>
      </c>
      <c r="C1861" s="2" t="s">
        <v>15</v>
      </c>
      <c r="D1861" s="3">
        <v>0.79027777777777775</v>
      </c>
      <c r="E1861" s="2" t="s">
        <v>381</v>
      </c>
      <c r="F1861" s="1">
        <v>41677.756589733799</v>
      </c>
      <c r="G1861" s="1" t="e">
        <v>#VALUE!</v>
      </c>
      <c r="H1861" s="5" t="e">
        <f t="shared" si="116"/>
        <v>#VALUE!</v>
      </c>
      <c r="I1861" s="15" t="str">
        <f t="shared" si="117"/>
        <v>Feb</v>
      </c>
      <c r="J1861" s="15" t="str">
        <f t="shared" si="118"/>
        <v>Day</v>
      </c>
      <c r="K1861" s="15" t="str">
        <f t="shared" si="119"/>
        <v>Weekday</v>
      </c>
      <c r="L1861" s="19">
        <f>_xlfn.ISOWEEKNUM(Table4[[#This Row],[Delivery Date]])</f>
        <v>6</v>
      </c>
    </row>
    <row r="1862" spans="1:12">
      <c r="A1862" s="4">
        <v>1906</v>
      </c>
      <c r="B1862" s="2" t="s">
        <v>325</v>
      </c>
      <c r="C1862" s="2" t="s">
        <v>15</v>
      </c>
      <c r="D1862" s="3">
        <v>0.87291666666666667</v>
      </c>
      <c r="E1862" s="2" t="s">
        <v>381</v>
      </c>
      <c r="F1862" s="1">
        <v>41677.843841817128</v>
      </c>
      <c r="G1862" s="1">
        <v>41677.918506168979</v>
      </c>
      <c r="H1862" s="5">
        <f t="shared" si="116"/>
        <v>107</v>
      </c>
      <c r="I1862" s="15" t="str">
        <f t="shared" si="117"/>
        <v>Feb</v>
      </c>
      <c r="J1862" s="15" t="str">
        <f t="shared" si="118"/>
        <v>Day</v>
      </c>
      <c r="K1862" s="15" t="str">
        <f t="shared" si="119"/>
        <v>Weekday</v>
      </c>
      <c r="L1862" s="19">
        <f>_xlfn.ISOWEEKNUM(Table4[[#This Row],[Delivery Date]])</f>
        <v>6</v>
      </c>
    </row>
    <row r="1863" spans="1:12" hidden="1">
      <c r="A1863" s="4">
        <v>1907</v>
      </c>
      <c r="B1863" s="2" t="s">
        <v>326</v>
      </c>
      <c r="C1863" s="2" t="s">
        <v>17</v>
      </c>
      <c r="D1863" s="3">
        <v>0.19375000000000001</v>
      </c>
      <c r="E1863" s="2" t="s">
        <v>381</v>
      </c>
      <c r="F1863" s="1">
        <v>41678.168011689821</v>
      </c>
      <c r="G1863" s="1">
        <v>41678.248231597223</v>
      </c>
      <c r="H1863" s="5">
        <f t="shared" si="116"/>
        <v>115</v>
      </c>
      <c r="I1863" s="15" t="str">
        <f t="shared" si="117"/>
        <v>Feb</v>
      </c>
      <c r="J1863" s="15" t="str">
        <f t="shared" si="118"/>
        <v>Night</v>
      </c>
      <c r="K1863" s="15" t="str">
        <f t="shared" si="119"/>
        <v>Weekend</v>
      </c>
      <c r="L1863" s="19">
        <f>_xlfn.ISOWEEKNUM(Table4[[#This Row],[Delivery Date]])</f>
        <v>6</v>
      </c>
    </row>
    <row r="1864" spans="1:12">
      <c r="A1864" s="4">
        <v>1908</v>
      </c>
      <c r="B1864" s="2" t="s">
        <v>326</v>
      </c>
      <c r="C1864" s="2" t="s">
        <v>17</v>
      </c>
      <c r="D1864" s="3">
        <v>0.51944444444444449</v>
      </c>
      <c r="E1864" s="2" t="s">
        <v>381</v>
      </c>
      <c r="F1864" s="1">
        <v>41678.499351238432</v>
      </c>
      <c r="G1864" s="1">
        <v>41678.546816516209</v>
      </c>
      <c r="H1864" s="5">
        <f t="shared" si="116"/>
        <v>68</v>
      </c>
      <c r="I1864" s="15" t="str">
        <f t="shared" si="117"/>
        <v>Feb</v>
      </c>
      <c r="J1864" s="15" t="str">
        <f t="shared" si="118"/>
        <v>Day</v>
      </c>
      <c r="K1864" s="15" t="str">
        <f t="shared" si="119"/>
        <v>Weekend</v>
      </c>
      <c r="L1864" s="19">
        <f>_xlfn.ISOWEEKNUM(Table4[[#This Row],[Delivery Date]])</f>
        <v>6</v>
      </c>
    </row>
    <row r="1865" spans="1:12">
      <c r="A1865" s="4">
        <v>1909</v>
      </c>
      <c r="B1865" s="2" t="s">
        <v>326</v>
      </c>
      <c r="C1865" s="2" t="s">
        <v>17</v>
      </c>
      <c r="D1865" s="3">
        <v>0.59652777777777777</v>
      </c>
      <c r="E1865" s="2" t="s">
        <v>381</v>
      </c>
      <c r="F1865" s="1">
        <v>41678.567539699077</v>
      </c>
      <c r="G1865" s="1">
        <v>41678.62903275463</v>
      </c>
      <c r="H1865" s="5">
        <f t="shared" si="116"/>
        <v>88</v>
      </c>
      <c r="I1865" s="15" t="str">
        <f t="shared" si="117"/>
        <v>Feb</v>
      </c>
      <c r="J1865" s="15" t="str">
        <f t="shared" si="118"/>
        <v>Day</v>
      </c>
      <c r="K1865" s="15" t="str">
        <f t="shared" si="119"/>
        <v>Weekend</v>
      </c>
      <c r="L1865" s="19">
        <f>_xlfn.ISOWEEKNUM(Table4[[#This Row],[Delivery Date]])</f>
        <v>6</v>
      </c>
    </row>
    <row r="1866" spans="1:12">
      <c r="A1866" s="4">
        <v>1910</v>
      </c>
      <c r="B1866" s="2" t="s">
        <v>326</v>
      </c>
      <c r="C1866" s="2" t="s">
        <v>17</v>
      </c>
      <c r="D1866" s="3">
        <v>0.7270833333333333</v>
      </c>
      <c r="E1866" s="2" t="s">
        <v>381</v>
      </c>
      <c r="F1866" s="1">
        <v>41678.711545405095</v>
      </c>
      <c r="G1866" s="1">
        <v>41678.778640312499</v>
      </c>
      <c r="H1866" s="5">
        <f t="shared" si="116"/>
        <v>96</v>
      </c>
      <c r="I1866" s="15" t="str">
        <f t="shared" si="117"/>
        <v>Feb</v>
      </c>
      <c r="J1866" s="15" t="str">
        <f t="shared" si="118"/>
        <v>Day</v>
      </c>
      <c r="K1866" s="15" t="str">
        <f t="shared" si="119"/>
        <v>Weekend</v>
      </c>
      <c r="L1866" s="19">
        <f>_xlfn.ISOWEEKNUM(Table4[[#This Row],[Delivery Date]])</f>
        <v>6</v>
      </c>
    </row>
    <row r="1867" spans="1:12">
      <c r="A1867" s="4">
        <v>1911</v>
      </c>
      <c r="B1867" s="2" t="s">
        <v>326</v>
      </c>
      <c r="C1867" s="2" t="s">
        <v>17</v>
      </c>
      <c r="D1867" s="3">
        <v>0.87569444444444444</v>
      </c>
      <c r="E1867" s="2" t="s">
        <v>381</v>
      </c>
      <c r="F1867" s="1">
        <v>41678.853750150469</v>
      </c>
      <c r="G1867" s="1" t="e">
        <v>#VALUE!</v>
      </c>
      <c r="H1867" s="5" t="e">
        <f t="shared" si="116"/>
        <v>#VALUE!</v>
      </c>
      <c r="I1867" s="15" t="str">
        <f t="shared" si="117"/>
        <v>Feb</v>
      </c>
      <c r="J1867" s="15" t="str">
        <f t="shared" si="118"/>
        <v>Day</v>
      </c>
      <c r="K1867" s="15" t="str">
        <f t="shared" si="119"/>
        <v>Weekend</v>
      </c>
      <c r="L1867" s="19">
        <f>_xlfn.ISOWEEKNUM(Table4[[#This Row],[Delivery Date]])</f>
        <v>6</v>
      </c>
    </row>
    <row r="1868" spans="1:12">
      <c r="A1868" s="4">
        <v>1912</v>
      </c>
      <c r="B1868" s="2" t="s">
        <v>326</v>
      </c>
      <c r="C1868" s="2" t="s">
        <v>17</v>
      </c>
      <c r="D1868" s="3">
        <v>0.95833333333333337</v>
      </c>
      <c r="E1868" s="2" t="s">
        <v>381</v>
      </c>
      <c r="F1868" s="1">
        <v>41678.926635104166</v>
      </c>
      <c r="G1868" s="1">
        <v>41678.991681400461</v>
      </c>
      <c r="H1868" s="5">
        <f t="shared" si="116"/>
        <v>93</v>
      </c>
      <c r="I1868" s="15" t="str">
        <f t="shared" si="117"/>
        <v>Feb</v>
      </c>
      <c r="J1868" s="15" t="str">
        <f t="shared" si="118"/>
        <v>Day</v>
      </c>
      <c r="K1868" s="15" t="str">
        <f t="shared" si="119"/>
        <v>Weekend</v>
      </c>
      <c r="L1868" s="19">
        <f>_xlfn.ISOWEEKNUM(Table4[[#This Row],[Delivery Date]])</f>
        <v>6</v>
      </c>
    </row>
    <row r="1869" spans="1:12" hidden="1">
      <c r="A1869" s="4">
        <v>1913</v>
      </c>
      <c r="B1869" s="2" t="s">
        <v>327</v>
      </c>
      <c r="C1869" s="2" t="s">
        <v>19</v>
      </c>
      <c r="D1869" s="3">
        <v>6.0416666666666667E-2</v>
      </c>
      <c r="E1869" s="2" t="s">
        <v>6</v>
      </c>
      <c r="F1869" s="1">
        <v>41679.017721412034</v>
      </c>
      <c r="G1869" s="1">
        <v>41679.10959641204</v>
      </c>
      <c r="H1869" s="5">
        <f t="shared" si="116"/>
        <v>132</v>
      </c>
      <c r="I1869" s="15" t="str">
        <f t="shared" si="117"/>
        <v>Feb</v>
      </c>
      <c r="J1869" s="15" t="str">
        <f t="shared" si="118"/>
        <v>Night</v>
      </c>
      <c r="K1869" s="15" t="str">
        <f t="shared" si="119"/>
        <v>Weekend</v>
      </c>
      <c r="L1869" s="19">
        <f>_xlfn.ISOWEEKNUM(Table4[[#This Row],[Delivery Date]])</f>
        <v>6</v>
      </c>
    </row>
    <row r="1870" spans="1:12" hidden="1">
      <c r="A1870" s="4">
        <v>1914</v>
      </c>
      <c r="B1870" s="2" t="s">
        <v>327</v>
      </c>
      <c r="C1870" s="2" t="s">
        <v>19</v>
      </c>
      <c r="D1870" s="3">
        <v>0.23750000000000002</v>
      </c>
      <c r="E1870" s="2" t="s">
        <v>381</v>
      </c>
      <c r="F1870" s="1">
        <v>41679.205887847223</v>
      </c>
      <c r="G1870" s="1">
        <v>41679.26845729167</v>
      </c>
      <c r="H1870" s="5">
        <f t="shared" si="116"/>
        <v>90</v>
      </c>
      <c r="I1870" s="15" t="str">
        <f t="shared" si="117"/>
        <v>Feb</v>
      </c>
      <c r="J1870" s="15" t="str">
        <f t="shared" si="118"/>
        <v>Night</v>
      </c>
      <c r="K1870" s="15" t="str">
        <f t="shared" si="119"/>
        <v>Weekend</v>
      </c>
      <c r="L1870" s="19">
        <f>_xlfn.ISOWEEKNUM(Table4[[#This Row],[Delivery Date]])</f>
        <v>6</v>
      </c>
    </row>
    <row r="1871" spans="1:12">
      <c r="A1871" s="4">
        <v>1915</v>
      </c>
      <c r="B1871" s="2" t="s">
        <v>327</v>
      </c>
      <c r="C1871" s="2" t="s">
        <v>19</v>
      </c>
      <c r="D1871" s="3">
        <v>0.4381944444444445</v>
      </c>
      <c r="E1871" s="2" t="s">
        <v>381</v>
      </c>
      <c r="F1871" s="1">
        <v>41679.422778043983</v>
      </c>
      <c r="G1871" s="1">
        <v>41679.479398414347</v>
      </c>
      <c r="H1871" s="5">
        <f t="shared" si="116"/>
        <v>81</v>
      </c>
      <c r="I1871" s="15" t="str">
        <f t="shared" si="117"/>
        <v>Feb</v>
      </c>
      <c r="J1871" s="15" t="str">
        <f t="shared" si="118"/>
        <v>Day</v>
      </c>
      <c r="K1871" s="15" t="str">
        <f t="shared" si="119"/>
        <v>Weekend</v>
      </c>
      <c r="L1871" s="19">
        <f>_xlfn.ISOWEEKNUM(Table4[[#This Row],[Delivery Date]])</f>
        <v>6</v>
      </c>
    </row>
    <row r="1872" spans="1:12" hidden="1">
      <c r="A1872" s="4">
        <v>1916</v>
      </c>
      <c r="B1872" s="2" t="s">
        <v>328</v>
      </c>
      <c r="C1872" s="2" t="s">
        <v>5</v>
      </c>
      <c r="D1872" s="3">
        <v>1.8055555555555557E-2</v>
      </c>
      <c r="E1872" s="2" t="s">
        <v>381</v>
      </c>
      <c r="F1872" s="1">
        <v>41680.000899502316</v>
      </c>
      <c r="G1872" s="1">
        <v>41680.050563854165</v>
      </c>
      <c r="H1872" s="5">
        <f t="shared" si="116"/>
        <v>71</v>
      </c>
      <c r="I1872" s="15" t="str">
        <f t="shared" si="117"/>
        <v>Feb</v>
      </c>
      <c r="J1872" s="15" t="str">
        <f t="shared" si="118"/>
        <v>Night</v>
      </c>
      <c r="K1872" s="15" t="str">
        <f t="shared" si="119"/>
        <v>Weekday</v>
      </c>
      <c r="L1872" s="19">
        <f>_xlfn.ISOWEEKNUM(Table4[[#This Row],[Delivery Date]])</f>
        <v>7</v>
      </c>
    </row>
    <row r="1873" spans="1:12">
      <c r="A1873" s="4">
        <v>1917</v>
      </c>
      <c r="B1873" s="2" t="s">
        <v>328</v>
      </c>
      <c r="C1873" s="2" t="s">
        <v>5</v>
      </c>
      <c r="D1873" s="3">
        <v>0.2902777777777778</v>
      </c>
      <c r="E1873" s="2" t="s">
        <v>381</v>
      </c>
      <c r="F1873" s="1">
        <v>41680.265028124995</v>
      </c>
      <c r="G1873" s="1">
        <v>41680.31999340278</v>
      </c>
      <c r="H1873" s="5">
        <f t="shared" si="116"/>
        <v>79</v>
      </c>
      <c r="I1873" s="15" t="str">
        <f t="shared" si="117"/>
        <v>Feb</v>
      </c>
      <c r="J1873" s="15" t="str">
        <f t="shared" si="118"/>
        <v>Day</v>
      </c>
      <c r="K1873" s="15" t="str">
        <f t="shared" si="119"/>
        <v>Weekday</v>
      </c>
      <c r="L1873" s="19">
        <f>_xlfn.ISOWEEKNUM(Table4[[#This Row],[Delivery Date]])</f>
        <v>7</v>
      </c>
    </row>
    <row r="1874" spans="1:12">
      <c r="A1874" s="4">
        <v>1918</v>
      </c>
      <c r="B1874" s="2" t="s">
        <v>328</v>
      </c>
      <c r="C1874" s="2" t="s">
        <v>5</v>
      </c>
      <c r="D1874" s="3">
        <v>0.3520833333333333</v>
      </c>
      <c r="E1874" s="2" t="s">
        <v>6</v>
      </c>
      <c r="F1874" s="1">
        <v>41680.315945173614</v>
      </c>
      <c r="G1874" s="1">
        <v>41680.387484525461</v>
      </c>
      <c r="H1874" s="5">
        <f t="shared" si="116"/>
        <v>103</v>
      </c>
      <c r="I1874" s="15" t="str">
        <f t="shared" si="117"/>
        <v>Feb</v>
      </c>
      <c r="J1874" s="15" t="str">
        <f t="shared" si="118"/>
        <v>Day</v>
      </c>
      <c r="K1874" s="15" t="str">
        <f t="shared" si="119"/>
        <v>Weekday</v>
      </c>
      <c r="L1874" s="19">
        <f>_xlfn.ISOWEEKNUM(Table4[[#This Row],[Delivery Date]])</f>
        <v>7</v>
      </c>
    </row>
    <row r="1875" spans="1:12">
      <c r="A1875" s="4">
        <v>1919</v>
      </c>
      <c r="B1875" s="2" t="s">
        <v>328</v>
      </c>
      <c r="C1875" s="2" t="s">
        <v>5</v>
      </c>
      <c r="D1875" s="3">
        <v>0.43472222222222223</v>
      </c>
      <c r="E1875" s="2" t="s">
        <v>9</v>
      </c>
      <c r="F1875" s="1">
        <v>41680.402831562504</v>
      </c>
      <c r="G1875" s="1">
        <v>41680.468803784723</v>
      </c>
      <c r="H1875" s="5">
        <f t="shared" si="116"/>
        <v>95</v>
      </c>
      <c r="I1875" s="15" t="str">
        <f t="shared" si="117"/>
        <v>Feb</v>
      </c>
      <c r="J1875" s="15" t="str">
        <f t="shared" si="118"/>
        <v>Day</v>
      </c>
      <c r="K1875" s="15" t="str">
        <f t="shared" si="119"/>
        <v>Weekday</v>
      </c>
      <c r="L1875" s="19">
        <f>_xlfn.ISOWEEKNUM(Table4[[#This Row],[Delivery Date]])</f>
        <v>7</v>
      </c>
    </row>
    <row r="1876" spans="1:12">
      <c r="A1876" s="4">
        <v>1920</v>
      </c>
      <c r="B1876" s="2" t="s">
        <v>328</v>
      </c>
      <c r="C1876" s="2" t="s">
        <v>5</v>
      </c>
      <c r="D1876" s="3">
        <v>0.49791666666666662</v>
      </c>
      <c r="E1876" s="2" t="s">
        <v>9</v>
      </c>
      <c r="F1876" s="1">
        <v>41680.460295335644</v>
      </c>
      <c r="G1876" s="1">
        <v>41680.526255983794</v>
      </c>
      <c r="H1876" s="5">
        <f t="shared" si="116"/>
        <v>94</v>
      </c>
      <c r="I1876" s="15" t="str">
        <f t="shared" si="117"/>
        <v>Feb</v>
      </c>
      <c r="J1876" s="15" t="str">
        <f t="shared" si="118"/>
        <v>Day</v>
      </c>
      <c r="K1876" s="15" t="str">
        <f t="shared" si="119"/>
        <v>Weekday</v>
      </c>
      <c r="L1876" s="19">
        <f>_xlfn.ISOWEEKNUM(Table4[[#This Row],[Delivery Date]])</f>
        <v>7</v>
      </c>
    </row>
    <row r="1877" spans="1:12">
      <c r="A1877" s="4">
        <v>1921</v>
      </c>
      <c r="B1877" s="2" t="s">
        <v>328</v>
      </c>
      <c r="C1877" s="2" t="s">
        <v>5</v>
      </c>
      <c r="D1877" s="3">
        <v>0.92499999999999993</v>
      </c>
      <c r="E1877" s="2" t="s">
        <v>381</v>
      </c>
      <c r="F1877" s="1">
        <v>41680.909391400462</v>
      </c>
      <c r="G1877" s="1">
        <v>41680.959646030089</v>
      </c>
      <c r="H1877" s="5">
        <f t="shared" si="116"/>
        <v>72</v>
      </c>
      <c r="I1877" s="15" t="str">
        <f t="shared" si="117"/>
        <v>Feb</v>
      </c>
      <c r="J1877" s="15" t="str">
        <f t="shared" si="118"/>
        <v>Day</v>
      </c>
      <c r="K1877" s="15" t="str">
        <f t="shared" si="119"/>
        <v>Weekday</v>
      </c>
      <c r="L1877" s="19">
        <f>_xlfn.ISOWEEKNUM(Table4[[#This Row],[Delivery Date]])</f>
        <v>7</v>
      </c>
    </row>
    <row r="1878" spans="1:12" hidden="1">
      <c r="A1878" s="4">
        <v>1922</v>
      </c>
      <c r="B1878" s="2" t="s">
        <v>328</v>
      </c>
      <c r="C1878" s="2" t="s">
        <v>5</v>
      </c>
      <c r="D1878" s="3">
        <v>6.9444444444433095E-4</v>
      </c>
      <c r="E1878" s="2" t="s">
        <v>381</v>
      </c>
      <c r="F1878" s="1">
        <v>41680.967386192133</v>
      </c>
      <c r="G1878" s="1">
        <v>41681.034805173615</v>
      </c>
      <c r="H1878" s="5">
        <f t="shared" ref="H1878:H1940" si="120">HOUR(G1878-F1878)*60+MINUTE(G1878-F1878)</f>
        <v>97</v>
      </c>
      <c r="I1878" s="15" t="str">
        <f t="shared" si="117"/>
        <v>Feb</v>
      </c>
      <c r="J1878" s="15" t="str">
        <f t="shared" si="118"/>
        <v>Night</v>
      </c>
      <c r="K1878" s="15" t="str">
        <f t="shared" si="119"/>
        <v>Weekday</v>
      </c>
      <c r="L1878" s="19">
        <f>_xlfn.ISOWEEKNUM(Table4[[#This Row],[Delivery Date]])</f>
        <v>7</v>
      </c>
    </row>
    <row r="1879" spans="1:12">
      <c r="A1879" s="4">
        <v>1923</v>
      </c>
      <c r="B1879" s="2" t="s">
        <v>329</v>
      </c>
      <c r="C1879" s="2" t="s">
        <v>8</v>
      </c>
      <c r="D1879" s="3">
        <v>0.41319444444444442</v>
      </c>
      <c r="E1879" s="2" t="s">
        <v>9</v>
      </c>
      <c r="F1879" s="1">
        <v>41681.370090856479</v>
      </c>
      <c r="G1879" s="1">
        <v>41681.456178819441</v>
      </c>
      <c r="H1879" s="5">
        <f t="shared" si="120"/>
        <v>123</v>
      </c>
      <c r="I1879" s="15" t="str">
        <f t="shared" si="117"/>
        <v>Feb</v>
      </c>
      <c r="J1879" s="15" t="str">
        <f t="shared" si="118"/>
        <v>Day</v>
      </c>
      <c r="K1879" s="15" t="str">
        <f t="shared" si="119"/>
        <v>Weekday</v>
      </c>
      <c r="L1879" s="19">
        <f>_xlfn.ISOWEEKNUM(Table4[[#This Row],[Delivery Date]])</f>
        <v>7</v>
      </c>
    </row>
    <row r="1880" spans="1:12">
      <c r="A1880" s="4">
        <v>1924</v>
      </c>
      <c r="B1880" s="2" t="s">
        <v>329</v>
      </c>
      <c r="C1880" s="2" t="s">
        <v>8</v>
      </c>
      <c r="D1880" s="3">
        <v>0.52083333333333337</v>
      </c>
      <c r="E1880" s="2" t="s">
        <v>9</v>
      </c>
      <c r="F1880" s="1">
        <v>41681.47652704861</v>
      </c>
      <c r="G1880" s="1">
        <v>41681.578841863426</v>
      </c>
      <c r="H1880" s="5">
        <f t="shared" si="120"/>
        <v>147</v>
      </c>
      <c r="I1880" s="15" t="str">
        <f t="shared" si="117"/>
        <v>Feb</v>
      </c>
      <c r="J1880" s="15" t="str">
        <f t="shared" si="118"/>
        <v>Day</v>
      </c>
      <c r="K1880" s="15" t="str">
        <f t="shared" si="119"/>
        <v>Weekday</v>
      </c>
      <c r="L1880" s="19">
        <f>_xlfn.ISOWEEKNUM(Table4[[#This Row],[Delivery Date]])</f>
        <v>7</v>
      </c>
    </row>
    <row r="1881" spans="1:12">
      <c r="A1881" s="4">
        <v>1925</v>
      </c>
      <c r="B1881" s="2" t="s">
        <v>329</v>
      </c>
      <c r="C1881" s="2" t="s">
        <v>8</v>
      </c>
      <c r="D1881" s="3">
        <v>0.60833333333333328</v>
      </c>
      <c r="E1881" s="2" t="s">
        <v>381</v>
      </c>
      <c r="F1881" s="1">
        <v>41681.583875312499</v>
      </c>
      <c r="G1881" s="1">
        <v>41681.642463275464</v>
      </c>
      <c r="H1881" s="5">
        <f t="shared" si="120"/>
        <v>84</v>
      </c>
      <c r="I1881" s="15" t="str">
        <f t="shared" si="117"/>
        <v>Feb</v>
      </c>
      <c r="J1881" s="15" t="str">
        <f t="shared" si="118"/>
        <v>Day</v>
      </c>
      <c r="K1881" s="15" t="str">
        <f t="shared" si="119"/>
        <v>Weekday</v>
      </c>
      <c r="L1881" s="19">
        <f>_xlfn.ISOWEEKNUM(Table4[[#This Row],[Delivery Date]])</f>
        <v>7</v>
      </c>
    </row>
    <row r="1882" spans="1:12">
      <c r="A1882" s="4">
        <v>1926</v>
      </c>
      <c r="B1882" s="2" t="s">
        <v>329</v>
      </c>
      <c r="C1882" s="2" t="s">
        <v>8</v>
      </c>
      <c r="D1882" s="3">
        <v>0.64027777777777783</v>
      </c>
      <c r="E1882" s="2" t="s">
        <v>9</v>
      </c>
      <c r="F1882" s="1">
        <v>41681.611021180557</v>
      </c>
      <c r="G1882" s="1">
        <v>41681.73197025463</v>
      </c>
      <c r="H1882" s="5">
        <f t="shared" si="120"/>
        <v>174</v>
      </c>
      <c r="I1882" s="15" t="str">
        <f t="shared" si="117"/>
        <v>Feb</v>
      </c>
      <c r="J1882" s="15" t="str">
        <f t="shared" si="118"/>
        <v>Day</v>
      </c>
      <c r="K1882" s="15" t="str">
        <f t="shared" si="119"/>
        <v>Weekday</v>
      </c>
      <c r="L1882" s="19">
        <f>_xlfn.ISOWEEKNUM(Table4[[#This Row],[Delivery Date]])</f>
        <v>7</v>
      </c>
    </row>
    <row r="1883" spans="1:12">
      <c r="A1883" s="4">
        <v>1927</v>
      </c>
      <c r="B1883" s="2" t="s">
        <v>329</v>
      </c>
      <c r="C1883" s="2" t="s">
        <v>8</v>
      </c>
      <c r="D1883" s="3">
        <v>0.96111111111111114</v>
      </c>
      <c r="E1883" s="2" t="s">
        <v>381</v>
      </c>
      <c r="F1883" s="1">
        <v>41681.936631944445</v>
      </c>
      <c r="G1883" s="1">
        <v>41682.010960648149</v>
      </c>
      <c r="H1883" s="5">
        <f t="shared" si="120"/>
        <v>107</v>
      </c>
      <c r="I1883" s="15" t="str">
        <f t="shared" si="117"/>
        <v>Feb</v>
      </c>
      <c r="J1883" s="15" t="str">
        <f t="shared" si="118"/>
        <v>Day</v>
      </c>
      <c r="K1883" s="15" t="str">
        <f t="shared" si="119"/>
        <v>Weekday</v>
      </c>
      <c r="L1883" s="19">
        <f>_xlfn.ISOWEEKNUM(Table4[[#This Row],[Delivery Date]])</f>
        <v>7</v>
      </c>
    </row>
    <row r="1884" spans="1:12">
      <c r="A1884" s="4">
        <v>1928</v>
      </c>
      <c r="B1884" s="2" t="s">
        <v>330</v>
      </c>
      <c r="C1884" s="2" t="s">
        <v>11</v>
      </c>
      <c r="D1884" s="3">
        <v>0.3527777777777778</v>
      </c>
      <c r="E1884" s="2" t="s">
        <v>9</v>
      </c>
      <c r="F1884" s="1">
        <v>41682.326665196757</v>
      </c>
      <c r="G1884" s="1">
        <v>41682.371398993055</v>
      </c>
      <c r="H1884" s="5">
        <f t="shared" si="120"/>
        <v>64</v>
      </c>
      <c r="I1884" s="15" t="str">
        <f t="shared" si="117"/>
        <v>Feb</v>
      </c>
      <c r="J1884" s="15" t="str">
        <f t="shared" si="118"/>
        <v>Day</v>
      </c>
      <c r="K1884" s="15" t="str">
        <f t="shared" si="119"/>
        <v>Weekday</v>
      </c>
      <c r="L1884" s="19">
        <f>_xlfn.ISOWEEKNUM(Table4[[#This Row],[Delivery Date]])</f>
        <v>7</v>
      </c>
    </row>
    <row r="1885" spans="1:12">
      <c r="A1885" s="4">
        <v>1929</v>
      </c>
      <c r="B1885" s="2" t="s">
        <v>330</v>
      </c>
      <c r="C1885" s="2" t="s">
        <v>11</v>
      </c>
      <c r="D1885" s="3">
        <v>0.47638888888888892</v>
      </c>
      <c r="E1885" s="2" t="s">
        <v>9</v>
      </c>
      <c r="F1885" s="1">
        <v>41682.396942164356</v>
      </c>
      <c r="G1885" s="1" t="e">
        <v>#VALUE!</v>
      </c>
      <c r="H1885" s="5" t="e">
        <f t="shared" si="120"/>
        <v>#VALUE!</v>
      </c>
      <c r="I1885" s="15" t="str">
        <f t="shared" si="117"/>
        <v>Feb</v>
      </c>
      <c r="J1885" s="15" t="str">
        <f t="shared" si="118"/>
        <v>Day</v>
      </c>
      <c r="K1885" s="15" t="str">
        <f t="shared" si="119"/>
        <v>Weekday</v>
      </c>
      <c r="L1885" s="19">
        <f>_xlfn.ISOWEEKNUM(Table4[[#This Row],[Delivery Date]])</f>
        <v>7</v>
      </c>
    </row>
    <row r="1886" spans="1:12">
      <c r="A1886" s="4">
        <v>1930</v>
      </c>
      <c r="B1886" s="2" t="s">
        <v>330</v>
      </c>
      <c r="C1886" s="2" t="s">
        <v>11</v>
      </c>
      <c r="D1886" s="3">
        <v>0.61458333333333337</v>
      </c>
      <c r="E1886" s="2" t="s">
        <v>9</v>
      </c>
      <c r="F1886" s="1">
        <v>41682.591151076391</v>
      </c>
      <c r="G1886" s="1">
        <v>41682.649727465279</v>
      </c>
      <c r="H1886" s="5">
        <f t="shared" si="120"/>
        <v>84</v>
      </c>
      <c r="I1886" s="15" t="str">
        <f t="shared" si="117"/>
        <v>Feb</v>
      </c>
      <c r="J1886" s="15" t="str">
        <f t="shared" si="118"/>
        <v>Day</v>
      </c>
      <c r="K1886" s="15" t="str">
        <f t="shared" si="119"/>
        <v>Weekday</v>
      </c>
      <c r="L1886" s="19">
        <f>_xlfn.ISOWEEKNUM(Table4[[#This Row],[Delivery Date]])</f>
        <v>7</v>
      </c>
    </row>
    <row r="1887" spans="1:12">
      <c r="A1887" s="4">
        <v>1931</v>
      </c>
      <c r="B1887" s="2" t="s">
        <v>330</v>
      </c>
      <c r="C1887" s="2" t="s">
        <v>11</v>
      </c>
      <c r="D1887" s="3">
        <v>0.67152777777777783</v>
      </c>
      <c r="E1887" s="2" t="s">
        <v>9</v>
      </c>
      <c r="F1887" s="1">
        <v>41682.636483831018</v>
      </c>
      <c r="G1887" s="1">
        <v>41682.704122719908</v>
      </c>
      <c r="H1887" s="5">
        <f t="shared" si="120"/>
        <v>97</v>
      </c>
      <c r="I1887" s="15" t="str">
        <f t="shared" si="117"/>
        <v>Feb</v>
      </c>
      <c r="J1887" s="15" t="str">
        <f t="shared" si="118"/>
        <v>Day</v>
      </c>
      <c r="K1887" s="15" t="str">
        <f t="shared" si="119"/>
        <v>Weekday</v>
      </c>
      <c r="L1887" s="19">
        <f>_xlfn.ISOWEEKNUM(Table4[[#This Row],[Delivery Date]])</f>
        <v>7</v>
      </c>
    </row>
    <row r="1888" spans="1:12">
      <c r="A1888" s="4">
        <v>1932</v>
      </c>
      <c r="B1888" s="2" t="s">
        <v>330</v>
      </c>
      <c r="C1888" s="2" t="s">
        <v>11</v>
      </c>
      <c r="D1888" s="3">
        <v>0.85416666666666663</v>
      </c>
      <c r="E1888" s="2" t="s">
        <v>381</v>
      </c>
      <c r="F1888" s="1">
        <v>41682.836769525464</v>
      </c>
      <c r="G1888" s="1">
        <v>41682.881804247685</v>
      </c>
      <c r="H1888" s="5">
        <f t="shared" si="120"/>
        <v>64</v>
      </c>
      <c r="I1888" s="15" t="str">
        <f t="shared" si="117"/>
        <v>Feb</v>
      </c>
      <c r="J1888" s="15" t="str">
        <f t="shared" si="118"/>
        <v>Day</v>
      </c>
      <c r="K1888" s="15" t="str">
        <f t="shared" si="119"/>
        <v>Weekday</v>
      </c>
      <c r="L1888" s="19">
        <f>_xlfn.ISOWEEKNUM(Table4[[#This Row],[Delivery Date]])</f>
        <v>7</v>
      </c>
    </row>
    <row r="1889" spans="1:12" hidden="1">
      <c r="A1889" s="4">
        <v>1933</v>
      </c>
      <c r="B1889" s="2" t="s">
        <v>331</v>
      </c>
      <c r="C1889" s="2" t="s">
        <v>13</v>
      </c>
      <c r="D1889" s="3">
        <v>0.12638888888888888</v>
      </c>
      <c r="E1889" s="2" t="s">
        <v>381</v>
      </c>
      <c r="F1889" s="1">
        <v>41683.092902430559</v>
      </c>
      <c r="G1889" s="1">
        <v>41683.157717245376</v>
      </c>
      <c r="H1889" s="5">
        <f t="shared" si="120"/>
        <v>93</v>
      </c>
      <c r="I1889" s="15" t="str">
        <f t="shared" si="117"/>
        <v>Feb</v>
      </c>
      <c r="J1889" s="15" t="str">
        <f t="shared" si="118"/>
        <v>Night</v>
      </c>
      <c r="K1889" s="15" t="str">
        <f t="shared" si="119"/>
        <v>Weekday</v>
      </c>
      <c r="L1889" s="19">
        <f>_xlfn.ISOWEEKNUM(Table4[[#This Row],[Delivery Date]])</f>
        <v>7</v>
      </c>
    </row>
    <row r="1890" spans="1:12">
      <c r="A1890" s="4">
        <v>1934</v>
      </c>
      <c r="B1890" s="2" t="s">
        <v>331</v>
      </c>
      <c r="C1890" s="2" t="s">
        <v>13</v>
      </c>
      <c r="D1890" s="3">
        <v>0.2986111111111111</v>
      </c>
      <c r="E1890" s="2" t="s">
        <v>381</v>
      </c>
      <c r="F1890" s="1">
        <v>41683.27894128472</v>
      </c>
      <c r="G1890" s="1">
        <v>41683.361013043977</v>
      </c>
      <c r="H1890" s="5">
        <f t="shared" si="120"/>
        <v>118</v>
      </c>
      <c r="I1890" s="15" t="str">
        <f t="shared" si="117"/>
        <v>Feb</v>
      </c>
      <c r="J1890" s="15" t="str">
        <f t="shared" si="118"/>
        <v>Day</v>
      </c>
      <c r="K1890" s="15" t="str">
        <f t="shared" si="119"/>
        <v>Weekday</v>
      </c>
      <c r="L1890" s="19">
        <f>_xlfn.ISOWEEKNUM(Table4[[#This Row],[Delivery Date]])</f>
        <v>7</v>
      </c>
    </row>
    <row r="1891" spans="1:12">
      <c r="A1891" s="4">
        <v>1935</v>
      </c>
      <c r="B1891" s="2" t="s">
        <v>331</v>
      </c>
      <c r="C1891" s="2" t="s">
        <v>13</v>
      </c>
      <c r="D1891" s="3">
        <v>0.37569444444444439</v>
      </c>
      <c r="E1891" s="2" t="s">
        <v>381</v>
      </c>
      <c r="F1891" s="1">
        <v>41683.354553935184</v>
      </c>
      <c r="G1891" s="1" t="e">
        <v>#VALUE!</v>
      </c>
      <c r="H1891" s="5" t="e">
        <f t="shared" si="120"/>
        <v>#VALUE!</v>
      </c>
      <c r="I1891" s="15" t="str">
        <f t="shared" si="117"/>
        <v>Feb</v>
      </c>
      <c r="J1891" s="15" t="str">
        <f t="shared" si="118"/>
        <v>Day</v>
      </c>
      <c r="K1891" s="15" t="str">
        <f t="shared" si="119"/>
        <v>Weekday</v>
      </c>
      <c r="L1891" s="19">
        <f>_xlfn.ISOWEEKNUM(Table4[[#This Row],[Delivery Date]])</f>
        <v>7</v>
      </c>
    </row>
    <row r="1892" spans="1:12">
      <c r="A1892" s="4">
        <v>1936</v>
      </c>
      <c r="B1892" s="2" t="s">
        <v>331</v>
      </c>
      <c r="C1892" s="2" t="s">
        <v>13</v>
      </c>
      <c r="D1892" s="3">
        <v>0.4861111111111111</v>
      </c>
      <c r="E1892" s="2" t="s">
        <v>9</v>
      </c>
      <c r="F1892" s="1">
        <v>41683.454104629629</v>
      </c>
      <c r="G1892" s="1">
        <v>41683.535331481478</v>
      </c>
      <c r="H1892" s="5">
        <f t="shared" si="120"/>
        <v>116</v>
      </c>
      <c r="I1892" s="15" t="str">
        <f t="shared" si="117"/>
        <v>Feb</v>
      </c>
      <c r="J1892" s="15" t="str">
        <f t="shared" si="118"/>
        <v>Day</v>
      </c>
      <c r="K1892" s="15" t="str">
        <f t="shared" si="119"/>
        <v>Weekday</v>
      </c>
      <c r="L1892" s="19">
        <f>_xlfn.ISOWEEKNUM(Table4[[#This Row],[Delivery Date]])</f>
        <v>7</v>
      </c>
    </row>
    <row r="1893" spans="1:12">
      <c r="A1893" s="4">
        <v>1937</v>
      </c>
      <c r="B1893" s="2" t="s">
        <v>331</v>
      </c>
      <c r="C1893" s="2" t="s">
        <v>13</v>
      </c>
      <c r="D1893" s="3">
        <v>0.57222222222222219</v>
      </c>
      <c r="E1893" s="2" t="s">
        <v>381</v>
      </c>
      <c r="F1893" s="1" t="e">
        <v>#VALUE!</v>
      </c>
      <c r="G1893" s="1" t="e">
        <v>#VALUE!</v>
      </c>
      <c r="H1893" s="5" t="e">
        <f t="shared" si="120"/>
        <v>#VALUE!</v>
      </c>
      <c r="I1893" s="15" t="str">
        <f t="shared" si="117"/>
        <v>Feb</v>
      </c>
      <c r="J1893" s="15" t="str">
        <f t="shared" si="118"/>
        <v>Day</v>
      </c>
      <c r="K1893" s="15" t="str">
        <f t="shared" si="119"/>
        <v>Weekday</v>
      </c>
      <c r="L1893" s="19">
        <f>_xlfn.ISOWEEKNUM(Table4[[#This Row],[Delivery Date]])</f>
        <v>7</v>
      </c>
    </row>
    <row r="1894" spans="1:12">
      <c r="A1894" s="4">
        <v>1938</v>
      </c>
      <c r="B1894" s="2" t="s">
        <v>331</v>
      </c>
      <c r="C1894" s="2" t="s">
        <v>13</v>
      </c>
      <c r="D1894" s="3">
        <v>0.85625000000000007</v>
      </c>
      <c r="E1894" s="2" t="s">
        <v>381</v>
      </c>
      <c r="F1894" s="1">
        <v>41683.796656099534</v>
      </c>
      <c r="G1894" s="1">
        <v>41683.935788043978</v>
      </c>
      <c r="H1894" s="5">
        <f t="shared" si="120"/>
        <v>200</v>
      </c>
      <c r="I1894" s="15" t="str">
        <f t="shared" si="117"/>
        <v>Feb</v>
      </c>
      <c r="J1894" s="15" t="str">
        <f t="shared" si="118"/>
        <v>Day</v>
      </c>
      <c r="K1894" s="15" t="str">
        <f t="shared" si="119"/>
        <v>Weekday</v>
      </c>
      <c r="L1894" s="19">
        <f>_xlfn.ISOWEEKNUM(Table4[[#This Row],[Delivery Date]])</f>
        <v>7</v>
      </c>
    </row>
    <row r="1895" spans="1:12" hidden="1">
      <c r="A1895" s="4">
        <v>1939</v>
      </c>
      <c r="B1895" s="2" t="s">
        <v>332</v>
      </c>
      <c r="C1895" s="2" t="s">
        <v>15</v>
      </c>
      <c r="D1895" s="3">
        <v>2.8472222222222222E-2</v>
      </c>
      <c r="E1895" s="2" t="s">
        <v>9</v>
      </c>
      <c r="F1895" s="1">
        <v>41683.99876130787</v>
      </c>
      <c r="G1895" s="1">
        <v>41684.061168715278</v>
      </c>
      <c r="H1895" s="5">
        <f t="shared" si="120"/>
        <v>89</v>
      </c>
      <c r="I1895" s="15" t="str">
        <f t="shared" si="117"/>
        <v>Feb</v>
      </c>
      <c r="J1895" s="15" t="str">
        <f t="shared" si="118"/>
        <v>Night</v>
      </c>
      <c r="K1895" s="15" t="str">
        <f t="shared" si="119"/>
        <v>Weekday</v>
      </c>
      <c r="L1895" s="19">
        <f>_xlfn.ISOWEEKNUM(Table4[[#This Row],[Delivery Date]])</f>
        <v>7</v>
      </c>
    </row>
    <row r="1896" spans="1:12">
      <c r="A1896" s="4">
        <v>1940</v>
      </c>
      <c r="B1896" s="2" t="s">
        <v>332</v>
      </c>
      <c r="C1896" s="2" t="s">
        <v>15</v>
      </c>
      <c r="D1896" s="3">
        <v>0.25347222222222221</v>
      </c>
      <c r="E1896" s="2" t="s">
        <v>381</v>
      </c>
      <c r="F1896" s="1">
        <v>41684.224909340279</v>
      </c>
      <c r="G1896" s="1">
        <v>41684.277698692124</v>
      </c>
      <c r="H1896" s="5">
        <f t="shared" si="120"/>
        <v>76</v>
      </c>
      <c r="I1896" s="15" t="str">
        <f t="shared" si="117"/>
        <v>Feb</v>
      </c>
      <c r="J1896" s="15" t="str">
        <f t="shared" si="118"/>
        <v>Day</v>
      </c>
      <c r="K1896" s="15" t="str">
        <f t="shared" si="119"/>
        <v>Weekday</v>
      </c>
      <c r="L1896" s="19">
        <f>_xlfn.ISOWEEKNUM(Table4[[#This Row],[Delivery Date]])</f>
        <v>7</v>
      </c>
    </row>
    <row r="1897" spans="1:12">
      <c r="A1897" s="4">
        <v>1941</v>
      </c>
      <c r="B1897" s="2" t="s">
        <v>332</v>
      </c>
      <c r="C1897" s="2" t="s">
        <v>15</v>
      </c>
      <c r="D1897" s="3">
        <v>0.34236111111111112</v>
      </c>
      <c r="E1897" s="2" t="s">
        <v>9</v>
      </c>
      <c r="F1897" s="1">
        <v>41684.304723576388</v>
      </c>
      <c r="G1897" s="1">
        <v>41684.443693483801</v>
      </c>
      <c r="H1897" s="5">
        <f t="shared" si="120"/>
        <v>200</v>
      </c>
      <c r="I1897" s="15" t="str">
        <f t="shared" si="117"/>
        <v>Feb</v>
      </c>
      <c r="J1897" s="15" t="str">
        <f t="shared" si="118"/>
        <v>Day</v>
      </c>
      <c r="K1897" s="15" t="str">
        <f t="shared" si="119"/>
        <v>Weekday</v>
      </c>
      <c r="L1897" s="19">
        <f>_xlfn.ISOWEEKNUM(Table4[[#This Row],[Delivery Date]])</f>
        <v>7</v>
      </c>
    </row>
    <row r="1898" spans="1:12">
      <c r="A1898" s="4">
        <v>1942</v>
      </c>
      <c r="B1898" s="2" t="s">
        <v>332</v>
      </c>
      <c r="C1898" s="2" t="s">
        <v>15</v>
      </c>
      <c r="D1898" s="3">
        <v>0.40833333333333338</v>
      </c>
      <c r="E1898" s="2" t="s">
        <v>9</v>
      </c>
      <c r="F1898" s="1">
        <v>41684.357198877311</v>
      </c>
      <c r="G1898" s="1">
        <v>41684.442928043987</v>
      </c>
      <c r="H1898" s="5">
        <f t="shared" si="120"/>
        <v>123</v>
      </c>
      <c r="I1898" s="15" t="str">
        <f t="shared" si="117"/>
        <v>Feb</v>
      </c>
      <c r="J1898" s="15" t="str">
        <f t="shared" si="118"/>
        <v>Day</v>
      </c>
      <c r="K1898" s="15" t="str">
        <f t="shared" si="119"/>
        <v>Weekday</v>
      </c>
      <c r="L1898" s="19">
        <f>_xlfn.ISOWEEKNUM(Table4[[#This Row],[Delivery Date]])</f>
        <v>7</v>
      </c>
    </row>
    <row r="1899" spans="1:12">
      <c r="A1899" s="4">
        <v>1943</v>
      </c>
      <c r="B1899" s="2" t="s">
        <v>332</v>
      </c>
      <c r="C1899" s="2" t="s">
        <v>15</v>
      </c>
      <c r="D1899" s="3">
        <v>0.48402777777777778</v>
      </c>
      <c r="E1899" s="2" t="s">
        <v>9</v>
      </c>
      <c r="F1899" s="1">
        <v>41684.45266412037</v>
      </c>
      <c r="G1899" s="1">
        <v>41684.503566898151</v>
      </c>
      <c r="H1899" s="5">
        <f t="shared" si="120"/>
        <v>73</v>
      </c>
      <c r="I1899" s="15" t="str">
        <f t="shared" si="117"/>
        <v>Feb</v>
      </c>
      <c r="J1899" s="15" t="str">
        <f t="shared" si="118"/>
        <v>Day</v>
      </c>
      <c r="K1899" s="15" t="str">
        <f t="shared" si="119"/>
        <v>Weekday</v>
      </c>
      <c r="L1899" s="19">
        <f>_xlfn.ISOWEEKNUM(Table4[[#This Row],[Delivery Date]])</f>
        <v>7</v>
      </c>
    </row>
    <row r="1900" spans="1:12">
      <c r="A1900" s="4">
        <v>1944</v>
      </c>
      <c r="B1900" s="2" t="s">
        <v>332</v>
      </c>
      <c r="C1900" s="2" t="s">
        <v>15</v>
      </c>
      <c r="D1900" s="3">
        <v>0.53680555555555554</v>
      </c>
      <c r="E1900" s="2" t="s">
        <v>381</v>
      </c>
      <c r="F1900" s="1">
        <v>41684.48876724537</v>
      </c>
      <c r="G1900" s="1" t="e">
        <v>#VALUE!</v>
      </c>
      <c r="H1900" s="5" t="e">
        <f t="shared" si="120"/>
        <v>#VALUE!</v>
      </c>
      <c r="I1900" s="15" t="str">
        <f t="shared" si="117"/>
        <v>Feb</v>
      </c>
      <c r="J1900" s="15" t="str">
        <f t="shared" si="118"/>
        <v>Day</v>
      </c>
      <c r="K1900" s="15" t="str">
        <f t="shared" si="119"/>
        <v>Weekday</v>
      </c>
      <c r="L1900" s="19">
        <f>_xlfn.ISOWEEKNUM(Table4[[#This Row],[Delivery Date]])</f>
        <v>7</v>
      </c>
    </row>
    <row r="1901" spans="1:12">
      <c r="A1901" s="4">
        <v>1945</v>
      </c>
      <c r="B1901" s="2" t="s">
        <v>332</v>
      </c>
      <c r="C1901" s="2" t="s">
        <v>15</v>
      </c>
      <c r="D1901" s="3">
        <v>0.5625</v>
      </c>
      <c r="E1901" s="2" t="s">
        <v>9</v>
      </c>
      <c r="F1901" s="1">
        <v>41684.536776157409</v>
      </c>
      <c r="G1901" s="1">
        <v>41684.597586342592</v>
      </c>
      <c r="H1901" s="5">
        <f t="shared" si="120"/>
        <v>87</v>
      </c>
      <c r="I1901" s="15" t="str">
        <f t="shared" si="117"/>
        <v>Feb</v>
      </c>
      <c r="J1901" s="15" t="str">
        <f t="shared" si="118"/>
        <v>Day</v>
      </c>
      <c r="K1901" s="15" t="str">
        <f t="shared" si="119"/>
        <v>Weekday</v>
      </c>
      <c r="L1901" s="19">
        <f>_xlfn.ISOWEEKNUM(Table4[[#This Row],[Delivery Date]])</f>
        <v>7</v>
      </c>
    </row>
    <row r="1902" spans="1:12">
      <c r="A1902" s="4">
        <v>1946</v>
      </c>
      <c r="B1902" s="2" t="s">
        <v>332</v>
      </c>
      <c r="C1902" s="2" t="s">
        <v>15</v>
      </c>
      <c r="D1902" s="3">
        <v>0.65277777777777779</v>
      </c>
      <c r="E1902" s="2" t="s">
        <v>6</v>
      </c>
      <c r="F1902" s="1">
        <v>41684.627985150466</v>
      </c>
      <c r="G1902" s="1">
        <v>41684.799848576389</v>
      </c>
      <c r="H1902" s="5">
        <f t="shared" si="120"/>
        <v>247</v>
      </c>
      <c r="I1902" s="15" t="str">
        <f t="shared" si="117"/>
        <v>Feb</v>
      </c>
      <c r="J1902" s="15" t="str">
        <f t="shared" si="118"/>
        <v>Day</v>
      </c>
      <c r="K1902" s="15" t="str">
        <f t="shared" si="119"/>
        <v>Weekday</v>
      </c>
      <c r="L1902" s="19">
        <f>_xlfn.ISOWEEKNUM(Table4[[#This Row],[Delivery Date]])</f>
        <v>7</v>
      </c>
    </row>
    <row r="1903" spans="1:12">
      <c r="A1903" s="4">
        <v>1947</v>
      </c>
      <c r="B1903" s="2" t="s">
        <v>332</v>
      </c>
      <c r="C1903" s="2" t="s">
        <v>15</v>
      </c>
      <c r="D1903" s="3">
        <v>0.66111111111111109</v>
      </c>
      <c r="E1903" s="2" t="s">
        <v>9</v>
      </c>
      <c r="F1903" s="1">
        <v>41684.630785879628</v>
      </c>
      <c r="G1903" s="1">
        <v>41684.711098379623</v>
      </c>
      <c r="H1903" s="5">
        <f t="shared" si="120"/>
        <v>115</v>
      </c>
      <c r="I1903" s="15" t="str">
        <f t="shared" si="117"/>
        <v>Feb</v>
      </c>
      <c r="J1903" s="15" t="str">
        <f t="shared" si="118"/>
        <v>Day</v>
      </c>
      <c r="K1903" s="15" t="str">
        <f t="shared" si="119"/>
        <v>Weekday</v>
      </c>
      <c r="L1903" s="19">
        <f>_xlfn.ISOWEEKNUM(Table4[[#This Row],[Delivery Date]])</f>
        <v>7</v>
      </c>
    </row>
    <row r="1904" spans="1:12">
      <c r="A1904" s="4">
        <v>1948</v>
      </c>
      <c r="B1904" s="2" t="s">
        <v>332</v>
      </c>
      <c r="C1904" s="2" t="s">
        <v>15</v>
      </c>
      <c r="D1904" s="3">
        <v>0.7680555555555556</v>
      </c>
      <c r="E1904" s="2" t="s">
        <v>381</v>
      </c>
      <c r="F1904" s="1">
        <v>41684.754921990738</v>
      </c>
      <c r="G1904" s="1">
        <v>41684.800269212967</v>
      </c>
      <c r="H1904" s="5">
        <f t="shared" si="120"/>
        <v>65</v>
      </c>
      <c r="I1904" s="15" t="str">
        <f t="shared" si="117"/>
        <v>Feb</v>
      </c>
      <c r="J1904" s="15" t="str">
        <f t="shared" si="118"/>
        <v>Day</v>
      </c>
      <c r="K1904" s="15" t="str">
        <f t="shared" si="119"/>
        <v>Weekday</v>
      </c>
      <c r="L1904" s="19">
        <f>_xlfn.ISOWEEKNUM(Table4[[#This Row],[Delivery Date]])</f>
        <v>7</v>
      </c>
    </row>
    <row r="1905" spans="1:12">
      <c r="A1905" s="4">
        <v>1949</v>
      </c>
      <c r="B1905" s="2" t="s">
        <v>332</v>
      </c>
      <c r="C1905" s="2" t="s">
        <v>15</v>
      </c>
      <c r="D1905" s="3">
        <v>0.81874999999999998</v>
      </c>
      <c r="E1905" s="2" t="s">
        <v>381</v>
      </c>
      <c r="F1905" s="1">
        <v>41684.80788206018</v>
      </c>
      <c r="G1905" s="1" t="e">
        <v>#VALUE!</v>
      </c>
      <c r="H1905" s="5" t="e">
        <f t="shared" si="120"/>
        <v>#VALUE!</v>
      </c>
      <c r="I1905" s="15" t="str">
        <f t="shared" si="117"/>
        <v>Feb</v>
      </c>
      <c r="J1905" s="15" t="str">
        <f t="shared" si="118"/>
        <v>Day</v>
      </c>
      <c r="K1905" s="15" t="str">
        <f t="shared" si="119"/>
        <v>Weekday</v>
      </c>
      <c r="L1905" s="19">
        <f>_xlfn.ISOWEEKNUM(Table4[[#This Row],[Delivery Date]])</f>
        <v>7</v>
      </c>
    </row>
    <row r="1906" spans="1:12">
      <c r="A1906" s="4">
        <v>1950</v>
      </c>
      <c r="B1906" s="2" t="s">
        <v>332</v>
      </c>
      <c r="C1906" s="2" t="s">
        <v>15</v>
      </c>
      <c r="D1906" s="3">
        <v>0.94444444444444453</v>
      </c>
      <c r="E1906" s="2" t="s">
        <v>381</v>
      </c>
      <c r="F1906" s="1">
        <v>41684.926756516201</v>
      </c>
      <c r="G1906" s="1">
        <v>41684.998654664356</v>
      </c>
      <c r="H1906" s="5">
        <f t="shared" si="120"/>
        <v>103</v>
      </c>
      <c r="I1906" s="15" t="str">
        <f t="shared" si="117"/>
        <v>Feb</v>
      </c>
      <c r="J1906" s="15" t="str">
        <f t="shared" si="118"/>
        <v>Day</v>
      </c>
      <c r="K1906" s="15" t="str">
        <f t="shared" si="119"/>
        <v>Weekday</v>
      </c>
      <c r="L1906" s="19">
        <f>_xlfn.ISOWEEKNUM(Table4[[#This Row],[Delivery Date]])</f>
        <v>7</v>
      </c>
    </row>
    <row r="1907" spans="1:12" hidden="1">
      <c r="A1907" s="4">
        <v>1951</v>
      </c>
      <c r="B1907" s="2" t="s">
        <v>333</v>
      </c>
      <c r="C1907" s="2" t="s">
        <v>17</v>
      </c>
      <c r="D1907" s="3">
        <v>4.9999999999999996E-2</v>
      </c>
      <c r="E1907" s="2" t="s">
        <v>9</v>
      </c>
      <c r="F1907" s="1">
        <v>41685.001107951386</v>
      </c>
      <c r="G1907" s="1">
        <v>41685.076651932868</v>
      </c>
      <c r="H1907" s="5">
        <f t="shared" si="120"/>
        <v>108</v>
      </c>
      <c r="I1907" s="15" t="str">
        <f t="shared" si="117"/>
        <v>Feb</v>
      </c>
      <c r="J1907" s="15" t="str">
        <f t="shared" si="118"/>
        <v>Night</v>
      </c>
      <c r="K1907" s="15" t="str">
        <f t="shared" si="119"/>
        <v>Weekend</v>
      </c>
      <c r="L1907" s="19">
        <f>_xlfn.ISOWEEKNUM(Table4[[#This Row],[Delivery Date]])</f>
        <v>7</v>
      </c>
    </row>
    <row r="1908" spans="1:12" hidden="1">
      <c r="A1908" s="4">
        <v>1952</v>
      </c>
      <c r="B1908" s="2" t="s">
        <v>333</v>
      </c>
      <c r="C1908" s="2" t="s">
        <v>17</v>
      </c>
      <c r="D1908" s="3">
        <v>0.15416666666666667</v>
      </c>
      <c r="E1908" s="2" t="s">
        <v>381</v>
      </c>
      <c r="F1908" s="1">
        <v>41685.13562361111</v>
      </c>
      <c r="G1908" s="1">
        <v>41685.202463888891</v>
      </c>
      <c r="H1908" s="5">
        <f t="shared" si="120"/>
        <v>96</v>
      </c>
      <c r="I1908" s="15" t="str">
        <f t="shared" si="117"/>
        <v>Feb</v>
      </c>
      <c r="J1908" s="15" t="str">
        <f t="shared" si="118"/>
        <v>Night</v>
      </c>
      <c r="K1908" s="15" t="str">
        <f t="shared" si="119"/>
        <v>Weekend</v>
      </c>
      <c r="L1908" s="19">
        <f>_xlfn.ISOWEEKNUM(Table4[[#This Row],[Delivery Date]])</f>
        <v>7</v>
      </c>
    </row>
    <row r="1909" spans="1:12">
      <c r="A1909" s="4">
        <v>1953</v>
      </c>
      <c r="B1909" s="2" t="s">
        <v>333</v>
      </c>
      <c r="C1909" s="2" t="s">
        <v>17</v>
      </c>
      <c r="D1909" s="3">
        <v>0.68333333333333324</v>
      </c>
      <c r="E1909" s="2" t="s">
        <v>381</v>
      </c>
      <c r="F1909" s="1">
        <v>41685.665658761573</v>
      </c>
      <c r="G1909" s="1">
        <v>41685.733505983793</v>
      </c>
      <c r="H1909" s="5">
        <f t="shared" si="120"/>
        <v>97</v>
      </c>
      <c r="I1909" s="15" t="str">
        <f t="shared" si="117"/>
        <v>Feb</v>
      </c>
      <c r="J1909" s="15" t="str">
        <f t="shared" si="118"/>
        <v>Day</v>
      </c>
      <c r="K1909" s="15" t="str">
        <f t="shared" si="119"/>
        <v>Weekend</v>
      </c>
      <c r="L1909" s="19">
        <f>_xlfn.ISOWEEKNUM(Table4[[#This Row],[Delivery Date]])</f>
        <v>7</v>
      </c>
    </row>
    <row r="1910" spans="1:12">
      <c r="A1910" s="4">
        <v>1955</v>
      </c>
      <c r="B1910" s="2" t="s">
        <v>333</v>
      </c>
      <c r="C1910" s="2" t="s">
        <v>17</v>
      </c>
      <c r="D1910" s="3">
        <v>0.86944444444444446</v>
      </c>
      <c r="E1910" s="2" t="s">
        <v>381</v>
      </c>
      <c r="F1910" s="1">
        <v>41685.84604123843</v>
      </c>
      <c r="G1910" s="1">
        <v>41685.920682442127</v>
      </c>
      <c r="H1910" s="5">
        <f t="shared" si="120"/>
        <v>107</v>
      </c>
      <c r="I1910" s="15" t="str">
        <f t="shared" si="117"/>
        <v>Feb</v>
      </c>
      <c r="J1910" s="15" t="str">
        <f t="shared" si="118"/>
        <v>Day</v>
      </c>
      <c r="K1910" s="15" t="str">
        <f t="shared" si="119"/>
        <v>Weekend</v>
      </c>
      <c r="L1910" s="19">
        <f>_xlfn.ISOWEEKNUM(Table4[[#This Row],[Delivery Date]])</f>
        <v>7</v>
      </c>
    </row>
    <row r="1911" spans="1:12">
      <c r="A1911" s="4">
        <v>1956</v>
      </c>
      <c r="B1911" s="2" t="s">
        <v>333</v>
      </c>
      <c r="C1911" s="2" t="s">
        <v>17</v>
      </c>
      <c r="D1911" s="3">
        <v>0.95138888888888884</v>
      </c>
      <c r="E1911" s="2" t="s">
        <v>381</v>
      </c>
      <c r="F1911" s="1">
        <v>41685.924410150466</v>
      </c>
      <c r="G1911" s="1">
        <v>41686.002685613428</v>
      </c>
      <c r="H1911" s="5">
        <f t="shared" si="120"/>
        <v>112</v>
      </c>
      <c r="I1911" s="15" t="str">
        <f t="shared" si="117"/>
        <v>Feb</v>
      </c>
      <c r="J1911" s="15" t="str">
        <f t="shared" si="118"/>
        <v>Day</v>
      </c>
      <c r="K1911" s="15" t="str">
        <f t="shared" si="119"/>
        <v>Weekend</v>
      </c>
      <c r="L1911" s="19">
        <f>_xlfn.ISOWEEKNUM(Table4[[#This Row],[Delivery Date]])</f>
        <v>7</v>
      </c>
    </row>
    <row r="1912" spans="1:12" hidden="1">
      <c r="A1912" s="4">
        <v>1957</v>
      </c>
      <c r="B1912" s="2" t="s">
        <v>334</v>
      </c>
      <c r="C1912" s="2" t="s">
        <v>5</v>
      </c>
      <c r="D1912" s="3">
        <v>0.12847222222222224</v>
      </c>
      <c r="E1912" s="2" t="s">
        <v>381</v>
      </c>
      <c r="F1912" s="1">
        <v>41687.131552280094</v>
      </c>
      <c r="G1912" s="1">
        <v>41687.17945737268</v>
      </c>
      <c r="H1912" s="5">
        <f t="shared" si="120"/>
        <v>68</v>
      </c>
      <c r="I1912" s="15" t="str">
        <f t="shared" si="117"/>
        <v>Feb</v>
      </c>
      <c r="J1912" s="15" t="str">
        <f t="shared" si="118"/>
        <v>Night</v>
      </c>
      <c r="K1912" s="15" t="str">
        <f t="shared" si="119"/>
        <v>Weekday</v>
      </c>
      <c r="L1912" s="19">
        <f>_xlfn.ISOWEEKNUM(Table4[[#This Row],[Delivery Date]])</f>
        <v>8</v>
      </c>
    </row>
    <row r="1913" spans="1:12">
      <c r="A1913" s="4">
        <v>1958</v>
      </c>
      <c r="B1913" s="2" t="s">
        <v>334</v>
      </c>
      <c r="C1913" s="2" t="s">
        <v>5</v>
      </c>
      <c r="D1913" s="3">
        <v>0.2590277777777778</v>
      </c>
      <c r="E1913" s="2" t="s">
        <v>381</v>
      </c>
      <c r="F1913" s="1">
        <v>41687.250804479168</v>
      </c>
      <c r="G1913" s="1">
        <v>41687.29179984954</v>
      </c>
      <c r="H1913" s="5">
        <f t="shared" si="120"/>
        <v>59</v>
      </c>
      <c r="I1913" s="15" t="str">
        <f t="shared" si="117"/>
        <v>Feb</v>
      </c>
      <c r="J1913" s="15" t="str">
        <f t="shared" si="118"/>
        <v>Day</v>
      </c>
      <c r="K1913" s="15" t="str">
        <f t="shared" si="119"/>
        <v>Weekday</v>
      </c>
      <c r="L1913" s="19">
        <f>_xlfn.ISOWEEKNUM(Table4[[#This Row],[Delivery Date]])</f>
        <v>8</v>
      </c>
    </row>
    <row r="1914" spans="1:12">
      <c r="A1914" s="4">
        <v>1959</v>
      </c>
      <c r="B1914" s="2" t="s">
        <v>334</v>
      </c>
      <c r="C1914" s="2" t="s">
        <v>5</v>
      </c>
      <c r="D1914" s="3">
        <v>0.62430555555555556</v>
      </c>
      <c r="E1914" s="2" t="s">
        <v>381</v>
      </c>
      <c r="F1914" s="1">
        <v>41687.595365046291</v>
      </c>
      <c r="G1914" s="1">
        <v>41687.643918287038</v>
      </c>
      <c r="H1914" s="5">
        <f t="shared" si="120"/>
        <v>69</v>
      </c>
      <c r="I1914" s="15" t="str">
        <f t="shared" si="117"/>
        <v>Feb</v>
      </c>
      <c r="J1914" s="15" t="str">
        <f t="shared" si="118"/>
        <v>Day</v>
      </c>
      <c r="K1914" s="15" t="str">
        <f t="shared" si="119"/>
        <v>Weekday</v>
      </c>
      <c r="L1914" s="19">
        <f>_xlfn.ISOWEEKNUM(Table4[[#This Row],[Delivery Date]])</f>
        <v>8</v>
      </c>
    </row>
    <row r="1915" spans="1:12">
      <c r="A1915" s="4">
        <v>1960</v>
      </c>
      <c r="B1915" s="2" t="s">
        <v>334</v>
      </c>
      <c r="C1915" s="2" t="s">
        <v>5</v>
      </c>
      <c r="D1915" s="3">
        <v>0.90555555555555556</v>
      </c>
      <c r="E1915" s="2" t="s">
        <v>381</v>
      </c>
      <c r="F1915" s="1">
        <v>41687.866981400461</v>
      </c>
      <c r="G1915" s="1">
        <v>41687.92927306713</v>
      </c>
      <c r="H1915" s="5">
        <f t="shared" si="120"/>
        <v>89</v>
      </c>
      <c r="I1915" s="15" t="str">
        <f t="shared" si="117"/>
        <v>Feb</v>
      </c>
      <c r="J1915" s="15" t="str">
        <f t="shared" si="118"/>
        <v>Day</v>
      </c>
      <c r="K1915" s="15" t="str">
        <f t="shared" si="119"/>
        <v>Weekday</v>
      </c>
      <c r="L1915" s="19">
        <f>_xlfn.ISOWEEKNUM(Table4[[#This Row],[Delivery Date]])</f>
        <v>8</v>
      </c>
    </row>
    <row r="1916" spans="1:12" hidden="1">
      <c r="A1916" s="4">
        <v>1961</v>
      </c>
      <c r="B1916" s="2" t="s">
        <v>335</v>
      </c>
      <c r="C1916" s="2" t="s">
        <v>8</v>
      </c>
      <c r="D1916" s="3">
        <v>3.888888888888889E-2</v>
      </c>
      <c r="E1916" s="2" t="s">
        <v>381</v>
      </c>
      <c r="F1916" s="1">
        <v>41688.002876423612</v>
      </c>
      <c r="G1916" s="1">
        <v>41688.061105590277</v>
      </c>
      <c r="H1916" s="5">
        <f t="shared" si="120"/>
        <v>83</v>
      </c>
      <c r="I1916" s="15" t="str">
        <f t="shared" si="117"/>
        <v>Feb</v>
      </c>
      <c r="J1916" s="15" t="str">
        <f t="shared" si="118"/>
        <v>Night</v>
      </c>
      <c r="K1916" s="15" t="str">
        <f t="shared" si="119"/>
        <v>Weekday</v>
      </c>
      <c r="L1916" s="19">
        <f>_xlfn.ISOWEEKNUM(Table4[[#This Row],[Delivery Date]])</f>
        <v>8</v>
      </c>
    </row>
    <row r="1917" spans="1:12">
      <c r="A1917" s="4">
        <v>1962</v>
      </c>
      <c r="B1917" s="2" t="s">
        <v>335</v>
      </c>
      <c r="C1917" s="2" t="s">
        <v>8</v>
      </c>
      <c r="D1917" s="3">
        <v>0.47986111111111113</v>
      </c>
      <c r="E1917" s="2" t="s">
        <v>9</v>
      </c>
      <c r="F1917" s="1">
        <v>41688.450941782408</v>
      </c>
      <c r="G1917" s="1">
        <v>41688.549286689813</v>
      </c>
      <c r="H1917" s="5">
        <f t="shared" si="120"/>
        <v>141</v>
      </c>
      <c r="I1917" s="15" t="str">
        <f t="shared" si="117"/>
        <v>Feb</v>
      </c>
      <c r="J1917" s="15" t="str">
        <f t="shared" si="118"/>
        <v>Day</v>
      </c>
      <c r="K1917" s="15" t="str">
        <f t="shared" si="119"/>
        <v>Weekday</v>
      </c>
      <c r="L1917" s="19">
        <f>_xlfn.ISOWEEKNUM(Table4[[#This Row],[Delivery Date]])</f>
        <v>8</v>
      </c>
    </row>
    <row r="1918" spans="1:12">
      <c r="A1918" s="4">
        <v>1963</v>
      </c>
      <c r="B1918" s="2" t="s">
        <v>335</v>
      </c>
      <c r="C1918" s="2" t="s">
        <v>8</v>
      </c>
      <c r="D1918" s="3">
        <v>0.77777777777777779</v>
      </c>
      <c r="E1918" s="2" t="s">
        <v>381</v>
      </c>
      <c r="F1918" s="1">
        <v>41688.750198993061</v>
      </c>
      <c r="G1918" s="1">
        <v>41688.798613344909</v>
      </c>
      <c r="H1918" s="5">
        <f t="shared" si="120"/>
        <v>69</v>
      </c>
      <c r="I1918" s="15" t="str">
        <f t="shared" si="117"/>
        <v>Feb</v>
      </c>
      <c r="J1918" s="15" t="str">
        <f t="shared" si="118"/>
        <v>Day</v>
      </c>
      <c r="K1918" s="15" t="str">
        <f t="shared" si="119"/>
        <v>Weekday</v>
      </c>
      <c r="L1918" s="19">
        <f>_xlfn.ISOWEEKNUM(Table4[[#This Row],[Delivery Date]])</f>
        <v>8</v>
      </c>
    </row>
    <row r="1919" spans="1:12" hidden="1">
      <c r="A1919" s="4">
        <v>1964</v>
      </c>
      <c r="B1919" s="2" t="s">
        <v>336</v>
      </c>
      <c r="C1919" s="2" t="s">
        <v>11</v>
      </c>
      <c r="D1919" s="3">
        <v>0.14166666666666666</v>
      </c>
      <c r="E1919" s="2" t="s">
        <v>381</v>
      </c>
      <c r="F1919" s="1">
        <v>41689.067505011575</v>
      </c>
      <c r="G1919" s="1">
        <v>41689.166752696758</v>
      </c>
      <c r="H1919" s="5">
        <f t="shared" si="120"/>
        <v>142</v>
      </c>
      <c r="I1919" s="15" t="str">
        <f t="shared" si="117"/>
        <v>Feb</v>
      </c>
      <c r="J1919" s="15" t="str">
        <f t="shared" si="118"/>
        <v>Night</v>
      </c>
      <c r="K1919" s="15" t="str">
        <f t="shared" si="119"/>
        <v>Weekday</v>
      </c>
      <c r="L1919" s="19">
        <f>_xlfn.ISOWEEKNUM(Table4[[#This Row],[Delivery Date]])</f>
        <v>8</v>
      </c>
    </row>
    <row r="1920" spans="1:12">
      <c r="A1920" s="4">
        <v>1965</v>
      </c>
      <c r="B1920" s="2" t="s">
        <v>336</v>
      </c>
      <c r="C1920" s="2" t="s">
        <v>11</v>
      </c>
      <c r="D1920" s="3">
        <v>0.36527777777777781</v>
      </c>
      <c r="E1920" s="2" t="s">
        <v>381</v>
      </c>
      <c r="F1920" s="1">
        <v>41689.340822916667</v>
      </c>
      <c r="G1920" s="1">
        <v>41689.394931712966</v>
      </c>
      <c r="H1920" s="5">
        <f t="shared" si="120"/>
        <v>77</v>
      </c>
      <c r="I1920" s="15" t="str">
        <f t="shared" si="117"/>
        <v>Feb</v>
      </c>
      <c r="J1920" s="15" t="str">
        <f t="shared" si="118"/>
        <v>Day</v>
      </c>
      <c r="K1920" s="15" t="str">
        <f t="shared" si="119"/>
        <v>Weekday</v>
      </c>
      <c r="L1920" s="19">
        <f>_xlfn.ISOWEEKNUM(Table4[[#This Row],[Delivery Date]])</f>
        <v>8</v>
      </c>
    </row>
    <row r="1921" spans="1:12">
      <c r="A1921" s="4">
        <v>1966</v>
      </c>
      <c r="B1921" s="2" t="s">
        <v>336</v>
      </c>
      <c r="C1921" s="2" t="s">
        <v>11</v>
      </c>
      <c r="D1921" s="3">
        <v>0.42777777777777781</v>
      </c>
      <c r="E1921" s="2" t="s">
        <v>9</v>
      </c>
      <c r="F1921" s="1">
        <v>41689.333309224538</v>
      </c>
      <c r="G1921" s="1" t="e">
        <v>#VALUE!</v>
      </c>
      <c r="H1921" s="5" t="e">
        <f t="shared" si="120"/>
        <v>#VALUE!</v>
      </c>
      <c r="I1921" s="15" t="str">
        <f t="shared" si="117"/>
        <v>Feb</v>
      </c>
      <c r="J1921" s="15" t="str">
        <f t="shared" si="118"/>
        <v>Day</v>
      </c>
      <c r="K1921" s="15" t="str">
        <f t="shared" si="119"/>
        <v>Weekday</v>
      </c>
      <c r="L1921" s="19">
        <f>_xlfn.ISOWEEKNUM(Table4[[#This Row],[Delivery Date]])</f>
        <v>8</v>
      </c>
    </row>
    <row r="1922" spans="1:12">
      <c r="A1922" s="4">
        <v>1967</v>
      </c>
      <c r="B1922" s="2" t="s">
        <v>336</v>
      </c>
      <c r="C1922" s="2" t="s">
        <v>11</v>
      </c>
      <c r="D1922" s="3">
        <v>0.44861111111111113</v>
      </c>
      <c r="E1922" s="2" t="s">
        <v>381</v>
      </c>
      <c r="F1922" s="1">
        <v>41689.415552465274</v>
      </c>
      <c r="G1922" s="1">
        <v>41689.494950613429</v>
      </c>
      <c r="H1922" s="5">
        <f t="shared" si="120"/>
        <v>114</v>
      </c>
      <c r="I1922" s="15" t="str">
        <f t="shared" ref="I1922:I1985" si="121">TEXT(B1922,"mmm")</f>
        <v>Feb</v>
      </c>
      <c r="J1922" s="15" t="str">
        <f t="shared" ref="J1922:J1985" si="122">IF(OR(HOUR(D1922)&lt;6, HOUR(D1922&gt;18)),"Night","Day")</f>
        <v>Day</v>
      </c>
      <c r="K1922" s="15" t="str">
        <f t="shared" ref="K1922:K1985" si="123">IF(OR(C1922="Saturday", C1922="Sunday"),"Weekend","Weekday")</f>
        <v>Weekday</v>
      </c>
      <c r="L1922" s="19">
        <f>_xlfn.ISOWEEKNUM(Table4[[#This Row],[Delivery Date]])</f>
        <v>8</v>
      </c>
    </row>
    <row r="1923" spans="1:12">
      <c r="A1923" s="4">
        <v>1968</v>
      </c>
      <c r="B1923" s="2" t="s">
        <v>336</v>
      </c>
      <c r="C1923" s="2" t="s">
        <v>11</v>
      </c>
      <c r="D1923" s="3">
        <v>0.53472222222222221</v>
      </c>
      <c r="E1923" s="2" t="s">
        <v>9</v>
      </c>
      <c r="F1923" s="1">
        <v>41689.490502280089</v>
      </c>
      <c r="G1923" s="1">
        <v>41689.576810150465</v>
      </c>
      <c r="H1923" s="5">
        <f t="shared" si="120"/>
        <v>124</v>
      </c>
      <c r="I1923" s="15" t="str">
        <f t="shared" si="121"/>
        <v>Feb</v>
      </c>
      <c r="J1923" s="15" t="str">
        <f t="shared" si="122"/>
        <v>Day</v>
      </c>
      <c r="K1923" s="15" t="str">
        <f t="shared" si="123"/>
        <v>Weekday</v>
      </c>
      <c r="L1923" s="19">
        <f>_xlfn.ISOWEEKNUM(Table4[[#This Row],[Delivery Date]])</f>
        <v>8</v>
      </c>
    </row>
    <row r="1924" spans="1:12">
      <c r="A1924" s="4">
        <v>1969</v>
      </c>
      <c r="B1924" s="2" t="s">
        <v>336</v>
      </c>
      <c r="C1924" s="2" t="s">
        <v>11</v>
      </c>
      <c r="D1924" s="3">
        <v>0.58819444444444446</v>
      </c>
      <c r="E1924" s="2" t="s">
        <v>9</v>
      </c>
      <c r="F1924" s="1">
        <v>41689.558050775464</v>
      </c>
      <c r="G1924" s="1">
        <v>41689.628212812495</v>
      </c>
      <c r="H1924" s="5">
        <f t="shared" si="120"/>
        <v>101</v>
      </c>
      <c r="I1924" s="15" t="str">
        <f t="shared" si="121"/>
        <v>Feb</v>
      </c>
      <c r="J1924" s="15" t="str">
        <f t="shared" si="122"/>
        <v>Day</v>
      </c>
      <c r="K1924" s="15" t="str">
        <f t="shared" si="123"/>
        <v>Weekday</v>
      </c>
      <c r="L1924" s="19">
        <f>_xlfn.ISOWEEKNUM(Table4[[#This Row],[Delivery Date]])</f>
        <v>8</v>
      </c>
    </row>
    <row r="1925" spans="1:12">
      <c r="A1925" s="4">
        <v>1970</v>
      </c>
      <c r="B1925" s="2" t="s">
        <v>336</v>
      </c>
      <c r="C1925" s="2" t="s">
        <v>11</v>
      </c>
      <c r="D1925" s="3">
        <v>0.65138888888888891</v>
      </c>
      <c r="E1925" s="2" t="s">
        <v>9</v>
      </c>
      <c r="F1925" s="1">
        <v>41689.608380439815</v>
      </c>
      <c r="G1925" s="1">
        <v>41689.713739236111</v>
      </c>
      <c r="H1925" s="5">
        <f t="shared" si="120"/>
        <v>151</v>
      </c>
      <c r="I1925" s="15" t="str">
        <f t="shared" si="121"/>
        <v>Feb</v>
      </c>
      <c r="J1925" s="15" t="str">
        <f t="shared" si="122"/>
        <v>Day</v>
      </c>
      <c r="K1925" s="15" t="str">
        <f t="shared" si="123"/>
        <v>Weekday</v>
      </c>
      <c r="L1925" s="19">
        <f>_xlfn.ISOWEEKNUM(Table4[[#This Row],[Delivery Date]])</f>
        <v>8</v>
      </c>
    </row>
    <row r="1926" spans="1:12">
      <c r="A1926" s="4">
        <v>1971</v>
      </c>
      <c r="B1926" s="2" t="s">
        <v>336</v>
      </c>
      <c r="C1926" s="2" t="s">
        <v>11</v>
      </c>
      <c r="D1926" s="3">
        <v>0.68055555555555547</v>
      </c>
      <c r="E1926" s="2" t="s">
        <v>6</v>
      </c>
      <c r="F1926" s="1">
        <v>41689.660636307868</v>
      </c>
      <c r="G1926" s="1">
        <v>41689.719791400465</v>
      </c>
      <c r="H1926" s="5">
        <f t="shared" si="120"/>
        <v>85</v>
      </c>
      <c r="I1926" s="15" t="str">
        <f t="shared" si="121"/>
        <v>Feb</v>
      </c>
      <c r="J1926" s="15" t="str">
        <f t="shared" si="122"/>
        <v>Day</v>
      </c>
      <c r="K1926" s="15" t="str">
        <f t="shared" si="123"/>
        <v>Weekday</v>
      </c>
      <c r="L1926" s="19">
        <f>_xlfn.ISOWEEKNUM(Table4[[#This Row],[Delivery Date]])</f>
        <v>8</v>
      </c>
    </row>
    <row r="1927" spans="1:12">
      <c r="A1927" s="4">
        <v>1972</v>
      </c>
      <c r="B1927" s="2" t="s">
        <v>336</v>
      </c>
      <c r="C1927" s="2" t="s">
        <v>11</v>
      </c>
      <c r="D1927" s="3">
        <v>0.77500000000000002</v>
      </c>
      <c r="E1927" s="2" t="s">
        <v>381</v>
      </c>
      <c r="F1927" s="1">
        <v>41689.747077349537</v>
      </c>
      <c r="G1927" s="1">
        <v>41689.804056516201</v>
      </c>
      <c r="H1927" s="5">
        <f t="shared" si="120"/>
        <v>82</v>
      </c>
      <c r="I1927" s="15" t="str">
        <f t="shared" si="121"/>
        <v>Feb</v>
      </c>
      <c r="J1927" s="15" t="str">
        <f t="shared" si="122"/>
        <v>Day</v>
      </c>
      <c r="K1927" s="15" t="str">
        <f t="shared" si="123"/>
        <v>Weekday</v>
      </c>
      <c r="L1927" s="19">
        <f>_xlfn.ISOWEEKNUM(Table4[[#This Row],[Delivery Date]])</f>
        <v>8</v>
      </c>
    </row>
    <row r="1928" spans="1:12" hidden="1">
      <c r="A1928" s="4">
        <v>1973</v>
      </c>
      <c r="B1928" s="2" t="s">
        <v>337</v>
      </c>
      <c r="C1928" s="2" t="s">
        <v>13</v>
      </c>
      <c r="D1928" s="3">
        <v>9.0277777777777776E-2</v>
      </c>
      <c r="E1928" s="2" t="s">
        <v>6</v>
      </c>
      <c r="F1928" s="1">
        <v>41690.064869560185</v>
      </c>
      <c r="G1928" s="1">
        <v>41690.137566319441</v>
      </c>
      <c r="H1928" s="5">
        <f t="shared" si="120"/>
        <v>104</v>
      </c>
      <c r="I1928" s="15" t="str">
        <f t="shared" si="121"/>
        <v>Feb</v>
      </c>
      <c r="J1928" s="15" t="str">
        <f t="shared" si="122"/>
        <v>Night</v>
      </c>
      <c r="K1928" s="15" t="str">
        <f t="shared" si="123"/>
        <v>Weekday</v>
      </c>
      <c r="L1928" s="19">
        <f>_xlfn.ISOWEEKNUM(Table4[[#This Row],[Delivery Date]])</f>
        <v>8</v>
      </c>
    </row>
    <row r="1929" spans="1:12">
      <c r="A1929" s="4">
        <v>1974</v>
      </c>
      <c r="B1929" s="2" t="s">
        <v>337</v>
      </c>
      <c r="C1929" s="2" t="s">
        <v>13</v>
      </c>
      <c r="D1929" s="3">
        <v>0.42638888888888887</v>
      </c>
      <c r="E1929" s="2" t="s">
        <v>9</v>
      </c>
      <c r="F1929" s="1">
        <v>41690.40063394676</v>
      </c>
      <c r="G1929" s="1">
        <v>41690.482995057871</v>
      </c>
      <c r="H1929" s="5">
        <f t="shared" si="120"/>
        <v>118</v>
      </c>
      <c r="I1929" s="15" t="str">
        <f t="shared" si="121"/>
        <v>Feb</v>
      </c>
      <c r="J1929" s="15" t="str">
        <f t="shared" si="122"/>
        <v>Day</v>
      </c>
      <c r="K1929" s="15" t="str">
        <f t="shared" si="123"/>
        <v>Weekday</v>
      </c>
      <c r="L1929" s="19">
        <f>_xlfn.ISOWEEKNUM(Table4[[#This Row],[Delivery Date]])</f>
        <v>8</v>
      </c>
    </row>
    <row r="1930" spans="1:12">
      <c r="A1930" s="4">
        <v>1975</v>
      </c>
      <c r="B1930" s="2" t="s">
        <v>337</v>
      </c>
      <c r="C1930" s="2" t="s">
        <v>13</v>
      </c>
      <c r="D1930" s="3">
        <v>0.53749999999999998</v>
      </c>
      <c r="E1930" s="2" t="s">
        <v>9</v>
      </c>
      <c r="F1930" s="1">
        <v>41690.504873576385</v>
      </c>
      <c r="G1930" s="1">
        <v>41690.654618946755</v>
      </c>
      <c r="H1930" s="5">
        <f t="shared" si="120"/>
        <v>215</v>
      </c>
      <c r="I1930" s="15" t="str">
        <f t="shared" si="121"/>
        <v>Feb</v>
      </c>
      <c r="J1930" s="15" t="str">
        <f t="shared" si="122"/>
        <v>Day</v>
      </c>
      <c r="K1930" s="15" t="str">
        <f t="shared" si="123"/>
        <v>Weekday</v>
      </c>
      <c r="L1930" s="19">
        <f>_xlfn.ISOWEEKNUM(Table4[[#This Row],[Delivery Date]])</f>
        <v>8</v>
      </c>
    </row>
    <row r="1931" spans="1:12">
      <c r="A1931" s="4">
        <v>1976</v>
      </c>
      <c r="B1931" s="2" t="s">
        <v>337</v>
      </c>
      <c r="C1931" s="2" t="s">
        <v>13</v>
      </c>
      <c r="D1931" s="3">
        <v>0.93055555555555547</v>
      </c>
      <c r="E1931" s="2" t="s">
        <v>6</v>
      </c>
      <c r="F1931" s="1">
        <v>41690.903144247684</v>
      </c>
      <c r="G1931" s="1">
        <v>41690.966709062501</v>
      </c>
      <c r="H1931" s="5">
        <f t="shared" si="120"/>
        <v>91</v>
      </c>
      <c r="I1931" s="15" t="str">
        <f t="shared" si="121"/>
        <v>Feb</v>
      </c>
      <c r="J1931" s="15" t="str">
        <f t="shared" si="122"/>
        <v>Day</v>
      </c>
      <c r="K1931" s="15" t="str">
        <f t="shared" si="123"/>
        <v>Weekday</v>
      </c>
      <c r="L1931" s="19">
        <f>_xlfn.ISOWEEKNUM(Table4[[#This Row],[Delivery Date]])</f>
        <v>8</v>
      </c>
    </row>
    <row r="1932" spans="1:12" hidden="1">
      <c r="A1932" s="4">
        <v>1977</v>
      </c>
      <c r="B1932" s="2" t="s">
        <v>338</v>
      </c>
      <c r="C1932" s="2" t="s">
        <v>15</v>
      </c>
      <c r="D1932" s="3">
        <v>6.9444444444444441E-3</v>
      </c>
      <c r="E1932" s="2" t="s">
        <v>381</v>
      </c>
      <c r="F1932" s="1">
        <v>41691.664194097226</v>
      </c>
      <c r="G1932" s="1" t="e">
        <v>#VALUE!</v>
      </c>
      <c r="H1932" s="5" t="e">
        <f t="shared" si="120"/>
        <v>#VALUE!</v>
      </c>
      <c r="I1932" s="15" t="str">
        <f t="shared" si="121"/>
        <v>Feb</v>
      </c>
      <c r="J1932" s="15" t="str">
        <f t="shared" si="122"/>
        <v>Night</v>
      </c>
      <c r="K1932" s="15" t="str">
        <f t="shared" si="123"/>
        <v>Weekday</v>
      </c>
      <c r="L1932" s="19">
        <f>_xlfn.ISOWEEKNUM(Table4[[#This Row],[Delivery Date]])</f>
        <v>8</v>
      </c>
    </row>
    <row r="1933" spans="1:12" hidden="1">
      <c r="A1933" s="4">
        <v>1978</v>
      </c>
      <c r="B1933" s="2" t="s">
        <v>338</v>
      </c>
      <c r="C1933" s="2" t="s">
        <v>15</v>
      </c>
      <c r="D1933" s="3">
        <v>0.16597222222222222</v>
      </c>
      <c r="E1933" s="2" t="s">
        <v>381</v>
      </c>
      <c r="F1933" s="1">
        <v>41691.128295682873</v>
      </c>
      <c r="G1933" s="1">
        <v>41691.211814201386</v>
      </c>
      <c r="H1933" s="5">
        <f t="shared" si="120"/>
        <v>120</v>
      </c>
      <c r="I1933" s="15" t="str">
        <f t="shared" si="121"/>
        <v>Feb</v>
      </c>
      <c r="J1933" s="15" t="str">
        <f t="shared" si="122"/>
        <v>Night</v>
      </c>
      <c r="K1933" s="15" t="str">
        <f t="shared" si="123"/>
        <v>Weekday</v>
      </c>
      <c r="L1933" s="19">
        <f>_xlfn.ISOWEEKNUM(Table4[[#This Row],[Delivery Date]])</f>
        <v>8</v>
      </c>
    </row>
    <row r="1934" spans="1:12">
      <c r="A1934" s="4">
        <v>1979</v>
      </c>
      <c r="B1934" s="2" t="s">
        <v>338</v>
      </c>
      <c r="C1934" s="2" t="s">
        <v>15</v>
      </c>
      <c r="D1934" s="3">
        <v>0.28125</v>
      </c>
      <c r="E1934" s="2" t="s">
        <v>381</v>
      </c>
      <c r="F1934" s="1">
        <v>41691.248616469908</v>
      </c>
      <c r="G1934" s="1" t="e">
        <v>#VALUE!</v>
      </c>
      <c r="H1934" s="5" t="e">
        <f t="shared" si="120"/>
        <v>#VALUE!</v>
      </c>
      <c r="I1934" s="15" t="str">
        <f t="shared" si="121"/>
        <v>Feb</v>
      </c>
      <c r="J1934" s="15" t="str">
        <f t="shared" si="122"/>
        <v>Day</v>
      </c>
      <c r="K1934" s="15" t="str">
        <f t="shared" si="123"/>
        <v>Weekday</v>
      </c>
      <c r="L1934" s="19">
        <f>_xlfn.ISOWEEKNUM(Table4[[#This Row],[Delivery Date]])</f>
        <v>8</v>
      </c>
    </row>
    <row r="1935" spans="1:12">
      <c r="A1935" s="4">
        <v>1980</v>
      </c>
      <c r="B1935" s="2" t="s">
        <v>338</v>
      </c>
      <c r="C1935" s="2" t="s">
        <v>15</v>
      </c>
      <c r="D1935" s="3">
        <v>0.39583333333333331</v>
      </c>
      <c r="E1935" s="2" t="s">
        <v>9</v>
      </c>
      <c r="F1935" s="1">
        <v>41691.354939930548</v>
      </c>
      <c r="G1935" s="1">
        <v>41691.436676041667</v>
      </c>
      <c r="H1935" s="5">
        <f t="shared" si="120"/>
        <v>117</v>
      </c>
      <c r="I1935" s="15" t="str">
        <f t="shared" si="121"/>
        <v>Feb</v>
      </c>
      <c r="J1935" s="15" t="str">
        <f t="shared" si="122"/>
        <v>Day</v>
      </c>
      <c r="K1935" s="15" t="str">
        <f t="shared" si="123"/>
        <v>Weekday</v>
      </c>
      <c r="L1935" s="19">
        <f>_xlfn.ISOWEEKNUM(Table4[[#This Row],[Delivery Date]])</f>
        <v>8</v>
      </c>
    </row>
    <row r="1936" spans="1:12">
      <c r="A1936" s="4">
        <v>1981</v>
      </c>
      <c r="B1936" s="2" t="s">
        <v>338</v>
      </c>
      <c r="C1936" s="2" t="s">
        <v>15</v>
      </c>
      <c r="D1936" s="3">
        <v>0.42777777777777781</v>
      </c>
      <c r="E1936" s="2" t="s">
        <v>381</v>
      </c>
      <c r="F1936" s="1">
        <v>41691.384962349533</v>
      </c>
      <c r="G1936" s="1">
        <v>41691.474939201391</v>
      </c>
      <c r="H1936" s="5">
        <f t="shared" si="120"/>
        <v>129</v>
      </c>
      <c r="I1936" s="15" t="str">
        <f t="shared" si="121"/>
        <v>Feb</v>
      </c>
      <c r="J1936" s="15" t="str">
        <f t="shared" si="122"/>
        <v>Day</v>
      </c>
      <c r="K1936" s="15" t="str">
        <f t="shared" si="123"/>
        <v>Weekday</v>
      </c>
      <c r="L1936" s="19">
        <f>_xlfn.ISOWEEKNUM(Table4[[#This Row],[Delivery Date]])</f>
        <v>8</v>
      </c>
    </row>
    <row r="1937" spans="1:12">
      <c r="A1937" s="4">
        <v>1982</v>
      </c>
      <c r="B1937" s="2" t="s">
        <v>338</v>
      </c>
      <c r="C1937" s="2" t="s">
        <v>15</v>
      </c>
      <c r="D1937" s="3">
        <v>0.48472222222222222</v>
      </c>
      <c r="E1937" s="2" t="s">
        <v>9</v>
      </c>
      <c r="F1937" s="1">
        <v>41691.450043206023</v>
      </c>
      <c r="G1937" s="1">
        <v>41691.514580243056</v>
      </c>
      <c r="H1937" s="5">
        <f t="shared" si="120"/>
        <v>92</v>
      </c>
      <c r="I1937" s="15" t="str">
        <f t="shared" si="121"/>
        <v>Feb</v>
      </c>
      <c r="J1937" s="15" t="str">
        <f t="shared" si="122"/>
        <v>Day</v>
      </c>
      <c r="K1937" s="15" t="str">
        <f t="shared" si="123"/>
        <v>Weekday</v>
      </c>
      <c r="L1937" s="19">
        <f>_xlfn.ISOWEEKNUM(Table4[[#This Row],[Delivery Date]])</f>
        <v>8</v>
      </c>
    </row>
    <row r="1938" spans="1:12">
      <c r="A1938" s="4">
        <v>1983</v>
      </c>
      <c r="B1938" s="2" t="s">
        <v>338</v>
      </c>
      <c r="C1938" s="2" t="s">
        <v>15</v>
      </c>
      <c r="D1938" s="3">
        <v>0.58402777777777781</v>
      </c>
      <c r="E1938" s="2" t="s">
        <v>9</v>
      </c>
      <c r="F1938" s="1">
        <v>41691.555761307871</v>
      </c>
      <c r="G1938" s="1">
        <v>41691.624360844908</v>
      </c>
      <c r="H1938" s="5">
        <f t="shared" si="120"/>
        <v>98</v>
      </c>
      <c r="I1938" s="15" t="str">
        <f t="shared" si="121"/>
        <v>Feb</v>
      </c>
      <c r="J1938" s="15" t="str">
        <f t="shared" si="122"/>
        <v>Day</v>
      </c>
      <c r="K1938" s="15" t="str">
        <f t="shared" si="123"/>
        <v>Weekday</v>
      </c>
      <c r="L1938" s="19">
        <f>_xlfn.ISOWEEKNUM(Table4[[#This Row],[Delivery Date]])</f>
        <v>8</v>
      </c>
    </row>
    <row r="1939" spans="1:12">
      <c r="A1939" s="4">
        <v>1984</v>
      </c>
      <c r="B1939" s="2" t="s">
        <v>338</v>
      </c>
      <c r="C1939" s="2" t="s">
        <v>15</v>
      </c>
      <c r="D1939" s="3">
        <v>0.69027777777777777</v>
      </c>
      <c r="E1939" s="2" t="s">
        <v>381</v>
      </c>
      <c r="F1939" s="1">
        <v>41691.659906400462</v>
      </c>
      <c r="G1939" s="1">
        <v>41691.739987418987</v>
      </c>
      <c r="H1939" s="5">
        <f t="shared" si="120"/>
        <v>115</v>
      </c>
      <c r="I1939" s="15" t="str">
        <f t="shared" si="121"/>
        <v>Feb</v>
      </c>
      <c r="J1939" s="15" t="str">
        <f t="shared" si="122"/>
        <v>Day</v>
      </c>
      <c r="K1939" s="15" t="str">
        <f t="shared" si="123"/>
        <v>Weekday</v>
      </c>
      <c r="L1939" s="19">
        <f>_xlfn.ISOWEEKNUM(Table4[[#This Row],[Delivery Date]])</f>
        <v>8</v>
      </c>
    </row>
    <row r="1940" spans="1:12">
      <c r="A1940" s="4">
        <v>1985</v>
      </c>
      <c r="B1940" s="2" t="s">
        <v>338</v>
      </c>
      <c r="C1940" s="2" t="s">
        <v>15</v>
      </c>
      <c r="D1940" s="3">
        <v>0.72499999999999998</v>
      </c>
      <c r="E1940" s="2" t="s">
        <v>381</v>
      </c>
      <c r="F1940" s="1">
        <v>41691.725520370368</v>
      </c>
      <c r="G1940" s="1">
        <v>41691.752719444441</v>
      </c>
      <c r="H1940" s="5">
        <f t="shared" si="120"/>
        <v>39</v>
      </c>
      <c r="I1940" s="15" t="str">
        <f t="shared" si="121"/>
        <v>Feb</v>
      </c>
      <c r="J1940" s="15" t="str">
        <f t="shared" si="122"/>
        <v>Day</v>
      </c>
      <c r="K1940" s="15" t="str">
        <f t="shared" si="123"/>
        <v>Weekday</v>
      </c>
      <c r="L1940" s="19">
        <f>_xlfn.ISOWEEKNUM(Table4[[#This Row],[Delivery Date]])</f>
        <v>8</v>
      </c>
    </row>
    <row r="1941" spans="1:12">
      <c r="A1941" s="4">
        <v>1986</v>
      </c>
      <c r="B1941" s="2" t="s">
        <v>338</v>
      </c>
      <c r="C1941" s="2" t="s">
        <v>15</v>
      </c>
      <c r="D1941" s="3">
        <v>0.84652777777777777</v>
      </c>
      <c r="E1941" s="2" t="s">
        <v>381</v>
      </c>
      <c r="F1941" s="1">
        <v>41691.826240775459</v>
      </c>
      <c r="G1941" s="1">
        <v>41691.892629664355</v>
      </c>
      <c r="H1941" s="5">
        <f t="shared" ref="H1941:H2002" si="124">HOUR(G1941-F1941)*60+MINUTE(G1941-F1941)</f>
        <v>95</v>
      </c>
      <c r="I1941" s="15" t="str">
        <f t="shared" si="121"/>
        <v>Feb</v>
      </c>
      <c r="J1941" s="15" t="str">
        <f t="shared" si="122"/>
        <v>Day</v>
      </c>
      <c r="K1941" s="15" t="str">
        <f t="shared" si="123"/>
        <v>Weekday</v>
      </c>
      <c r="L1941" s="19">
        <f>_xlfn.ISOWEEKNUM(Table4[[#This Row],[Delivery Date]])</f>
        <v>8</v>
      </c>
    </row>
    <row r="1942" spans="1:12" hidden="1">
      <c r="A1942" s="4">
        <v>1987</v>
      </c>
      <c r="B1942" s="2" t="s">
        <v>339</v>
      </c>
      <c r="C1942" s="2" t="s">
        <v>17</v>
      </c>
      <c r="D1942" s="3">
        <v>0.11458333333333333</v>
      </c>
      <c r="E1942" s="2" t="s">
        <v>381</v>
      </c>
      <c r="F1942" s="1">
        <v>41692.096046446757</v>
      </c>
      <c r="G1942" s="1">
        <v>41692.160178391205</v>
      </c>
      <c r="H1942" s="5">
        <f t="shared" si="124"/>
        <v>92</v>
      </c>
      <c r="I1942" s="15" t="str">
        <f t="shared" si="121"/>
        <v>Feb</v>
      </c>
      <c r="J1942" s="15" t="str">
        <f t="shared" si="122"/>
        <v>Night</v>
      </c>
      <c r="K1942" s="15" t="str">
        <f t="shared" si="123"/>
        <v>Weekend</v>
      </c>
      <c r="L1942" s="19">
        <f>_xlfn.ISOWEEKNUM(Table4[[#This Row],[Delivery Date]])</f>
        <v>8</v>
      </c>
    </row>
    <row r="1943" spans="1:12">
      <c r="A1943" s="4">
        <v>1988</v>
      </c>
      <c r="B1943" s="2" t="s">
        <v>339</v>
      </c>
      <c r="C1943" s="2" t="s">
        <v>17</v>
      </c>
      <c r="D1943" s="3">
        <v>0.32916666666666666</v>
      </c>
      <c r="E1943" s="2" t="s">
        <v>6</v>
      </c>
      <c r="F1943" s="1">
        <v>41692.326014618055</v>
      </c>
      <c r="G1943" s="1">
        <v>41692.359220636579</v>
      </c>
      <c r="H1943" s="5">
        <f t="shared" si="124"/>
        <v>47</v>
      </c>
      <c r="I1943" s="15" t="str">
        <f t="shared" si="121"/>
        <v>Feb</v>
      </c>
      <c r="J1943" s="15" t="str">
        <f t="shared" si="122"/>
        <v>Day</v>
      </c>
      <c r="K1943" s="15" t="str">
        <f t="shared" si="123"/>
        <v>Weekend</v>
      </c>
      <c r="L1943" s="19">
        <f>_xlfn.ISOWEEKNUM(Table4[[#This Row],[Delivery Date]])</f>
        <v>8</v>
      </c>
    </row>
    <row r="1944" spans="1:12">
      <c r="A1944" s="4">
        <v>1989</v>
      </c>
      <c r="B1944" s="2" t="s">
        <v>339</v>
      </c>
      <c r="C1944" s="2" t="s">
        <v>17</v>
      </c>
      <c r="D1944" s="3">
        <v>0.44166666666666665</v>
      </c>
      <c r="E1944" s="2" t="s">
        <v>381</v>
      </c>
      <c r="F1944" s="1">
        <v>41692.418071030093</v>
      </c>
      <c r="G1944" s="1">
        <v>41692.493996956022</v>
      </c>
      <c r="H1944" s="5">
        <f t="shared" si="124"/>
        <v>109</v>
      </c>
      <c r="I1944" s="15" t="str">
        <f t="shared" si="121"/>
        <v>Feb</v>
      </c>
      <c r="J1944" s="15" t="str">
        <f t="shared" si="122"/>
        <v>Day</v>
      </c>
      <c r="K1944" s="15" t="str">
        <f t="shared" si="123"/>
        <v>Weekend</v>
      </c>
      <c r="L1944" s="19">
        <f>_xlfn.ISOWEEKNUM(Table4[[#This Row],[Delivery Date]])</f>
        <v>8</v>
      </c>
    </row>
    <row r="1945" spans="1:12">
      <c r="A1945" s="4">
        <v>1990</v>
      </c>
      <c r="B1945" s="2" t="s">
        <v>339</v>
      </c>
      <c r="C1945" s="2" t="s">
        <v>17</v>
      </c>
      <c r="D1945" s="3">
        <v>0.52777777777777779</v>
      </c>
      <c r="E1945" s="2" t="s">
        <v>381</v>
      </c>
      <c r="F1945" s="1">
        <v>41692.484665972217</v>
      </c>
      <c r="G1945" s="1">
        <v>41692.567362731475</v>
      </c>
      <c r="H1945" s="5">
        <f t="shared" si="124"/>
        <v>119</v>
      </c>
      <c r="I1945" s="15" t="str">
        <f t="shared" si="121"/>
        <v>Feb</v>
      </c>
      <c r="J1945" s="15" t="str">
        <f t="shared" si="122"/>
        <v>Day</v>
      </c>
      <c r="K1945" s="15" t="str">
        <f t="shared" si="123"/>
        <v>Weekend</v>
      </c>
      <c r="L1945" s="19">
        <f>_xlfn.ISOWEEKNUM(Table4[[#This Row],[Delivery Date]])</f>
        <v>8</v>
      </c>
    </row>
    <row r="1946" spans="1:12">
      <c r="A1946" s="4">
        <v>1991</v>
      </c>
      <c r="B1946" s="2" t="s">
        <v>339</v>
      </c>
      <c r="C1946" s="2" t="s">
        <v>17</v>
      </c>
      <c r="D1946" s="3">
        <v>0.71180555555555547</v>
      </c>
      <c r="E1946" s="2" t="s">
        <v>381</v>
      </c>
      <c r="F1946" s="1">
        <v>41692.681259490746</v>
      </c>
      <c r="G1946" s="1" t="e">
        <v>#VALUE!</v>
      </c>
      <c r="H1946" s="5" t="e">
        <f t="shared" si="124"/>
        <v>#VALUE!</v>
      </c>
      <c r="I1946" s="15" t="str">
        <f t="shared" si="121"/>
        <v>Feb</v>
      </c>
      <c r="J1946" s="15" t="str">
        <f t="shared" si="122"/>
        <v>Day</v>
      </c>
      <c r="K1946" s="15" t="str">
        <f t="shared" si="123"/>
        <v>Weekend</v>
      </c>
      <c r="L1946" s="19">
        <f>_xlfn.ISOWEEKNUM(Table4[[#This Row],[Delivery Date]])</f>
        <v>8</v>
      </c>
    </row>
    <row r="1947" spans="1:12" hidden="1">
      <c r="A1947" s="4">
        <v>1992</v>
      </c>
      <c r="B1947" s="2" t="s">
        <v>340</v>
      </c>
      <c r="C1947" s="2" t="s">
        <v>19</v>
      </c>
      <c r="D1947" s="3">
        <v>7.1527777777777787E-2</v>
      </c>
      <c r="E1947" s="2" t="s">
        <v>381</v>
      </c>
      <c r="F1947" s="1">
        <v>41693.054167905095</v>
      </c>
      <c r="G1947" s="1">
        <v>41693.113589201392</v>
      </c>
      <c r="H1947" s="5">
        <f t="shared" si="124"/>
        <v>85</v>
      </c>
      <c r="I1947" s="15" t="str">
        <f t="shared" si="121"/>
        <v>Feb</v>
      </c>
      <c r="J1947" s="15" t="str">
        <f t="shared" si="122"/>
        <v>Night</v>
      </c>
      <c r="K1947" s="15" t="str">
        <f t="shared" si="123"/>
        <v>Weekend</v>
      </c>
      <c r="L1947" s="19">
        <f>_xlfn.ISOWEEKNUM(Table4[[#This Row],[Delivery Date]])</f>
        <v>8</v>
      </c>
    </row>
    <row r="1948" spans="1:12">
      <c r="A1948" s="4">
        <v>1993</v>
      </c>
      <c r="B1948" s="2" t="s">
        <v>340</v>
      </c>
      <c r="C1948" s="2" t="s">
        <v>19</v>
      </c>
      <c r="D1948" s="3">
        <v>0.49027777777777781</v>
      </c>
      <c r="E1948" s="2" t="s">
        <v>381</v>
      </c>
      <c r="F1948" s="1">
        <v>41693.468927546295</v>
      </c>
      <c r="G1948" s="1">
        <v>41693.541010879628</v>
      </c>
      <c r="H1948" s="5">
        <f t="shared" si="124"/>
        <v>103</v>
      </c>
      <c r="I1948" s="15" t="str">
        <f t="shared" si="121"/>
        <v>Feb</v>
      </c>
      <c r="J1948" s="15" t="str">
        <f t="shared" si="122"/>
        <v>Day</v>
      </c>
      <c r="K1948" s="15" t="str">
        <f t="shared" si="123"/>
        <v>Weekend</v>
      </c>
      <c r="L1948" s="19">
        <f>_xlfn.ISOWEEKNUM(Table4[[#This Row],[Delivery Date]])</f>
        <v>8</v>
      </c>
    </row>
    <row r="1949" spans="1:12">
      <c r="A1949" s="4">
        <v>1994</v>
      </c>
      <c r="B1949" s="2" t="s">
        <v>340</v>
      </c>
      <c r="C1949" s="2" t="s">
        <v>19</v>
      </c>
      <c r="D1949" s="3">
        <v>0.88402777777777775</v>
      </c>
      <c r="E1949" s="2" t="s">
        <v>381</v>
      </c>
      <c r="F1949" s="1">
        <v>41693.874472187505</v>
      </c>
      <c r="G1949" s="1">
        <v>41693.922168946759</v>
      </c>
      <c r="H1949" s="5">
        <f t="shared" si="124"/>
        <v>68</v>
      </c>
      <c r="I1949" s="15" t="str">
        <f t="shared" si="121"/>
        <v>Feb</v>
      </c>
      <c r="J1949" s="15" t="str">
        <f t="shared" si="122"/>
        <v>Day</v>
      </c>
      <c r="K1949" s="15" t="str">
        <f t="shared" si="123"/>
        <v>Weekend</v>
      </c>
      <c r="L1949" s="19">
        <f>_xlfn.ISOWEEKNUM(Table4[[#This Row],[Delivery Date]])</f>
        <v>8</v>
      </c>
    </row>
    <row r="1950" spans="1:12">
      <c r="A1950" s="4">
        <v>1995</v>
      </c>
      <c r="B1950" s="2" t="s">
        <v>340</v>
      </c>
      <c r="C1950" s="2" t="s">
        <v>19</v>
      </c>
      <c r="D1950" s="3">
        <v>0.94861111111111107</v>
      </c>
      <c r="E1950" s="2" t="s">
        <v>381</v>
      </c>
      <c r="F1950" s="1">
        <v>41693.924221608795</v>
      </c>
      <c r="G1950" s="1">
        <v>41693.974835034722</v>
      </c>
      <c r="H1950" s="5">
        <f t="shared" si="124"/>
        <v>72</v>
      </c>
      <c r="I1950" s="15" t="str">
        <f t="shared" si="121"/>
        <v>Feb</v>
      </c>
      <c r="J1950" s="15" t="str">
        <f t="shared" si="122"/>
        <v>Day</v>
      </c>
      <c r="K1950" s="15" t="str">
        <f t="shared" si="123"/>
        <v>Weekend</v>
      </c>
      <c r="L1950" s="19">
        <f>_xlfn.ISOWEEKNUM(Table4[[#This Row],[Delivery Date]])</f>
        <v>8</v>
      </c>
    </row>
    <row r="1951" spans="1:12" hidden="1">
      <c r="A1951" s="4">
        <v>1996</v>
      </c>
      <c r="B1951" s="2" t="s">
        <v>341</v>
      </c>
      <c r="C1951" s="2" t="s">
        <v>5</v>
      </c>
      <c r="D1951" s="3">
        <v>0.1173611111111111</v>
      </c>
      <c r="E1951" s="2" t="s">
        <v>381</v>
      </c>
      <c r="F1951" s="1">
        <v>41694.095246412042</v>
      </c>
      <c r="G1951" s="1">
        <v>41694.154239467593</v>
      </c>
      <c r="H1951" s="5">
        <f t="shared" si="124"/>
        <v>84</v>
      </c>
      <c r="I1951" s="15" t="str">
        <f t="shared" si="121"/>
        <v>Feb</v>
      </c>
      <c r="J1951" s="15" t="str">
        <f t="shared" si="122"/>
        <v>Night</v>
      </c>
      <c r="K1951" s="15" t="str">
        <f t="shared" si="123"/>
        <v>Weekday</v>
      </c>
      <c r="L1951" s="19">
        <f>_xlfn.ISOWEEKNUM(Table4[[#This Row],[Delivery Date]])</f>
        <v>9</v>
      </c>
    </row>
    <row r="1952" spans="1:12">
      <c r="A1952" s="4">
        <v>1997</v>
      </c>
      <c r="B1952" s="2" t="s">
        <v>341</v>
      </c>
      <c r="C1952" s="2" t="s">
        <v>5</v>
      </c>
      <c r="D1952" s="3">
        <v>0.35902777777777778</v>
      </c>
      <c r="E1952" s="2" t="s">
        <v>9</v>
      </c>
      <c r="F1952" s="1">
        <v>41694.319812002315</v>
      </c>
      <c r="G1952" s="1">
        <v>41694.407520335648</v>
      </c>
      <c r="H1952" s="5">
        <f t="shared" si="124"/>
        <v>126</v>
      </c>
      <c r="I1952" s="15" t="str">
        <f t="shared" si="121"/>
        <v>Feb</v>
      </c>
      <c r="J1952" s="15" t="str">
        <f t="shared" si="122"/>
        <v>Day</v>
      </c>
      <c r="K1952" s="15" t="str">
        <f t="shared" si="123"/>
        <v>Weekday</v>
      </c>
      <c r="L1952" s="19">
        <f>_xlfn.ISOWEEKNUM(Table4[[#This Row],[Delivery Date]])</f>
        <v>9</v>
      </c>
    </row>
    <row r="1953" spans="1:12">
      <c r="A1953" s="4">
        <v>1998</v>
      </c>
      <c r="B1953" s="2" t="s">
        <v>341</v>
      </c>
      <c r="C1953" s="2" t="s">
        <v>5</v>
      </c>
      <c r="D1953" s="3">
        <v>0.44444444444444442</v>
      </c>
      <c r="E1953" s="2" t="s">
        <v>9</v>
      </c>
      <c r="F1953" s="1">
        <v>41694.414529363428</v>
      </c>
      <c r="G1953" s="1">
        <v>41694.482457604165</v>
      </c>
      <c r="H1953" s="5">
        <f t="shared" si="124"/>
        <v>97</v>
      </c>
      <c r="I1953" s="15" t="str">
        <f t="shared" si="121"/>
        <v>Feb</v>
      </c>
      <c r="J1953" s="15" t="str">
        <f t="shared" si="122"/>
        <v>Day</v>
      </c>
      <c r="K1953" s="15" t="str">
        <f t="shared" si="123"/>
        <v>Weekday</v>
      </c>
      <c r="L1953" s="19">
        <f>_xlfn.ISOWEEKNUM(Table4[[#This Row],[Delivery Date]])</f>
        <v>9</v>
      </c>
    </row>
    <row r="1954" spans="1:12">
      <c r="A1954" s="4">
        <v>1999</v>
      </c>
      <c r="B1954" s="2" t="s">
        <v>341</v>
      </c>
      <c r="C1954" s="2" t="s">
        <v>5</v>
      </c>
      <c r="D1954" s="3">
        <v>0.52013888888888882</v>
      </c>
      <c r="E1954" s="2" t="s">
        <v>9</v>
      </c>
      <c r="F1954" s="1">
        <v>41694.492853275464</v>
      </c>
      <c r="G1954" s="1">
        <v>41694.564739849535</v>
      </c>
      <c r="H1954" s="5">
        <f t="shared" si="124"/>
        <v>103</v>
      </c>
      <c r="I1954" s="15" t="str">
        <f t="shared" si="121"/>
        <v>Feb</v>
      </c>
      <c r="J1954" s="15" t="str">
        <f t="shared" si="122"/>
        <v>Day</v>
      </c>
      <c r="K1954" s="15" t="str">
        <f t="shared" si="123"/>
        <v>Weekday</v>
      </c>
      <c r="L1954" s="19">
        <f>_xlfn.ISOWEEKNUM(Table4[[#This Row],[Delivery Date]])</f>
        <v>9</v>
      </c>
    </row>
    <row r="1955" spans="1:12">
      <c r="A1955" s="4">
        <v>2000</v>
      </c>
      <c r="B1955" s="2" t="s">
        <v>341</v>
      </c>
      <c r="C1955" s="2" t="s">
        <v>5</v>
      </c>
      <c r="D1955" s="3">
        <v>0.61944444444444446</v>
      </c>
      <c r="E1955" s="2" t="s">
        <v>9</v>
      </c>
      <c r="F1955" s="1">
        <v>41694.598679594907</v>
      </c>
      <c r="G1955" s="1">
        <v>41694.68361015046</v>
      </c>
      <c r="H1955" s="5">
        <f t="shared" si="124"/>
        <v>122</v>
      </c>
      <c r="I1955" s="15" t="str">
        <f t="shared" si="121"/>
        <v>Feb</v>
      </c>
      <c r="J1955" s="15" t="str">
        <f t="shared" si="122"/>
        <v>Day</v>
      </c>
      <c r="K1955" s="15" t="str">
        <f t="shared" si="123"/>
        <v>Weekday</v>
      </c>
      <c r="L1955" s="19">
        <f>_xlfn.ISOWEEKNUM(Table4[[#This Row],[Delivery Date]])</f>
        <v>9</v>
      </c>
    </row>
    <row r="1956" spans="1:12">
      <c r="A1956" s="4">
        <v>2001</v>
      </c>
      <c r="B1956" s="2" t="s">
        <v>341</v>
      </c>
      <c r="C1956" s="2" t="s">
        <v>5</v>
      </c>
      <c r="D1956" s="3">
        <v>0.65833333333333333</v>
      </c>
      <c r="E1956" s="2" t="s">
        <v>9</v>
      </c>
      <c r="F1956" s="1">
        <v>41694.62648353009</v>
      </c>
      <c r="G1956" s="1">
        <v>41694.687594641204</v>
      </c>
      <c r="H1956" s="5">
        <f t="shared" si="124"/>
        <v>88</v>
      </c>
      <c r="I1956" s="15" t="str">
        <f t="shared" si="121"/>
        <v>Feb</v>
      </c>
      <c r="J1956" s="15" t="str">
        <f t="shared" si="122"/>
        <v>Day</v>
      </c>
      <c r="K1956" s="15" t="str">
        <f t="shared" si="123"/>
        <v>Weekday</v>
      </c>
      <c r="L1956" s="19">
        <f>_xlfn.ISOWEEKNUM(Table4[[#This Row],[Delivery Date]])</f>
        <v>9</v>
      </c>
    </row>
    <row r="1957" spans="1:12">
      <c r="A1957" s="4">
        <v>2002</v>
      </c>
      <c r="B1957" s="2" t="s">
        <v>342</v>
      </c>
      <c r="C1957" s="2" t="s">
        <v>8</v>
      </c>
      <c r="D1957" s="3">
        <v>0.35347222222222219</v>
      </c>
      <c r="E1957" s="2" t="s">
        <v>9</v>
      </c>
      <c r="F1957" s="1">
        <v>41695.319160648149</v>
      </c>
      <c r="G1957" s="1">
        <v>41695.368558796297</v>
      </c>
      <c r="H1957" s="5">
        <f t="shared" si="124"/>
        <v>71</v>
      </c>
      <c r="I1957" s="15" t="str">
        <f t="shared" si="121"/>
        <v>Feb</v>
      </c>
      <c r="J1957" s="15" t="str">
        <f t="shared" si="122"/>
        <v>Day</v>
      </c>
      <c r="K1957" s="15" t="str">
        <f t="shared" si="123"/>
        <v>Weekday</v>
      </c>
      <c r="L1957" s="19">
        <f>_xlfn.ISOWEEKNUM(Table4[[#This Row],[Delivery Date]])</f>
        <v>9</v>
      </c>
    </row>
    <row r="1958" spans="1:12">
      <c r="A1958" s="4">
        <v>2003</v>
      </c>
      <c r="B1958" s="2" t="s">
        <v>342</v>
      </c>
      <c r="C1958" s="2" t="s">
        <v>8</v>
      </c>
      <c r="D1958" s="3">
        <v>0.42152777777777778</v>
      </c>
      <c r="E1958" s="2" t="s">
        <v>9</v>
      </c>
      <c r="F1958" s="1">
        <v>41695.400514085646</v>
      </c>
      <c r="G1958" s="1">
        <v>41695.453268715282</v>
      </c>
      <c r="H1958" s="5">
        <f t="shared" si="124"/>
        <v>75</v>
      </c>
      <c r="I1958" s="15" t="str">
        <f t="shared" si="121"/>
        <v>Feb</v>
      </c>
      <c r="J1958" s="15" t="str">
        <f t="shared" si="122"/>
        <v>Day</v>
      </c>
      <c r="K1958" s="15" t="str">
        <f t="shared" si="123"/>
        <v>Weekday</v>
      </c>
      <c r="L1958" s="19">
        <f>_xlfn.ISOWEEKNUM(Table4[[#This Row],[Delivery Date]])</f>
        <v>9</v>
      </c>
    </row>
    <row r="1959" spans="1:12">
      <c r="A1959" s="4">
        <v>2004</v>
      </c>
      <c r="B1959" s="2" t="s">
        <v>342</v>
      </c>
      <c r="C1959" s="2" t="s">
        <v>8</v>
      </c>
      <c r="D1959" s="3">
        <v>0.55347222222222225</v>
      </c>
      <c r="E1959" s="2" t="s">
        <v>9</v>
      </c>
      <c r="F1959" s="1">
        <v>41695.513350659719</v>
      </c>
      <c r="G1959" s="1">
        <v>41695.584079826389</v>
      </c>
      <c r="H1959" s="5">
        <f t="shared" si="124"/>
        <v>101</v>
      </c>
      <c r="I1959" s="15" t="str">
        <f t="shared" si="121"/>
        <v>Feb</v>
      </c>
      <c r="J1959" s="15" t="str">
        <f t="shared" si="122"/>
        <v>Day</v>
      </c>
      <c r="K1959" s="15" t="str">
        <f t="shared" si="123"/>
        <v>Weekday</v>
      </c>
      <c r="L1959" s="19">
        <f>_xlfn.ISOWEEKNUM(Table4[[#This Row],[Delivery Date]])</f>
        <v>9</v>
      </c>
    </row>
    <row r="1960" spans="1:12">
      <c r="A1960" s="4">
        <v>2005</v>
      </c>
      <c r="B1960" s="2" t="s">
        <v>342</v>
      </c>
      <c r="C1960" s="2" t="s">
        <v>8</v>
      </c>
      <c r="D1960" s="3">
        <v>0.57986111111111105</v>
      </c>
      <c r="E1960" s="2" t="s">
        <v>9</v>
      </c>
      <c r="F1960" s="1">
        <v>41695.563085381946</v>
      </c>
      <c r="G1960" s="1">
        <v>41695.623478900467</v>
      </c>
      <c r="H1960" s="5">
        <f t="shared" si="124"/>
        <v>86</v>
      </c>
      <c r="I1960" s="15" t="str">
        <f t="shared" si="121"/>
        <v>Feb</v>
      </c>
      <c r="J1960" s="15" t="str">
        <f t="shared" si="122"/>
        <v>Day</v>
      </c>
      <c r="K1960" s="15" t="str">
        <f t="shared" si="123"/>
        <v>Weekday</v>
      </c>
      <c r="L1960" s="19">
        <f>_xlfn.ISOWEEKNUM(Table4[[#This Row],[Delivery Date]])</f>
        <v>9</v>
      </c>
    </row>
    <row r="1961" spans="1:12">
      <c r="A1961" s="4">
        <v>2006</v>
      </c>
      <c r="B1961" s="2" t="s">
        <v>342</v>
      </c>
      <c r="C1961" s="2" t="s">
        <v>8</v>
      </c>
      <c r="D1961" s="3">
        <v>0.79166666666666663</v>
      </c>
      <c r="E1961" s="2" t="s">
        <v>381</v>
      </c>
      <c r="F1961" s="1">
        <v>41695.770932557876</v>
      </c>
      <c r="G1961" s="1">
        <v>41695.841291354169</v>
      </c>
      <c r="H1961" s="5">
        <f t="shared" si="124"/>
        <v>101</v>
      </c>
      <c r="I1961" s="15" t="str">
        <f t="shared" si="121"/>
        <v>Feb</v>
      </c>
      <c r="J1961" s="15" t="str">
        <f t="shared" si="122"/>
        <v>Day</v>
      </c>
      <c r="K1961" s="15" t="str">
        <f t="shared" si="123"/>
        <v>Weekday</v>
      </c>
      <c r="L1961" s="19">
        <f>_xlfn.ISOWEEKNUM(Table4[[#This Row],[Delivery Date]])</f>
        <v>9</v>
      </c>
    </row>
    <row r="1962" spans="1:12" hidden="1">
      <c r="A1962" s="4">
        <v>2007</v>
      </c>
      <c r="B1962" s="2" t="s">
        <v>343</v>
      </c>
      <c r="C1962" s="2" t="s">
        <v>11</v>
      </c>
      <c r="D1962" s="3">
        <v>9.0277777777777787E-3</v>
      </c>
      <c r="E1962" s="2" t="s">
        <v>381</v>
      </c>
      <c r="F1962" s="1">
        <v>41695.957865046294</v>
      </c>
      <c r="G1962" s="1" t="e">
        <v>#VALUE!</v>
      </c>
      <c r="H1962" s="5" t="e">
        <f t="shared" si="124"/>
        <v>#VALUE!</v>
      </c>
      <c r="I1962" s="15" t="str">
        <f t="shared" si="121"/>
        <v>Feb</v>
      </c>
      <c r="J1962" s="15" t="str">
        <f t="shared" si="122"/>
        <v>Night</v>
      </c>
      <c r="K1962" s="15" t="str">
        <f t="shared" si="123"/>
        <v>Weekday</v>
      </c>
      <c r="L1962" s="19">
        <f>_xlfn.ISOWEEKNUM(Table4[[#This Row],[Delivery Date]])</f>
        <v>9</v>
      </c>
    </row>
    <row r="1963" spans="1:12" hidden="1">
      <c r="A1963" s="4">
        <v>2008</v>
      </c>
      <c r="B1963" s="2" t="s">
        <v>343</v>
      </c>
      <c r="C1963" s="2" t="s">
        <v>11</v>
      </c>
      <c r="D1963" s="3">
        <v>0.13194444444444445</v>
      </c>
      <c r="E1963" s="2" t="s">
        <v>6</v>
      </c>
      <c r="F1963" s="1">
        <v>41696.097395104167</v>
      </c>
      <c r="G1963" s="1">
        <v>41696.171121956017</v>
      </c>
      <c r="H1963" s="5">
        <f t="shared" si="124"/>
        <v>106</v>
      </c>
      <c r="I1963" s="15" t="str">
        <f t="shared" si="121"/>
        <v>Feb</v>
      </c>
      <c r="J1963" s="15" t="str">
        <f t="shared" si="122"/>
        <v>Night</v>
      </c>
      <c r="K1963" s="15" t="str">
        <f t="shared" si="123"/>
        <v>Weekday</v>
      </c>
      <c r="L1963" s="19">
        <f>_xlfn.ISOWEEKNUM(Table4[[#This Row],[Delivery Date]])</f>
        <v>9</v>
      </c>
    </row>
    <row r="1964" spans="1:12">
      <c r="A1964" s="4">
        <v>2009</v>
      </c>
      <c r="B1964" s="2" t="s">
        <v>343</v>
      </c>
      <c r="C1964" s="2" t="s">
        <v>11</v>
      </c>
      <c r="D1964" s="3">
        <v>0.40208333333333335</v>
      </c>
      <c r="E1964" s="2" t="s">
        <v>9</v>
      </c>
      <c r="F1964" s="1">
        <v>41696.379621759261</v>
      </c>
      <c r="G1964" s="1">
        <v>41696.416820833329</v>
      </c>
      <c r="H1964" s="5">
        <f t="shared" si="124"/>
        <v>53</v>
      </c>
      <c r="I1964" s="15" t="str">
        <f t="shared" si="121"/>
        <v>Feb</v>
      </c>
      <c r="J1964" s="15" t="str">
        <f t="shared" si="122"/>
        <v>Day</v>
      </c>
      <c r="K1964" s="15" t="str">
        <f t="shared" si="123"/>
        <v>Weekday</v>
      </c>
      <c r="L1964" s="19">
        <f>_xlfn.ISOWEEKNUM(Table4[[#This Row],[Delivery Date]])</f>
        <v>9</v>
      </c>
    </row>
    <row r="1965" spans="1:12">
      <c r="A1965" s="4">
        <v>2010</v>
      </c>
      <c r="B1965" s="2" t="s">
        <v>343</v>
      </c>
      <c r="C1965" s="2" t="s">
        <v>11</v>
      </c>
      <c r="D1965" s="3">
        <v>0.4548611111111111</v>
      </c>
      <c r="E1965" s="2" t="s">
        <v>9</v>
      </c>
      <c r="F1965" s="1">
        <v>41696.432844062503</v>
      </c>
      <c r="G1965" s="1">
        <v>41696.492022303239</v>
      </c>
      <c r="H1965" s="5">
        <f t="shared" si="124"/>
        <v>85</v>
      </c>
      <c r="I1965" s="15" t="str">
        <f t="shared" si="121"/>
        <v>Feb</v>
      </c>
      <c r="J1965" s="15" t="str">
        <f t="shared" si="122"/>
        <v>Day</v>
      </c>
      <c r="K1965" s="15" t="str">
        <f t="shared" si="123"/>
        <v>Weekday</v>
      </c>
      <c r="L1965" s="19">
        <f>_xlfn.ISOWEEKNUM(Table4[[#This Row],[Delivery Date]])</f>
        <v>9</v>
      </c>
    </row>
    <row r="1966" spans="1:12">
      <c r="A1966" s="4">
        <v>2011</v>
      </c>
      <c r="B1966" s="2" t="s">
        <v>343</v>
      </c>
      <c r="C1966" s="2" t="s">
        <v>11</v>
      </c>
      <c r="D1966" s="3">
        <v>0.58472222222222225</v>
      </c>
      <c r="E1966" s="2" t="s">
        <v>9</v>
      </c>
      <c r="F1966" s="1">
        <v>41696.551318252314</v>
      </c>
      <c r="G1966" s="1">
        <v>41696.627498807873</v>
      </c>
      <c r="H1966" s="5">
        <f t="shared" si="124"/>
        <v>109</v>
      </c>
      <c r="I1966" s="15" t="str">
        <f t="shared" si="121"/>
        <v>Feb</v>
      </c>
      <c r="J1966" s="15" t="str">
        <f t="shared" si="122"/>
        <v>Day</v>
      </c>
      <c r="K1966" s="15" t="str">
        <f t="shared" si="123"/>
        <v>Weekday</v>
      </c>
      <c r="L1966" s="19">
        <f>_xlfn.ISOWEEKNUM(Table4[[#This Row],[Delivery Date]])</f>
        <v>9</v>
      </c>
    </row>
    <row r="1967" spans="1:12">
      <c r="A1967" s="4">
        <v>2012</v>
      </c>
      <c r="B1967" s="2" t="s">
        <v>343</v>
      </c>
      <c r="C1967" s="2" t="s">
        <v>11</v>
      </c>
      <c r="D1967" s="3">
        <v>0.66666666666666663</v>
      </c>
      <c r="E1967" s="2" t="s">
        <v>9</v>
      </c>
      <c r="F1967" s="1">
        <v>41696.637674039346</v>
      </c>
      <c r="G1967" s="1">
        <v>41696.692222650461</v>
      </c>
      <c r="H1967" s="5">
        <f t="shared" si="124"/>
        <v>78</v>
      </c>
      <c r="I1967" s="15" t="str">
        <f t="shared" si="121"/>
        <v>Feb</v>
      </c>
      <c r="J1967" s="15" t="str">
        <f t="shared" si="122"/>
        <v>Day</v>
      </c>
      <c r="K1967" s="15" t="str">
        <f t="shared" si="123"/>
        <v>Weekday</v>
      </c>
      <c r="L1967" s="19">
        <f>_xlfn.ISOWEEKNUM(Table4[[#This Row],[Delivery Date]])</f>
        <v>9</v>
      </c>
    </row>
    <row r="1968" spans="1:12">
      <c r="A1968" s="4">
        <v>2013</v>
      </c>
      <c r="B1968" s="2" t="s">
        <v>343</v>
      </c>
      <c r="C1968" s="2" t="s">
        <v>11</v>
      </c>
      <c r="D1968" s="3">
        <v>0.78680555555555554</v>
      </c>
      <c r="E1968" s="2" t="s">
        <v>6</v>
      </c>
      <c r="F1968" s="1">
        <v>41696.75015925926</v>
      </c>
      <c r="G1968" s="1" t="e">
        <v>#VALUE!</v>
      </c>
      <c r="H1968" s="5" t="e">
        <f t="shared" si="124"/>
        <v>#VALUE!</v>
      </c>
      <c r="I1968" s="15" t="str">
        <f t="shared" si="121"/>
        <v>Feb</v>
      </c>
      <c r="J1968" s="15" t="str">
        <f t="shared" si="122"/>
        <v>Day</v>
      </c>
      <c r="K1968" s="15" t="str">
        <f t="shared" si="123"/>
        <v>Weekday</v>
      </c>
      <c r="L1968" s="19">
        <f>_xlfn.ISOWEEKNUM(Table4[[#This Row],[Delivery Date]])</f>
        <v>9</v>
      </c>
    </row>
    <row r="1969" spans="1:12">
      <c r="A1969" s="4">
        <v>2014</v>
      </c>
      <c r="B1969" s="2" t="s">
        <v>343</v>
      </c>
      <c r="C1969" s="2" t="s">
        <v>11</v>
      </c>
      <c r="D1969" s="3">
        <v>0.97638888888888886</v>
      </c>
      <c r="E1969" s="2" t="s">
        <v>381</v>
      </c>
      <c r="F1969" s="1">
        <v>41696.942881134266</v>
      </c>
      <c r="G1969" s="1" t="e">
        <v>#VALUE!</v>
      </c>
      <c r="H1969" s="5" t="e">
        <f t="shared" si="124"/>
        <v>#VALUE!</v>
      </c>
      <c r="I1969" s="15" t="str">
        <f t="shared" si="121"/>
        <v>Feb</v>
      </c>
      <c r="J1969" s="15" t="str">
        <f t="shared" si="122"/>
        <v>Day</v>
      </c>
      <c r="K1969" s="15" t="str">
        <f t="shared" si="123"/>
        <v>Weekday</v>
      </c>
      <c r="L1969" s="19">
        <f>_xlfn.ISOWEEKNUM(Table4[[#This Row],[Delivery Date]])</f>
        <v>9</v>
      </c>
    </row>
    <row r="1970" spans="1:12" hidden="1">
      <c r="A1970" s="4">
        <v>2015</v>
      </c>
      <c r="B1970" s="2" t="s">
        <v>344</v>
      </c>
      <c r="C1970" s="2" t="s">
        <v>13</v>
      </c>
      <c r="D1970" s="3">
        <v>2.9861111111111113E-2</v>
      </c>
      <c r="E1970" s="2" t="s">
        <v>381</v>
      </c>
      <c r="F1970" s="1">
        <v>41697.016514351853</v>
      </c>
      <c r="G1970" s="1">
        <v>41697.074593055557</v>
      </c>
      <c r="H1970" s="5">
        <f t="shared" si="124"/>
        <v>83</v>
      </c>
      <c r="I1970" s="15" t="str">
        <f t="shared" si="121"/>
        <v>Feb</v>
      </c>
      <c r="J1970" s="15" t="str">
        <f t="shared" si="122"/>
        <v>Night</v>
      </c>
      <c r="K1970" s="15" t="str">
        <f t="shared" si="123"/>
        <v>Weekday</v>
      </c>
      <c r="L1970" s="19">
        <f>_xlfn.ISOWEEKNUM(Table4[[#This Row],[Delivery Date]])</f>
        <v>9</v>
      </c>
    </row>
    <row r="1971" spans="1:12" hidden="1">
      <c r="A1971" s="4">
        <v>2016</v>
      </c>
      <c r="B1971" s="2" t="s">
        <v>344</v>
      </c>
      <c r="C1971" s="2" t="s">
        <v>13</v>
      </c>
      <c r="D1971" s="3">
        <v>0.24652777777777779</v>
      </c>
      <c r="E1971" s="2" t="s">
        <v>381</v>
      </c>
      <c r="F1971" s="1">
        <v>41697.1526715625</v>
      </c>
      <c r="G1971" s="1">
        <v>41697.274523414359</v>
      </c>
      <c r="H1971" s="5">
        <f t="shared" si="124"/>
        <v>175</v>
      </c>
      <c r="I1971" s="15" t="str">
        <f t="shared" si="121"/>
        <v>Feb</v>
      </c>
      <c r="J1971" s="15" t="str">
        <f t="shared" si="122"/>
        <v>Night</v>
      </c>
      <c r="K1971" s="15" t="str">
        <f t="shared" si="123"/>
        <v>Weekday</v>
      </c>
      <c r="L1971" s="19">
        <f>_xlfn.ISOWEEKNUM(Table4[[#This Row],[Delivery Date]])</f>
        <v>9</v>
      </c>
    </row>
    <row r="1972" spans="1:12">
      <c r="A1972" s="4">
        <v>2017</v>
      </c>
      <c r="B1972" s="2" t="s">
        <v>344</v>
      </c>
      <c r="C1972" s="2" t="s">
        <v>13</v>
      </c>
      <c r="D1972" s="3">
        <v>0.4236111111111111</v>
      </c>
      <c r="E1972" s="2" t="s">
        <v>9</v>
      </c>
      <c r="F1972" s="1">
        <v>41697.404739467594</v>
      </c>
      <c r="G1972" s="1">
        <v>41697.458848263886</v>
      </c>
      <c r="H1972" s="5">
        <f t="shared" si="124"/>
        <v>77</v>
      </c>
      <c r="I1972" s="15" t="str">
        <f t="shared" si="121"/>
        <v>Feb</v>
      </c>
      <c r="J1972" s="15" t="str">
        <f t="shared" si="122"/>
        <v>Day</v>
      </c>
      <c r="K1972" s="15" t="str">
        <f t="shared" si="123"/>
        <v>Weekday</v>
      </c>
      <c r="L1972" s="19">
        <f>_xlfn.ISOWEEKNUM(Table4[[#This Row],[Delivery Date]])</f>
        <v>9</v>
      </c>
    </row>
    <row r="1973" spans="1:12">
      <c r="A1973" s="4">
        <v>2018</v>
      </c>
      <c r="B1973" s="2" t="s">
        <v>344</v>
      </c>
      <c r="C1973" s="2" t="s">
        <v>13</v>
      </c>
      <c r="D1973" s="3">
        <v>0.47013888888888888</v>
      </c>
      <c r="E1973" s="2" t="s">
        <v>9</v>
      </c>
      <c r="F1973" s="1">
        <v>41697.410145682865</v>
      </c>
      <c r="G1973" s="1" t="e">
        <v>#VALUE!</v>
      </c>
      <c r="H1973" s="5" t="e">
        <f t="shared" si="124"/>
        <v>#VALUE!</v>
      </c>
      <c r="I1973" s="15" t="str">
        <f t="shared" si="121"/>
        <v>Feb</v>
      </c>
      <c r="J1973" s="15" t="str">
        <f t="shared" si="122"/>
        <v>Day</v>
      </c>
      <c r="K1973" s="15" t="str">
        <f t="shared" si="123"/>
        <v>Weekday</v>
      </c>
      <c r="L1973" s="19">
        <f>_xlfn.ISOWEEKNUM(Table4[[#This Row],[Delivery Date]])</f>
        <v>9</v>
      </c>
    </row>
    <row r="1974" spans="1:12">
      <c r="A1974" s="4">
        <v>2020</v>
      </c>
      <c r="B1974" s="2" t="s">
        <v>345</v>
      </c>
      <c r="C1974" s="2" t="s">
        <v>15</v>
      </c>
      <c r="D1974" s="3">
        <v>0.43055555555555558</v>
      </c>
      <c r="E1974" s="2" t="s">
        <v>381</v>
      </c>
      <c r="F1974" s="1">
        <v>41698.406454247684</v>
      </c>
      <c r="G1974" s="1">
        <v>41698.48097971065</v>
      </c>
      <c r="H1974" s="5">
        <f t="shared" si="124"/>
        <v>107</v>
      </c>
      <c r="I1974" s="15" t="str">
        <f t="shared" si="121"/>
        <v>Feb</v>
      </c>
      <c r="J1974" s="15" t="str">
        <f t="shared" si="122"/>
        <v>Day</v>
      </c>
      <c r="K1974" s="15" t="str">
        <f t="shared" si="123"/>
        <v>Weekday</v>
      </c>
      <c r="L1974" s="19">
        <f>_xlfn.ISOWEEKNUM(Table4[[#This Row],[Delivery Date]])</f>
        <v>9</v>
      </c>
    </row>
    <row r="1975" spans="1:12">
      <c r="A1975" s="4">
        <v>2021</v>
      </c>
      <c r="B1975" s="2" t="s">
        <v>345</v>
      </c>
      <c r="C1975" s="2" t="s">
        <v>15</v>
      </c>
      <c r="D1975" s="3">
        <v>0.50208333333333333</v>
      </c>
      <c r="E1975" s="2" t="s">
        <v>9</v>
      </c>
      <c r="F1975" s="1">
        <v>41698.458330520836</v>
      </c>
      <c r="G1975" s="1">
        <v>41698.532937002317</v>
      </c>
      <c r="H1975" s="5">
        <f t="shared" si="124"/>
        <v>107</v>
      </c>
      <c r="I1975" s="15" t="str">
        <f t="shared" si="121"/>
        <v>Feb</v>
      </c>
      <c r="J1975" s="15" t="str">
        <f t="shared" si="122"/>
        <v>Day</v>
      </c>
      <c r="K1975" s="15" t="str">
        <f t="shared" si="123"/>
        <v>Weekday</v>
      </c>
      <c r="L1975" s="19">
        <f>_xlfn.ISOWEEKNUM(Table4[[#This Row],[Delivery Date]])</f>
        <v>9</v>
      </c>
    </row>
    <row r="1976" spans="1:12">
      <c r="A1976" s="4">
        <v>2022</v>
      </c>
      <c r="B1976" s="2" t="s">
        <v>345</v>
      </c>
      <c r="C1976" s="2" t="s">
        <v>15</v>
      </c>
      <c r="D1976" s="3">
        <v>0.57986111111111105</v>
      </c>
      <c r="E1976" s="2" t="s">
        <v>381</v>
      </c>
      <c r="F1976" s="1">
        <v>41698.556182141205</v>
      </c>
      <c r="G1976" s="1">
        <v>41698.624712233795</v>
      </c>
      <c r="H1976" s="5">
        <f t="shared" si="124"/>
        <v>98</v>
      </c>
      <c r="I1976" s="15" t="str">
        <f t="shared" si="121"/>
        <v>Feb</v>
      </c>
      <c r="J1976" s="15" t="str">
        <f t="shared" si="122"/>
        <v>Day</v>
      </c>
      <c r="K1976" s="15" t="str">
        <f t="shared" si="123"/>
        <v>Weekday</v>
      </c>
      <c r="L1976" s="19">
        <f>_xlfn.ISOWEEKNUM(Table4[[#This Row],[Delivery Date]])</f>
        <v>9</v>
      </c>
    </row>
    <row r="1977" spans="1:12">
      <c r="A1977" s="4">
        <v>2023</v>
      </c>
      <c r="B1977" s="2" t="s">
        <v>345</v>
      </c>
      <c r="C1977" s="2" t="s">
        <v>15</v>
      </c>
      <c r="D1977" s="3">
        <v>0.64097222222222217</v>
      </c>
      <c r="E1977" s="2" t="s">
        <v>9</v>
      </c>
      <c r="F1977" s="1">
        <v>41698.599525543978</v>
      </c>
      <c r="G1977" s="1">
        <v>41698.660312581022</v>
      </c>
      <c r="H1977" s="5">
        <f t="shared" si="124"/>
        <v>87</v>
      </c>
      <c r="I1977" s="15" t="str">
        <f t="shared" si="121"/>
        <v>Feb</v>
      </c>
      <c r="J1977" s="15" t="str">
        <f t="shared" si="122"/>
        <v>Day</v>
      </c>
      <c r="K1977" s="15" t="str">
        <f t="shared" si="123"/>
        <v>Weekday</v>
      </c>
      <c r="L1977" s="19">
        <f>_xlfn.ISOWEEKNUM(Table4[[#This Row],[Delivery Date]])</f>
        <v>9</v>
      </c>
    </row>
    <row r="1978" spans="1:12">
      <c r="A1978" s="4">
        <v>2024</v>
      </c>
      <c r="B1978" s="2" t="s">
        <v>345</v>
      </c>
      <c r="C1978" s="2" t="s">
        <v>15</v>
      </c>
      <c r="D1978" s="3">
        <v>0.65486111111111112</v>
      </c>
      <c r="E1978" s="2" t="s">
        <v>381</v>
      </c>
      <c r="F1978" s="1">
        <v>41698.646435682873</v>
      </c>
      <c r="G1978" s="1">
        <v>41698.757280590282</v>
      </c>
      <c r="H1978" s="5">
        <f t="shared" si="124"/>
        <v>159</v>
      </c>
      <c r="I1978" s="15" t="str">
        <f t="shared" si="121"/>
        <v>Feb</v>
      </c>
      <c r="J1978" s="15" t="str">
        <f t="shared" si="122"/>
        <v>Day</v>
      </c>
      <c r="K1978" s="15" t="str">
        <f t="shared" si="123"/>
        <v>Weekday</v>
      </c>
      <c r="L1978" s="19">
        <f>_xlfn.ISOWEEKNUM(Table4[[#This Row],[Delivery Date]])</f>
        <v>9</v>
      </c>
    </row>
    <row r="1979" spans="1:12">
      <c r="A1979" s="4">
        <v>2025</v>
      </c>
      <c r="B1979" s="2" t="s">
        <v>345</v>
      </c>
      <c r="C1979" s="2" t="s">
        <v>15</v>
      </c>
      <c r="D1979" s="3">
        <v>0.88680555555555562</v>
      </c>
      <c r="E1979" s="2" t="s">
        <v>381</v>
      </c>
      <c r="F1979" s="1">
        <v>41698.85673133102</v>
      </c>
      <c r="G1979" s="1">
        <v>41698.939613275463</v>
      </c>
      <c r="H1979" s="5">
        <f t="shared" si="124"/>
        <v>119</v>
      </c>
      <c r="I1979" s="15" t="str">
        <f t="shared" si="121"/>
        <v>Feb</v>
      </c>
      <c r="J1979" s="15" t="str">
        <f t="shared" si="122"/>
        <v>Day</v>
      </c>
      <c r="K1979" s="15" t="str">
        <f t="shared" si="123"/>
        <v>Weekday</v>
      </c>
      <c r="L1979" s="19">
        <f>_xlfn.ISOWEEKNUM(Table4[[#This Row],[Delivery Date]])</f>
        <v>9</v>
      </c>
    </row>
    <row r="1980" spans="1:12" hidden="1">
      <c r="A1980" s="4">
        <v>2026</v>
      </c>
      <c r="B1980" s="2" t="s">
        <v>346</v>
      </c>
      <c r="C1980" s="2" t="s">
        <v>17</v>
      </c>
      <c r="D1980" s="3">
        <v>6.9444444444444434E-2</v>
      </c>
      <c r="E1980" s="2" t="s">
        <v>381</v>
      </c>
      <c r="F1980" s="1">
        <v>41699.061721909726</v>
      </c>
      <c r="G1980" s="1">
        <v>41699.121478854169</v>
      </c>
      <c r="H1980" s="5">
        <f t="shared" si="124"/>
        <v>86</v>
      </c>
      <c r="I1980" s="15" t="str">
        <f t="shared" si="121"/>
        <v>Mar</v>
      </c>
      <c r="J1980" s="15" t="str">
        <f t="shared" si="122"/>
        <v>Night</v>
      </c>
      <c r="K1980" s="15" t="str">
        <f t="shared" si="123"/>
        <v>Weekend</v>
      </c>
      <c r="L1980" s="19">
        <f>_xlfn.ISOWEEKNUM(Table4[[#This Row],[Delivery Date]])</f>
        <v>9</v>
      </c>
    </row>
    <row r="1981" spans="1:12" hidden="1">
      <c r="A1981" s="4">
        <v>2027</v>
      </c>
      <c r="B1981" s="2" t="s">
        <v>346</v>
      </c>
      <c r="C1981" s="2" t="s">
        <v>17</v>
      </c>
      <c r="D1981" s="3">
        <v>0.18611111111111112</v>
      </c>
      <c r="E1981" s="2" t="s">
        <v>381</v>
      </c>
      <c r="F1981" s="1">
        <v>41699.151708564816</v>
      </c>
      <c r="G1981" s="1" t="e">
        <v>#VALUE!</v>
      </c>
      <c r="H1981" s="5" t="e">
        <f t="shared" si="124"/>
        <v>#VALUE!</v>
      </c>
      <c r="I1981" s="15" t="str">
        <f t="shared" si="121"/>
        <v>Mar</v>
      </c>
      <c r="J1981" s="15" t="str">
        <f t="shared" si="122"/>
        <v>Night</v>
      </c>
      <c r="K1981" s="15" t="str">
        <f t="shared" si="123"/>
        <v>Weekend</v>
      </c>
      <c r="L1981" s="19">
        <f>_xlfn.ISOWEEKNUM(Table4[[#This Row],[Delivery Date]])</f>
        <v>9</v>
      </c>
    </row>
    <row r="1982" spans="1:12">
      <c r="A1982" s="4">
        <v>2028</v>
      </c>
      <c r="B1982" s="2" t="s">
        <v>346</v>
      </c>
      <c r="C1982" s="2" t="s">
        <v>17</v>
      </c>
      <c r="D1982" s="3">
        <v>0.38819444444444445</v>
      </c>
      <c r="E1982" s="2" t="s">
        <v>381</v>
      </c>
      <c r="F1982" s="1">
        <v>41699.324422303245</v>
      </c>
      <c r="G1982" s="1">
        <v>41699.456401469906</v>
      </c>
      <c r="H1982" s="5">
        <f t="shared" si="124"/>
        <v>190</v>
      </c>
      <c r="I1982" s="15" t="str">
        <f t="shared" si="121"/>
        <v>Mar</v>
      </c>
      <c r="J1982" s="15" t="str">
        <f t="shared" si="122"/>
        <v>Day</v>
      </c>
      <c r="K1982" s="15" t="str">
        <f t="shared" si="123"/>
        <v>Weekend</v>
      </c>
      <c r="L1982" s="19">
        <f>_xlfn.ISOWEEKNUM(Table4[[#This Row],[Delivery Date]])</f>
        <v>9</v>
      </c>
    </row>
    <row r="1983" spans="1:12">
      <c r="A1983" s="4">
        <v>2029</v>
      </c>
      <c r="B1983" s="2" t="s">
        <v>346</v>
      </c>
      <c r="C1983" s="2" t="s">
        <v>17</v>
      </c>
      <c r="D1983" s="3">
        <v>0.47013888888888888</v>
      </c>
      <c r="E1983" s="2" t="s">
        <v>381</v>
      </c>
      <c r="F1983" s="1">
        <v>41699.443656747688</v>
      </c>
      <c r="G1983" s="1">
        <v>41699.512545636571</v>
      </c>
      <c r="H1983" s="5">
        <f t="shared" si="124"/>
        <v>99</v>
      </c>
      <c r="I1983" s="15" t="str">
        <f t="shared" si="121"/>
        <v>Mar</v>
      </c>
      <c r="J1983" s="15" t="str">
        <f t="shared" si="122"/>
        <v>Day</v>
      </c>
      <c r="K1983" s="15" t="str">
        <f t="shared" si="123"/>
        <v>Weekend</v>
      </c>
      <c r="L1983" s="19">
        <f>_xlfn.ISOWEEKNUM(Table4[[#This Row],[Delivery Date]])</f>
        <v>9</v>
      </c>
    </row>
    <row r="1984" spans="1:12">
      <c r="A1984" s="4">
        <v>2030</v>
      </c>
      <c r="B1984" s="2" t="s">
        <v>346</v>
      </c>
      <c r="C1984" s="2" t="s">
        <v>17</v>
      </c>
      <c r="D1984" s="3">
        <v>0.58611111111111114</v>
      </c>
      <c r="E1984" s="2" t="s">
        <v>381</v>
      </c>
      <c r="F1984" s="1">
        <v>41699.556228009256</v>
      </c>
      <c r="G1984" s="1">
        <v>41699.606910879629</v>
      </c>
      <c r="H1984" s="5">
        <f t="shared" si="124"/>
        <v>72</v>
      </c>
      <c r="I1984" s="15" t="str">
        <f t="shared" si="121"/>
        <v>Mar</v>
      </c>
      <c r="J1984" s="15" t="str">
        <f t="shared" si="122"/>
        <v>Day</v>
      </c>
      <c r="K1984" s="15" t="str">
        <f t="shared" si="123"/>
        <v>Weekend</v>
      </c>
      <c r="L1984" s="19">
        <f>_xlfn.ISOWEEKNUM(Table4[[#This Row],[Delivery Date]])</f>
        <v>9</v>
      </c>
    </row>
    <row r="1985" spans="1:12">
      <c r="A1985" s="4">
        <v>2032</v>
      </c>
      <c r="B1985" s="2" t="s">
        <v>346</v>
      </c>
      <c r="C1985" s="2" t="s">
        <v>17</v>
      </c>
      <c r="D1985" s="3">
        <v>0.9375</v>
      </c>
      <c r="E1985" s="2" t="s">
        <v>381</v>
      </c>
      <c r="F1985" s="1">
        <v>41699.919972025462</v>
      </c>
      <c r="G1985" s="1">
        <v>41699.972981284722</v>
      </c>
      <c r="H1985" s="5">
        <f t="shared" si="124"/>
        <v>76</v>
      </c>
      <c r="I1985" s="15" t="str">
        <f t="shared" si="121"/>
        <v>Mar</v>
      </c>
      <c r="J1985" s="15" t="str">
        <f t="shared" si="122"/>
        <v>Day</v>
      </c>
      <c r="K1985" s="15" t="str">
        <f t="shared" si="123"/>
        <v>Weekend</v>
      </c>
      <c r="L1985" s="19">
        <f>_xlfn.ISOWEEKNUM(Table4[[#This Row],[Delivery Date]])</f>
        <v>9</v>
      </c>
    </row>
    <row r="1986" spans="1:12">
      <c r="A1986" s="4">
        <v>2033</v>
      </c>
      <c r="B1986" s="2" t="s">
        <v>347</v>
      </c>
      <c r="C1986" s="2" t="s">
        <v>19</v>
      </c>
      <c r="D1986" s="3">
        <v>0.53125</v>
      </c>
      <c r="E1986" s="2" t="s">
        <v>6</v>
      </c>
      <c r="F1986" s="1">
        <v>41700.477908067129</v>
      </c>
      <c r="G1986" s="1">
        <v>41700.55313954861</v>
      </c>
      <c r="H1986" s="5">
        <f t="shared" si="124"/>
        <v>108</v>
      </c>
      <c r="I1986" s="15" t="str">
        <f t="shared" ref="I1986:I2049" si="125">TEXT(B1986,"mmm")</f>
        <v>Mar</v>
      </c>
      <c r="J1986" s="15" t="str">
        <f t="shared" ref="J1986:J2049" si="126">IF(OR(HOUR(D1986)&lt;6, HOUR(D1986&gt;18)),"Night","Day")</f>
        <v>Day</v>
      </c>
      <c r="K1986" s="15" t="str">
        <f t="shared" ref="K1986:K2049" si="127">IF(OR(C1986="Saturday", C1986="Sunday"),"Weekend","Weekday")</f>
        <v>Weekend</v>
      </c>
      <c r="L1986" s="19">
        <f>_xlfn.ISOWEEKNUM(Table4[[#This Row],[Delivery Date]])</f>
        <v>9</v>
      </c>
    </row>
    <row r="1987" spans="1:12">
      <c r="A1987" s="4">
        <v>2034</v>
      </c>
      <c r="B1987" s="2" t="s">
        <v>347</v>
      </c>
      <c r="C1987" s="2" t="s">
        <v>19</v>
      </c>
      <c r="D1987" s="3">
        <v>0.71944444444444444</v>
      </c>
      <c r="E1987" s="2" t="s">
        <v>381</v>
      </c>
      <c r="F1987" s="1">
        <v>41700.693405439815</v>
      </c>
      <c r="G1987" s="1">
        <v>41700.767896180558</v>
      </c>
      <c r="H1987" s="5">
        <f t="shared" si="124"/>
        <v>107</v>
      </c>
      <c r="I1987" s="15" t="str">
        <f t="shared" si="125"/>
        <v>Mar</v>
      </c>
      <c r="J1987" s="15" t="str">
        <f t="shared" si="126"/>
        <v>Day</v>
      </c>
      <c r="K1987" s="15" t="str">
        <f t="shared" si="127"/>
        <v>Weekend</v>
      </c>
      <c r="L1987" s="19">
        <f>_xlfn.ISOWEEKNUM(Table4[[#This Row],[Delivery Date]])</f>
        <v>9</v>
      </c>
    </row>
    <row r="1988" spans="1:12">
      <c r="A1988" s="4">
        <v>2035</v>
      </c>
      <c r="B1988" s="2" t="s">
        <v>347</v>
      </c>
      <c r="C1988" s="2" t="s">
        <v>19</v>
      </c>
      <c r="D1988" s="3">
        <v>0.91249999999999998</v>
      </c>
      <c r="E1988" s="2" t="s">
        <v>381</v>
      </c>
      <c r="F1988" s="1">
        <v>41700.892360844904</v>
      </c>
      <c r="G1988" s="1">
        <v>41700.95498815972</v>
      </c>
      <c r="H1988" s="5">
        <f t="shared" si="124"/>
        <v>90</v>
      </c>
      <c r="I1988" s="15" t="str">
        <f t="shared" si="125"/>
        <v>Mar</v>
      </c>
      <c r="J1988" s="15" t="str">
        <f t="shared" si="126"/>
        <v>Day</v>
      </c>
      <c r="K1988" s="15" t="str">
        <f t="shared" si="127"/>
        <v>Weekend</v>
      </c>
      <c r="L1988" s="19">
        <f>_xlfn.ISOWEEKNUM(Table4[[#This Row],[Delivery Date]])</f>
        <v>9</v>
      </c>
    </row>
    <row r="1989" spans="1:12">
      <c r="A1989" s="4">
        <v>2036</v>
      </c>
      <c r="B1989" s="2" t="s">
        <v>348</v>
      </c>
      <c r="C1989" s="2" t="s">
        <v>5</v>
      </c>
      <c r="D1989" s="3">
        <v>0.43055555555555558</v>
      </c>
      <c r="E1989" s="2" t="s">
        <v>9</v>
      </c>
      <c r="F1989" s="1">
        <v>41701.390773923609</v>
      </c>
      <c r="G1989" s="1">
        <v>41701.480924386575</v>
      </c>
      <c r="H1989" s="5">
        <f t="shared" si="124"/>
        <v>129</v>
      </c>
      <c r="I1989" s="15" t="str">
        <f t="shared" si="125"/>
        <v>Mar</v>
      </c>
      <c r="J1989" s="15" t="str">
        <f t="shared" si="126"/>
        <v>Day</v>
      </c>
      <c r="K1989" s="15" t="str">
        <f t="shared" si="127"/>
        <v>Weekday</v>
      </c>
      <c r="L1989" s="19">
        <f>_xlfn.ISOWEEKNUM(Table4[[#This Row],[Delivery Date]])</f>
        <v>10</v>
      </c>
    </row>
    <row r="1990" spans="1:12">
      <c r="A1990" s="4">
        <v>2037</v>
      </c>
      <c r="B1990" s="2" t="s">
        <v>348</v>
      </c>
      <c r="C1990" s="2" t="s">
        <v>5</v>
      </c>
      <c r="D1990" s="3">
        <v>0.50208333333333333</v>
      </c>
      <c r="E1990" s="2" t="s">
        <v>9</v>
      </c>
      <c r="F1990" s="1">
        <v>41701.482168055554</v>
      </c>
      <c r="G1990" s="1">
        <v>41701.561114814816</v>
      </c>
      <c r="H1990" s="5">
        <f t="shared" si="124"/>
        <v>113</v>
      </c>
      <c r="I1990" s="15" t="str">
        <f t="shared" si="125"/>
        <v>Mar</v>
      </c>
      <c r="J1990" s="15" t="str">
        <f t="shared" si="126"/>
        <v>Day</v>
      </c>
      <c r="K1990" s="15" t="str">
        <f t="shared" si="127"/>
        <v>Weekday</v>
      </c>
      <c r="L1990" s="19">
        <f>_xlfn.ISOWEEKNUM(Table4[[#This Row],[Delivery Date]])</f>
        <v>10</v>
      </c>
    </row>
    <row r="1991" spans="1:12">
      <c r="A1991" s="4">
        <v>2038</v>
      </c>
      <c r="B1991" s="2" t="s">
        <v>348</v>
      </c>
      <c r="C1991" s="2" t="s">
        <v>5</v>
      </c>
      <c r="D1991" s="3">
        <v>0.52152777777777781</v>
      </c>
      <c r="E1991" s="2" t="s">
        <v>9</v>
      </c>
      <c r="F1991" s="1">
        <v>41701.474799733798</v>
      </c>
      <c r="G1991" s="1">
        <v>41701.546234918977</v>
      </c>
      <c r="H1991" s="5">
        <f t="shared" si="124"/>
        <v>102</v>
      </c>
      <c r="I1991" s="15" t="str">
        <f t="shared" si="125"/>
        <v>Mar</v>
      </c>
      <c r="J1991" s="15" t="str">
        <f t="shared" si="126"/>
        <v>Day</v>
      </c>
      <c r="K1991" s="15" t="str">
        <f t="shared" si="127"/>
        <v>Weekday</v>
      </c>
      <c r="L1991" s="19">
        <f>_xlfn.ISOWEEKNUM(Table4[[#This Row],[Delivery Date]])</f>
        <v>10</v>
      </c>
    </row>
    <row r="1992" spans="1:12">
      <c r="A1992" s="4">
        <v>2039</v>
      </c>
      <c r="B1992" s="2" t="s">
        <v>348</v>
      </c>
      <c r="C1992" s="2" t="s">
        <v>5</v>
      </c>
      <c r="D1992" s="3">
        <v>0.64652777777777781</v>
      </c>
      <c r="E1992" s="2" t="s">
        <v>381</v>
      </c>
      <c r="F1992" s="1">
        <v>41701.617698379632</v>
      </c>
      <c r="G1992" s="1">
        <v>41701.72389050926</v>
      </c>
      <c r="H1992" s="5">
        <f t="shared" si="124"/>
        <v>152</v>
      </c>
      <c r="I1992" s="15" t="str">
        <f t="shared" si="125"/>
        <v>Mar</v>
      </c>
      <c r="J1992" s="15" t="str">
        <f t="shared" si="126"/>
        <v>Day</v>
      </c>
      <c r="K1992" s="15" t="str">
        <f t="shared" si="127"/>
        <v>Weekday</v>
      </c>
      <c r="L1992" s="19">
        <f>_xlfn.ISOWEEKNUM(Table4[[#This Row],[Delivery Date]])</f>
        <v>10</v>
      </c>
    </row>
    <row r="1993" spans="1:12" hidden="1">
      <c r="A1993" s="4">
        <v>2040</v>
      </c>
      <c r="B1993" s="2" t="s">
        <v>349</v>
      </c>
      <c r="C1993" s="2" t="s">
        <v>8</v>
      </c>
      <c r="D1993" s="3">
        <v>0.22083333333333333</v>
      </c>
      <c r="E1993" s="2" t="s">
        <v>381</v>
      </c>
      <c r="F1993" s="1">
        <v>41702.199019942127</v>
      </c>
      <c r="G1993" s="1" t="e">
        <v>#VALUE!</v>
      </c>
      <c r="H1993" s="5" t="e">
        <f t="shared" si="124"/>
        <v>#VALUE!</v>
      </c>
      <c r="I1993" s="15" t="str">
        <f t="shared" si="125"/>
        <v>Mar</v>
      </c>
      <c r="J1993" s="15" t="str">
        <f t="shared" si="126"/>
        <v>Night</v>
      </c>
      <c r="K1993" s="15" t="str">
        <f t="shared" si="127"/>
        <v>Weekday</v>
      </c>
      <c r="L1993" s="19">
        <f>_xlfn.ISOWEEKNUM(Table4[[#This Row],[Delivery Date]])</f>
        <v>10</v>
      </c>
    </row>
    <row r="1994" spans="1:12">
      <c r="A1994" s="4">
        <v>2041</v>
      </c>
      <c r="B1994" s="2" t="s">
        <v>349</v>
      </c>
      <c r="C1994" s="2" t="s">
        <v>8</v>
      </c>
      <c r="D1994" s="3">
        <v>0.42569444444444443</v>
      </c>
      <c r="E1994" s="2" t="s">
        <v>9</v>
      </c>
      <c r="F1994" s="1">
        <v>41702.391282442128</v>
      </c>
      <c r="G1994" s="1">
        <v>41702.463539386576</v>
      </c>
      <c r="H1994" s="5">
        <f t="shared" si="124"/>
        <v>104</v>
      </c>
      <c r="I1994" s="15" t="str">
        <f t="shared" si="125"/>
        <v>Mar</v>
      </c>
      <c r="J1994" s="15" t="str">
        <f t="shared" si="126"/>
        <v>Day</v>
      </c>
      <c r="K1994" s="15" t="str">
        <f t="shared" si="127"/>
        <v>Weekday</v>
      </c>
      <c r="L1994" s="19">
        <f>_xlfn.ISOWEEKNUM(Table4[[#This Row],[Delivery Date]])</f>
        <v>10</v>
      </c>
    </row>
    <row r="1995" spans="1:12">
      <c r="A1995" s="4">
        <v>2042</v>
      </c>
      <c r="B1995" s="2" t="s">
        <v>349</v>
      </c>
      <c r="C1995" s="2" t="s">
        <v>8</v>
      </c>
      <c r="D1995" s="3">
        <v>0.4597222222222222</v>
      </c>
      <c r="E1995" s="2" t="s">
        <v>9</v>
      </c>
      <c r="F1995" s="1">
        <v>41702.375517673616</v>
      </c>
      <c r="G1995" s="1" t="e">
        <v>#VALUE!</v>
      </c>
      <c r="H1995" s="5" t="e">
        <f t="shared" si="124"/>
        <v>#VALUE!</v>
      </c>
      <c r="I1995" s="15" t="str">
        <f t="shared" si="125"/>
        <v>Mar</v>
      </c>
      <c r="J1995" s="15" t="str">
        <f t="shared" si="126"/>
        <v>Day</v>
      </c>
      <c r="K1995" s="15" t="str">
        <f t="shared" si="127"/>
        <v>Weekday</v>
      </c>
      <c r="L1995" s="19">
        <f>_xlfn.ISOWEEKNUM(Table4[[#This Row],[Delivery Date]])</f>
        <v>10</v>
      </c>
    </row>
    <row r="1996" spans="1:12">
      <c r="A1996" s="4">
        <v>2043</v>
      </c>
      <c r="B1996" s="2" t="s">
        <v>349</v>
      </c>
      <c r="C1996" s="2" t="s">
        <v>8</v>
      </c>
      <c r="D1996" s="3">
        <v>0.52569444444444446</v>
      </c>
      <c r="E1996" s="2" t="s">
        <v>9</v>
      </c>
      <c r="F1996" s="1">
        <v>41702.494195335647</v>
      </c>
      <c r="G1996" s="1" t="e">
        <v>#VALUE!</v>
      </c>
      <c r="H1996" s="5" t="e">
        <f t="shared" si="124"/>
        <v>#VALUE!</v>
      </c>
      <c r="I1996" s="15" t="str">
        <f t="shared" si="125"/>
        <v>Mar</v>
      </c>
      <c r="J1996" s="15" t="str">
        <f t="shared" si="126"/>
        <v>Day</v>
      </c>
      <c r="K1996" s="15" t="str">
        <f t="shared" si="127"/>
        <v>Weekday</v>
      </c>
      <c r="L1996" s="19">
        <f>_xlfn.ISOWEEKNUM(Table4[[#This Row],[Delivery Date]])</f>
        <v>10</v>
      </c>
    </row>
    <row r="1997" spans="1:12">
      <c r="A1997" s="4">
        <v>2044</v>
      </c>
      <c r="B1997" s="2" t="s">
        <v>349</v>
      </c>
      <c r="C1997" s="2" t="s">
        <v>8</v>
      </c>
      <c r="D1997" s="3">
        <v>0.68541666666666667</v>
      </c>
      <c r="E1997" s="2" t="s">
        <v>9</v>
      </c>
      <c r="F1997" s="1">
        <v>41702.638206284719</v>
      </c>
      <c r="G1997" s="1">
        <v>41702.714213229163</v>
      </c>
      <c r="H1997" s="5">
        <f t="shared" si="124"/>
        <v>109</v>
      </c>
      <c r="I1997" s="15" t="str">
        <f t="shared" si="125"/>
        <v>Mar</v>
      </c>
      <c r="J1997" s="15" t="str">
        <f t="shared" si="126"/>
        <v>Day</v>
      </c>
      <c r="K1997" s="15" t="str">
        <f t="shared" si="127"/>
        <v>Weekday</v>
      </c>
      <c r="L1997" s="19">
        <f>_xlfn.ISOWEEKNUM(Table4[[#This Row],[Delivery Date]])</f>
        <v>10</v>
      </c>
    </row>
    <row r="1998" spans="1:12" hidden="1">
      <c r="A1998" s="4">
        <v>2045</v>
      </c>
      <c r="B1998" s="2" t="s">
        <v>350</v>
      </c>
      <c r="C1998" s="2" t="s">
        <v>11</v>
      </c>
      <c r="D1998" s="3">
        <v>0.15625</v>
      </c>
      <c r="E1998" s="2" t="s">
        <v>381</v>
      </c>
      <c r="F1998" s="1">
        <v>41703.114343715279</v>
      </c>
      <c r="G1998" s="1">
        <v>41703.202515011573</v>
      </c>
      <c r="H1998" s="5">
        <f t="shared" si="124"/>
        <v>126</v>
      </c>
      <c r="I1998" s="15" t="str">
        <f t="shared" si="125"/>
        <v>Mar</v>
      </c>
      <c r="J1998" s="15" t="str">
        <f t="shared" si="126"/>
        <v>Night</v>
      </c>
      <c r="K1998" s="15" t="str">
        <f t="shared" si="127"/>
        <v>Weekday</v>
      </c>
      <c r="L1998" s="19">
        <f>_xlfn.ISOWEEKNUM(Table4[[#This Row],[Delivery Date]])</f>
        <v>10</v>
      </c>
    </row>
    <row r="1999" spans="1:12">
      <c r="A1999" s="4">
        <v>2046</v>
      </c>
      <c r="B1999" s="2" t="s">
        <v>350</v>
      </c>
      <c r="C1999" s="2" t="s">
        <v>11</v>
      </c>
      <c r="D1999" s="3">
        <v>0.41250000000000003</v>
      </c>
      <c r="E1999" s="2" t="s">
        <v>9</v>
      </c>
      <c r="F1999" s="1">
        <v>41703.395278819444</v>
      </c>
      <c r="G1999" s="1">
        <v>41703.471308912041</v>
      </c>
      <c r="H1999" s="5">
        <f t="shared" si="124"/>
        <v>109</v>
      </c>
      <c r="I1999" s="15" t="str">
        <f t="shared" si="125"/>
        <v>Mar</v>
      </c>
      <c r="J1999" s="15" t="str">
        <f t="shared" si="126"/>
        <v>Day</v>
      </c>
      <c r="K1999" s="15" t="str">
        <f t="shared" si="127"/>
        <v>Weekday</v>
      </c>
      <c r="L1999" s="19">
        <f>_xlfn.ISOWEEKNUM(Table4[[#This Row],[Delivery Date]])</f>
        <v>10</v>
      </c>
    </row>
    <row r="2000" spans="1:12">
      <c r="A2000" s="4">
        <v>2047</v>
      </c>
      <c r="B2000" s="2" t="s">
        <v>350</v>
      </c>
      <c r="C2000" s="2" t="s">
        <v>11</v>
      </c>
      <c r="D2000" s="3">
        <v>0.49583333333333335</v>
      </c>
      <c r="E2000" s="2" t="s">
        <v>9</v>
      </c>
      <c r="F2000" s="1">
        <v>41703.479088506945</v>
      </c>
      <c r="G2000" s="1">
        <v>41703.514921840273</v>
      </c>
      <c r="H2000" s="5">
        <f t="shared" si="124"/>
        <v>51</v>
      </c>
      <c r="I2000" s="15" t="str">
        <f t="shared" si="125"/>
        <v>Mar</v>
      </c>
      <c r="J2000" s="15" t="str">
        <f t="shared" si="126"/>
        <v>Day</v>
      </c>
      <c r="K2000" s="15" t="str">
        <f t="shared" si="127"/>
        <v>Weekday</v>
      </c>
      <c r="L2000" s="19">
        <f>_xlfn.ISOWEEKNUM(Table4[[#This Row],[Delivery Date]])</f>
        <v>10</v>
      </c>
    </row>
    <row r="2001" spans="1:12">
      <c r="A2001" s="4">
        <v>2048</v>
      </c>
      <c r="B2001" s="2" t="s">
        <v>350</v>
      </c>
      <c r="C2001" s="2" t="s">
        <v>11</v>
      </c>
      <c r="D2001" s="3">
        <v>0.57916666666666672</v>
      </c>
      <c r="E2001" s="2" t="s">
        <v>9</v>
      </c>
      <c r="F2001" s="1">
        <v>41703.554634988424</v>
      </c>
      <c r="G2001" s="1">
        <v>41703.624449803239</v>
      </c>
      <c r="H2001" s="5">
        <f t="shared" si="124"/>
        <v>100</v>
      </c>
      <c r="I2001" s="15" t="str">
        <f t="shared" si="125"/>
        <v>Mar</v>
      </c>
      <c r="J2001" s="15" t="str">
        <f t="shared" si="126"/>
        <v>Day</v>
      </c>
      <c r="K2001" s="15" t="str">
        <f t="shared" si="127"/>
        <v>Weekday</v>
      </c>
      <c r="L2001" s="19">
        <f>_xlfn.ISOWEEKNUM(Table4[[#This Row],[Delivery Date]])</f>
        <v>10</v>
      </c>
    </row>
    <row r="2002" spans="1:12">
      <c r="A2002" s="4">
        <v>2049</v>
      </c>
      <c r="B2002" s="2" t="s">
        <v>350</v>
      </c>
      <c r="C2002" s="2" t="s">
        <v>11</v>
      </c>
      <c r="D2002" s="3">
        <v>0.61458333333333337</v>
      </c>
      <c r="E2002" s="2" t="s">
        <v>381</v>
      </c>
      <c r="F2002" s="1">
        <v>41703.58287716435</v>
      </c>
      <c r="G2002" s="1">
        <v>41703.651569293987</v>
      </c>
      <c r="H2002" s="5">
        <f t="shared" si="124"/>
        <v>98</v>
      </c>
      <c r="I2002" s="15" t="str">
        <f t="shared" si="125"/>
        <v>Mar</v>
      </c>
      <c r="J2002" s="15" t="str">
        <f t="shared" si="126"/>
        <v>Day</v>
      </c>
      <c r="K2002" s="15" t="str">
        <f t="shared" si="127"/>
        <v>Weekday</v>
      </c>
      <c r="L2002" s="19">
        <f>_xlfn.ISOWEEKNUM(Table4[[#This Row],[Delivery Date]])</f>
        <v>10</v>
      </c>
    </row>
    <row r="2003" spans="1:12">
      <c r="A2003" s="4">
        <v>2050</v>
      </c>
      <c r="B2003" s="2" t="s">
        <v>350</v>
      </c>
      <c r="C2003" s="2" t="s">
        <v>11</v>
      </c>
      <c r="D2003" s="3">
        <v>0.67152777777777783</v>
      </c>
      <c r="E2003" s="2" t="s">
        <v>9</v>
      </c>
      <c r="F2003" s="1">
        <v>41703.63820011574</v>
      </c>
      <c r="G2003" s="1" t="e">
        <v>#VALUE!</v>
      </c>
      <c r="H2003" s="5" t="e">
        <f t="shared" ref="H2003:H2065" si="128">HOUR(G2003-F2003)*60+MINUTE(G2003-F2003)</f>
        <v>#VALUE!</v>
      </c>
      <c r="I2003" s="15" t="str">
        <f t="shared" si="125"/>
        <v>Mar</v>
      </c>
      <c r="J2003" s="15" t="str">
        <f t="shared" si="126"/>
        <v>Day</v>
      </c>
      <c r="K2003" s="15" t="str">
        <f t="shared" si="127"/>
        <v>Weekday</v>
      </c>
      <c r="L2003" s="19">
        <f>_xlfn.ISOWEEKNUM(Table4[[#This Row],[Delivery Date]])</f>
        <v>10</v>
      </c>
    </row>
    <row r="2004" spans="1:12">
      <c r="A2004" s="4">
        <v>2051</v>
      </c>
      <c r="B2004" s="2" t="s">
        <v>350</v>
      </c>
      <c r="C2004" s="2" t="s">
        <v>11</v>
      </c>
      <c r="D2004" s="3">
        <v>0.72430555555555554</v>
      </c>
      <c r="E2004" s="2" t="s">
        <v>6</v>
      </c>
      <c r="F2004" s="1">
        <v>41703.698111307873</v>
      </c>
      <c r="G2004" s="1">
        <v>41703.767856678242</v>
      </c>
      <c r="H2004" s="5">
        <f t="shared" si="128"/>
        <v>100</v>
      </c>
      <c r="I2004" s="15" t="str">
        <f t="shared" si="125"/>
        <v>Mar</v>
      </c>
      <c r="J2004" s="15" t="str">
        <f t="shared" si="126"/>
        <v>Day</v>
      </c>
      <c r="K2004" s="15" t="str">
        <f t="shared" si="127"/>
        <v>Weekday</v>
      </c>
      <c r="L2004" s="19">
        <f>_xlfn.ISOWEEKNUM(Table4[[#This Row],[Delivery Date]])</f>
        <v>10</v>
      </c>
    </row>
    <row r="2005" spans="1:12">
      <c r="A2005" s="4">
        <v>2052</v>
      </c>
      <c r="B2005" s="2" t="s">
        <v>350</v>
      </c>
      <c r="C2005" s="2" t="s">
        <v>11</v>
      </c>
      <c r="D2005" s="3">
        <v>0.84305555555555556</v>
      </c>
      <c r="E2005" s="2" t="s">
        <v>9</v>
      </c>
      <c r="F2005" s="1">
        <v>41703.789802812498</v>
      </c>
      <c r="G2005" s="1">
        <v>41703.860659293983</v>
      </c>
      <c r="H2005" s="5">
        <f t="shared" si="128"/>
        <v>102</v>
      </c>
      <c r="I2005" s="15" t="str">
        <f t="shared" si="125"/>
        <v>Mar</v>
      </c>
      <c r="J2005" s="15" t="str">
        <f t="shared" si="126"/>
        <v>Day</v>
      </c>
      <c r="K2005" s="15" t="str">
        <f t="shared" si="127"/>
        <v>Weekday</v>
      </c>
      <c r="L2005" s="19">
        <f>_xlfn.ISOWEEKNUM(Table4[[#This Row],[Delivery Date]])</f>
        <v>10</v>
      </c>
    </row>
    <row r="2006" spans="1:12" hidden="1">
      <c r="A2006" s="4">
        <v>2053</v>
      </c>
      <c r="B2006" s="2" t="s">
        <v>351</v>
      </c>
      <c r="C2006" s="2" t="s">
        <v>13</v>
      </c>
      <c r="D2006" s="3">
        <v>0.10416666666666667</v>
      </c>
      <c r="E2006" s="2" t="s">
        <v>381</v>
      </c>
      <c r="F2006" s="1">
        <v>41704.062927812498</v>
      </c>
      <c r="G2006" s="1" t="e">
        <v>#VALUE!</v>
      </c>
      <c r="H2006" s="5" t="e">
        <f t="shared" si="128"/>
        <v>#VALUE!</v>
      </c>
      <c r="I2006" s="15" t="str">
        <f t="shared" si="125"/>
        <v>Mar</v>
      </c>
      <c r="J2006" s="15" t="str">
        <f t="shared" si="126"/>
        <v>Night</v>
      </c>
      <c r="K2006" s="15" t="str">
        <f t="shared" si="127"/>
        <v>Weekday</v>
      </c>
      <c r="L2006" s="19">
        <f>_xlfn.ISOWEEKNUM(Table4[[#This Row],[Delivery Date]])</f>
        <v>10</v>
      </c>
    </row>
    <row r="2007" spans="1:12">
      <c r="A2007" s="4">
        <v>2054</v>
      </c>
      <c r="B2007" s="2" t="s">
        <v>351</v>
      </c>
      <c r="C2007" s="2" t="s">
        <v>13</v>
      </c>
      <c r="D2007" s="3">
        <v>0.41180555555555554</v>
      </c>
      <c r="E2007" s="2" t="s">
        <v>9</v>
      </c>
      <c r="F2007" s="1">
        <v>41704.383271030092</v>
      </c>
      <c r="G2007" s="1">
        <v>41704.469845104162</v>
      </c>
      <c r="H2007" s="5">
        <f t="shared" si="128"/>
        <v>124</v>
      </c>
      <c r="I2007" s="15" t="str">
        <f t="shared" si="125"/>
        <v>Mar</v>
      </c>
      <c r="J2007" s="15" t="str">
        <f t="shared" si="126"/>
        <v>Day</v>
      </c>
      <c r="K2007" s="15" t="str">
        <f t="shared" si="127"/>
        <v>Weekday</v>
      </c>
      <c r="L2007" s="19">
        <f>_xlfn.ISOWEEKNUM(Table4[[#This Row],[Delivery Date]])</f>
        <v>10</v>
      </c>
    </row>
    <row r="2008" spans="1:12">
      <c r="A2008" s="4">
        <v>2055</v>
      </c>
      <c r="B2008" s="2" t="s">
        <v>351</v>
      </c>
      <c r="C2008" s="2" t="s">
        <v>13</v>
      </c>
      <c r="D2008" s="3">
        <v>0.55694444444444446</v>
      </c>
      <c r="E2008" s="2" t="s">
        <v>9</v>
      </c>
      <c r="F2008" s="1">
        <v>41704.501789351852</v>
      </c>
      <c r="G2008" s="1">
        <v>41704.599729166664</v>
      </c>
      <c r="H2008" s="5">
        <f t="shared" si="128"/>
        <v>141</v>
      </c>
      <c r="I2008" s="15" t="str">
        <f t="shared" si="125"/>
        <v>Mar</v>
      </c>
      <c r="J2008" s="15" t="str">
        <f t="shared" si="126"/>
        <v>Day</v>
      </c>
      <c r="K2008" s="15" t="str">
        <f t="shared" si="127"/>
        <v>Weekday</v>
      </c>
      <c r="L2008" s="19">
        <f>_xlfn.ISOWEEKNUM(Table4[[#This Row],[Delivery Date]])</f>
        <v>10</v>
      </c>
    </row>
    <row r="2009" spans="1:12">
      <c r="A2009" s="4">
        <v>2056</v>
      </c>
      <c r="B2009" s="2" t="s">
        <v>351</v>
      </c>
      <c r="C2009" s="2" t="s">
        <v>13</v>
      </c>
      <c r="D2009" s="3">
        <v>0.69861111111111107</v>
      </c>
      <c r="E2009" s="2" t="s">
        <v>381</v>
      </c>
      <c r="F2009" s="1">
        <v>41704.672442939816</v>
      </c>
      <c r="G2009" s="1">
        <v>41704.746655902774</v>
      </c>
      <c r="H2009" s="5">
        <f t="shared" si="128"/>
        <v>106</v>
      </c>
      <c r="I2009" s="15" t="str">
        <f t="shared" si="125"/>
        <v>Mar</v>
      </c>
      <c r="J2009" s="15" t="str">
        <f t="shared" si="126"/>
        <v>Day</v>
      </c>
      <c r="K2009" s="15" t="str">
        <f t="shared" si="127"/>
        <v>Weekday</v>
      </c>
      <c r="L2009" s="19">
        <f>_xlfn.ISOWEEKNUM(Table4[[#This Row],[Delivery Date]])</f>
        <v>10</v>
      </c>
    </row>
    <row r="2010" spans="1:12">
      <c r="A2010" s="4">
        <v>2057</v>
      </c>
      <c r="B2010" s="2" t="s">
        <v>351</v>
      </c>
      <c r="C2010" s="2" t="s">
        <v>13</v>
      </c>
      <c r="D2010" s="3">
        <v>0.74583333333333324</v>
      </c>
      <c r="E2010" s="2" t="s">
        <v>381</v>
      </c>
      <c r="F2010" s="1">
        <v>41704.723943483797</v>
      </c>
      <c r="G2010" s="1">
        <v>41704.78754302083</v>
      </c>
      <c r="H2010" s="5">
        <f t="shared" si="128"/>
        <v>91</v>
      </c>
      <c r="I2010" s="15" t="str">
        <f t="shared" si="125"/>
        <v>Mar</v>
      </c>
      <c r="J2010" s="15" t="str">
        <f t="shared" si="126"/>
        <v>Day</v>
      </c>
      <c r="K2010" s="15" t="str">
        <f t="shared" si="127"/>
        <v>Weekday</v>
      </c>
      <c r="L2010" s="19">
        <f>_xlfn.ISOWEEKNUM(Table4[[#This Row],[Delivery Date]])</f>
        <v>10</v>
      </c>
    </row>
    <row r="2011" spans="1:12">
      <c r="A2011" s="4">
        <v>2058</v>
      </c>
      <c r="B2011" s="2" t="s">
        <v>351</v>
      </c>
      <c r="C2011" s="2" t="s">
        <v>13</v>
      </c>
      <c r="D2011" s="3">
        <v>0.89236111111111116</v>
      </c>
      <c r="E2011" s="2" t="s">
        <v>381</v>
      </c>
      <c r="F2011" s="1">
        <v>41704.86772978009</v>
      </c>
      <c r="G2011" s="1">
        <v>41704.983725150465</v>
      </c>
      <c r="H2011" s="5">
        <f t="shared" si="128"/>
        <v>167</v>
      </c>
      <c r="I2011" s="15" t="str">
        <f t="shared" si="125"/>
        <v>Mar</v>
      </c>
      <c r="J2011" s="15" t="str">
        <f t="shared" si="126"/>
        <v>Day</v>
      </c>
      <c r="K2011" s="15" t="str">
        <f t="shared" si="127"/>
        <v>Weekday</v>
      </c>
      <c r="L2011" s="19">
        <f>_xlfn.ISOWEEKNUM(Table4[[#This Row],[Delivery Date]])</f>
        <v>10</v>
      </c>
    </row>
    <row r="2012" spans="1:12" hidden="1">
      <c r="A2012" s="4">
        <v>2059</v>
      </c>
      <c r="B2012" s="2" t="s">
        <v>352</v>
      </c>
      <c r="C2012" s="2" t="s">
        <v>15</v>
      </c>
      <c r="D2012" s="3">
        <v>7.7083333333333337E-2</v>
      </c>
      <c r="E2012" s="2" t="s">
        <v>381</v>
      </c>
      <c r="F2012" s="1" t="e">
        <v>#VALUE!</v>
      </c>
      <c r="G2012" s="1" t="e">
        <v>#VALUE!</v>
      </c>
      <c r="H2012" s="5" t="e">
        <f t="shared" si="128"/>
        <v>#VALUE!</v>
      </c>
      <c r="I2012" s="15" t="str">
        <f t="shared" si="125"/>
        <v>Mar</v>
      </c>
      <c r="J2012" s="15" t="str">
        <f t="shared" si="126"/>
        <v>Night</v>
      </c>
      <c r="K2012" s="15" t="str">
        <f t="shared" si="127"/>
        <v>Weekday</v>
      </c>
      <c r="L2012" s="19">
        <f>_xlfn.ISOWEEKNUM(Table4[[#This Row],[Delivery Date]])</f>
        <v>10</v>
      </c>
    </row>
    <row r="2013" spans="1:12">
      <c r="A2013" s="4">
        <v>2060</v>
      </c>
      <c r="B2013" s="2" t="s">
        <v>352</v>
      </c>
      <c r="C2013" s="2" t="s">
        <v>15</v>
      </c>
      <c r="D2013" s="3">
        <v>0.25833333333333336</v>
      </c>
      <c r="E2013" s="2" t="s">
        <v>381</v>
      </c>
      <c r="F2013" s="1">
        <v>41705.246366168984</v>
      </c>
      <c r="G2013" s="1">
        <v>41705.312789780088</v>
      </c>
      <c r="H2013" s="5">
        <f t="shared" si="128"/>
        <v>95</v>
      </c>
      <c r="I2013" s="15" t="str">
        <f t="shared" si="125"/>
        <v>Mar</v>
      </c>
      <c r="J2013" s="15" t="str">
        <f t="shared" si="126"/>
        <v>Day</v>
      </c>
      <c r="K2013" s="15" t="str">
        <f t="shared" si="127"/>
        <v>Weekday</v>
      </c>
      <c r="L2013" s="19">
        <f>_xlfn.ISOWEEKNUM(Table4[[#This Row],[Delivery Date]])</f>
        <v>10</v>
      </c>
    </row>
    <row r="2014" spans="1:12">
      <c r="A2014" s="4">
        <v>2061</v>
      </c>
      <c r="B2014" s="2" t="s">
        <v>352</v>
      </c>
      <c r="C2014" s="2" t="s">
        <v>15</v>
      </c>
      <c r="D2014" s="3">
        <v>0.3347222222222222</v>
      </c>
      <c r="E2014" s="2" t="s">
        <v>6</v>
      </c>
      <c r="F2014" s="1">
        <v>41705.293489317133</v>
      </c>
      <c r="G2014" s="1">
        <v>41705.368697650461</v>
      </c>
      <c r="H2014" s="5">
        <f t="shared" si="128"/>
        <v>108</v>
      </c>
      <c r="I2014" s="15" t="str">
        <f t="shared" si="125"/>
        <v>Mar</v>
      </c>
      <c r="J2014" s="15" t="str">
        <f t="shared" si="126"/>
        <v>Day</v>
      </c>
      <c r="K2014" s="15" t="str">
        <f t="shared" si="127"/>
        <v>Weekday</v>
      </c>
      <c r="L2014" s="19">
        <f>_xlfn.ISOWEEKNUM(Table4[[#This Row],[Delivery Date]])</f>
        <v>10</v>
      </c>
    </row>
    <row r="2015" spans="1:12">
      <c r="A2015" s="4">
        <v>2062</v>
      </c>
      <c r="B2015" s="2" t="s">
        <v>352</v>
      </c>
      <c r="C2015" s="2" t="s">
        <v>15</v>
      </c>
      <c r="D2015" s="3">
        <v>0.3979166666666667</v>
      </c>
      <c r="E2015" s="2" t="s">
        <v>9</v>
      </c>
      <c r="F2015" s="1">
        <v>41705.366265543984</v>
      </c>
      <c r="G2015" s="1">
        <v>41705.418209988427</v>
      </c>
      <c r="H2015" s="5">
        <f t="shared" si="128"/>
        <v>74</v>
      </c>
      <c r="I2015" s="15" t="str">
        <f t="shared" si="125"/>
        <v>Mar</v>
      </c>
      <c r="J2015" s="15" t="str">
        <f t="shared" si="126"/>
        <v>Day</v>
      </c>
      <c r="K2015" s="15" t="str">
        <f t="shared" si="127"/>
        <v>Weekday</v>
      </c>
      <c r="L2015" s="19">
        <f>_xlfn.ISOWEEKNUM(Table4[[#This Row],[Delivery Date]])</f>
        <v>10</v>
      </c>
    </row>
    <row r="2016" spans="1:12">
      <c r="A2016" s="4">
        <v>2063</v>
      </c>
      <c r="B2016" s="2" t="s">
        <v>352</v>
      </c>
      <c r="C2016" s="2" t="s">
        <v>15</v>
      </c>
      <c r="D2016" s="3">
        <v>0.46319444444444446</v>
      </c>
      <c r="E2016" s="2" t="s">
        <v>6</v>
      </c>
      <c r="F2016" s="1">
        <v>41705.438107719907</v>
      </c>
      <c r="G2016" s="1">
        <v>41705.503339201394</v>
      </c>
      <c r="H2016" s="5">
        <f t="shared" si="128"/>
        <v>93</v>
      </c>
      <c r="I2016" s="15" t="str">
        <f t="shared" si="125"/>
        <v>Mar</v>
      </c>
      <c r="J2016" s="15" t="str">
        <f t="shared" si="126"/>
        <v>Day</v>
      </c>
      <c r="K2016" s="15" t="str">
        <f t="shared" si="127"/>
        <v>Weekday</v>
      </c>
      <c r="L2016" s="19">
        <f>_xlfn.ISOWEEKNUM(Table4[[#This Row],[Delivery Date]])</f>
        <v>10</v>
      </c>
    </row>
    <row r="2017" spans="1:12">
      <c r="A2017" s="4">
        <v>2064</v>
      </c>
      <c r="B2017" s="2" t="s">
        <v>352</v>
      </c>
      <c r="C2017" s="2" t="s">
        <v>15</v>
      </c>
      <c r="D2017" s="3">
        <v>0.48541666666666666</v>
      </c>
      <c r="E2017" s="2" t="s">
        <v>9</v>
      </c>
      <c r="F2017" s="1">
        <v>41705.443334687501</v>
      </c>
      <c r="G2017" s="1">
        <v>41705.521899502317</v>
      </c>
      <c r="H2017" s="5">
        <f t="shared" si="128"/>
        <v>113</v>
      </c>
      <c r="I2017" s="15" t="str">
        <f t="shared" si="125"/>
        <v>Mar</v>
      </c>
      <c r="J2017" s="15" t="str">
        <f t="shared" si="126"/>
        <v>Day</v>
      </c>
      <c r="K2017" s="15" t="str">
        <f t="shared" si="127"/>
        <v>Weekday</v>
      </c>
      <c r="L2017" s="19">
        <f>_xlfn.ISOWEEKNUM(Table4[[#This Row],[Delivery Date]])</f>
        <v>10</v>
      </c>
    </row>
    <row r="2018" spans="1:12">
      <c r="A2018" s="4">
        <v>2065</v>
      </c>
      <c r="B2018" s="2" t="s">
        <v>352</v>
      </c>
      <c r="C2018" s="2" t="s">
        <v>15</v>
      </c>
      <c r="D2018" s="3">
        <v>0.56180555555555556</v>
      </c>
      <c r="E2018" s="2" t="s">
        <v>9</v>
      </c>
      <c r="F2018" s="1">
        <v>41705.538538657413</v>
      </c>
      <c r="G2018" s="1">
        <v>41705.5961775463</v>
      </c>
      <c r="H2018" s="5">
        <f t="shared" si="128"/>
        <v>83</v>
      </c>
      <c r="I2018" s="15" t="str">
        <f t="shared" si="125"/>
        <v>Mar</v>
      </c>
      <c r="J2018" s="15" t="str">
        <f t="shared" si="126"/>
        <v>Day</v>
      </c>
      <c r="K2018" s="15" t="str">
        <f t="shared" si="127"/>
        <v>Weekday</v>
      </c>
      <c r="L2018" s="19">
        <f>_xlfn.ISOWEEKNUM(Table4[[#This Row],[Delivery Date]])</f>
        <v>10</v>
      </c>
    </row>
    <row r="2019" spans="1:12">
      <c r="A2019" s="4">
        <v>2066</v>
      </c>
      <c r="B2019" s="2" t="s">
        <v>352</v>
      </c>
      <c r="C2019" s="2" t="s">
        <v>15</v>
      </c>
      <c r="D2019" s="3">
        <v>0.65347222222222223</v>
      </c>
      <c r="E2019" s="2" t="s">
        <v>9</v>
      </c>
      <c r="F2019" s="1">
        <v>41705.629012303245</v>
      </c>
      <c r="G2019" s="1">
        <v>41705.684359525461</v>
      </c>
      <c r="H2019" s="5">
        <f t="shared" si="128"/>
        <v>79</v>
      </c>
      <c r="I2019" s="15" t="str">
        <f t="shared" si="125"/>
        <v>Mar</v>
      </c>
      <c r="J2019" s="15" t="str">
        <f t="shared" si="126"/>
        <v>Day</v>
      </c>
      <c r="K2019" s="15" t="str">
        <f t="shared" si="127"/>
        <v>Weekday</v>
      </c>
      <c r="L2019" s="19">
        <f>_xlfn.ISOWEEKNUM(Table4[[#This Row],[Delivery Date]])</f>
        <v>10</v>
      </c>
    </row>
    <row r="2020" spans="1:12">
      <c r="A2020" s="4">
        <v>2067</v>
      </c>
      <c r="B2020" s="2" t="s">
        <v>352</v>
      </c>
      <c r="C2020" s="2" t="s">
        <v>15</v>
      </c>
      <c r="D2020" s="3">
        <v>0.87222222222222223</v>
      </c>
      <c r="E2020" s="2" t="s">
        <v>9</v>
      </c>
      <c r="F2020" s="1">
        <v>41705.840473344906</v>
      </c>
      <c r="G2020" s="1">
        <v>41705.907683993057</v>
      </c>
      <c r="H2020" s="5">
        <f t="shared" si="128"/>
        <v>96</v>
      </c>
      <c r="I2020" s="15" t="str">
        <f t="shared" si="125"/>
        <v>Mar</v>
      </c>
      <c r="J2020" s="15" t="str">
        <f t="shared" si="126"/>
        <v>Day</v>
      </c>
      <c r="K2020" s="15" t="str">
        <f t="shared" si="127"/>
        <v>Weekday</v>
      </c>
      <c r="L2020" s="19">
        <f>_xlfn.ISOWEEKNUM(Table4[[#This Row],[Delivery Date]])</f>
        <v>10</v>
      </c>
    </row>
    <row r="2021" spans="1:12">
      <c r="A2021" s="4">
        <v>2068</v>
      </c>
      <c r="B2021" s="2" t="s">
        <v>353</v>
      </c>
      <c r="C2021" s="2" t="s">
        <v>17</v>
      </c>
      <c r="D2021" s="3">
        <v>0.30555555555555552</v>
      </c>
      <c r="E2021" s="2" t="s">
        <v>6</v>
      </c>
      <c r="F2021" s="1">
        <v>41706.27628568287</v>
      </c>
      <c r="G2021" s="1">
        <v>41706.33942225694</v>
      </c>
      <c r="H2021" s="5">
        <f t="shared" si="128"/>
        <v>90</v>
      </c>
      <c r="I2021" s="15" t="str">
        <f t="shared" si="125"/>
        <v>Mar</v>
      </c>
      <c r="J2021" s="15" t="str">
        <f t="shared" si="126"/>
        <v>Day</v>
      </c>
      <c r="K2021" s="15" t="str">
        <f t="shared" si="127"/>
        <v>Weekend</v>
      </c>
      <c r="L2021" s="19">
        <f>_xlfn.ISOWEEKNUM(Table4[[#This Row],[Delivery Date]])</f>
        <v>10</v>
      </c>
    </row>
    <row r="2022" spans="1:12">
      <c r="A2022" s="4">
        <v>2069</v>
      </c>
      <c r="B2022" s="2" t="s">
        <v>353</v>
      </c>
      <c r="C2022" s="2" t="s">
        <v>17</v>
      </c>
      <c r="D2022" s="3">
        <v>0.4375</v>
      </c>
      <c r="E2022" s="2" t="s">
        <v>381</v>
      </c>
      <c r="F2022" s="1">
        <v>41706.38826388889</v>
      </c>
      <c r="G2022" s="1">
        <v>41706.484525462962</v>
      </c>
      <c r="H2022" s="5">
        <f t="shared" si="128"/>
        <v>138</v>
      </c>
      <c r="I2022" s="15" t="str">
        <f t="shared" si="125"/>
        <v>Mar</v>
      </c>
      <c r="J2022" s="15" t="str">
        <f t="shared" si="126"/>
        <v>Day</v>
      </c>
      <c r="K2022" s="15" t="str">
        <f t="shared" si="127"/>
        <v>Weekend</v>
      </c>
      <c r="L2022" s="19">
        <f>_xlfn.ISOWEEKNUM(Table4[[#This Row],[Delivery Date]])</f>
        <v>10</v>
      </c>
    </row>
    <row r="2023" spans="1:12">
      <c r="A2023" s="4">
        <v>2070</v>
      </c>
      <c r="B2023" s="2" t="s">
        <v>353</v>
      </c>
      <c r="C2023" s="2" t="s">
        <v>17</v>
      </c>
      <c r="D2023" s="3">
        <v>0.67847222222222225</v>
      </c>
      <c r="E2023" s="2" t="s">
        <v>381</v>
      </c>
      <c r="F2023" s="1">
        <v>41706.630725081021</v>
      </c>
      <c r="G2023" s="1">
        <v>41706.706940358796</v>
      </c>
      <c r="H2023" s="5">
        <f t="shared" si="128"/>
        <v>109</v>
      </c>
      <c r="I2023" s="15" t="str">
        <f t="shared" si="125"/>
        <v>Mar</v>
      </c>
      <c r="J2023" s="15" t="str">
        <f t="shared" si="126"/>
        <v>Day</v>
      </c>
      <c r="K2023" s="15" t="str">
        <f t="shared" si="127"/>
        <v>Weekend</v>
      </c>
      <c r="L2023" s="19">
        <f>_xlfn.ISOWEEKNUM(Table4[[#This Row],[Delivery Date]])</f>
        <v>10</v>
      </c>
    </row>
    <row r="2024" spans="1:12">
      <c r="A2024" s="4">
        <v>2071</v>
      </c>
      <c r="B2024" s="2" t="s">
        <v>353</v>
      </c>
      <c r="C2024" s="2" t="s">
        <v>17</v>
      </c>
      <c r="D2024" s="3">
        <v>0.83194444444444438</v>
      </c>
      <c r="E2024" s="2" t="s">
        <v>381</v>
      </c>
      <c r="F2024" s="1">
        <v>41706.809647881943</v>
      </c>
      <c r="G2024" s="1">
        <v>41706.858224270836</v>
      </c>
      <c r="H2024" s="5">
        <f t="shared" si="128"/>
        <v>69</v>
      </c>
      <c r="I2024" s="15" t="str">
        <f t="shared" si="125"/>
        <v>Mar</v>
      </c>
      <c r="J2024" s="15" t="str">
        <f t="shared" si="126"/>
        <v>Day</v>
      </c>
      <c r="K2024" s="15" t="str">
        <f t="shared" si="127"/>
        <v>Weekend</v>
      </c>
      <c r="L2024" s="19">
        <f>_xlfn.ISOWEEKNUM(Table4[[#This Row],[Delivery Date]])</f>
        <v>10</v>
      </c>
    </row>
    <row r="2025" spans="1:12">
      <c r="A2025" s="4">
        <v>2072</v>
      </c>
      <c r="B2025" s="2" t="s">
        <v>353</v>
      </c>
      <c r="C2025" s="2" t="s">
        <v>17</v>
      </c>
      <c r="D2025" s="3">
        <v>0.87083333333333324</v>
      </c>
      <c r="E2025" s="2" t="s">
        <v>381</v>
      </c>
      <c r="F2025" s="1">
        <v>41706.856346990746</v>
      </c>
      <c r="G2025" s="1">
        <v>41706.944309953702</v>
      </c>
      <c r="H2025" s="5">
        <f t="shared" si="128"/>
        <v>126</v>
      </c>
      <c r="I2025" s="15" t="str">
        <f t="shared" si="125"/>
        <v>Mar</v>
      </c>
      <c r="J2025" s="15" t="str">
        <f t="shared" si="126"/>
        <v>Day</v>
      </c>
      <c r="K2025" s="15" t="str">
        <f t="shared" si="127"/>
        <v>Weekend</v>
      </c>
      <c r="L2025" s="19">
        <f>_xlfn.ISOWEEKNUM(Table4[[#This Row],[Delivery Date]])</f>
        <v>10</v>
      </c>
    </row>
    <row r="2026" spans="1:12" hidden="1">
      <c r="A2026" s="4">
        <v>2073</v>
      </c>
      <c r="B2026" s="2" t="s">
        <v>354</v>
      </c>
      <c r="C2026" s="2" t="s">
        <v>19</v>
      </c>
      <c r="D2026" s="3">
        <v>0.23055555555555554</v>
      </c>
      <c r="E2026" s="2" t="s">
        <v>381</v>
      </c>
      <c r="F2026" s="1">
        <v>41707.17281640046</v>
      </c>
      <c r="G2026" s="1">
        <v>41707.227457604167</v>
      </c>
      <c r="H2026" s="5">
        <f t="shared" si="128"/>
        <v>78</v>
      </c>
      <c r="I2026" s="15" t="str">
        <f t="shared" si="125"/>
        <v>Mar</v>
      </c>
      <c r="J2026" s="15" t="str">
        <f t="shared" si="126"/>
        <v>Night</v>
      </c>
      <c r="K2026" s="15" t="str">
        <f t="shared" si="127"/>
        <v>Weekend</v>
      </c>
      <c r="L2026" s="19">
        <f>_xlfn.ISOWEEKNUM(Table4[[#This Row],[Delivery Date]])</f>
        <v>10</v>
      </c>
    </row>
    <row r="2027" spans="1:12">
      <c r="A2027" s="4">
        <v>2074</v>
      </c>
      <c r="B2027" s="2" t="s">
        <v>354</v>
      </c>
      <c r="C2027" s="2" t="s">
        <v>19</v>
      </c>
      <c r="D2027" s="3">
        <v>0.56111111111111112</v>
      </c>
      <c r="E2027" s="2" t="s">
        <v>381</v>
      </c>
      <c r="F2027" s="1">
        <v>41707.491370798612</v>
      </c>
      <c r="G2027" s="1" t="e">
        <v>#VALUE!</v>
      </c>
      <c r="H2027" s="5" t="e">
        <f t="shared" si="128"/>
        <v>#VALUE!</v>
      </c>
      <c r="I2027" s="15" t="str">
        <f t="shared" si="125"/>
        <v>Mar</v>
      </c>
      <c r="J2027" s="15" t="str">
        <f t="shared" si="126"/>
        <v>Day</v>
      </c>
      <c r="K2027" s="15" t="str">
        <f t="shared" si="127"/>
        <v>Weekend</v>
      </c>
      <c r="L2027" s="19">
        <f>_xlfn.ISOWEEKNUM(Table4[[#This Row],[Delivery Date]])</f>
        <v>10</v>
      </c>
    </row>
    <row r="2028" spans="1:12">
      <c r="A2028" s="4">
        <v>2075</v>
      </c>
      <c r="B2028" s="2" t="s">
        <v>354</v>
      </c>
      <c r="C2028" s="2" t="s">
        <v>19</v>
      </c>
      <c r="D2028" s="3">
        <v>0.76597222222222217</v>
      </c>
      <c r="E2028" s="2" t="s">
        <v>381</v>
      </c>
      <c r="F2028" s="1">
        <v>41707.765396030089</v>
      </c>
      <c r="G2028" s="1">
        <v>41707.789585844905</v>
      </c>
      <c r="H2028" s="5">
        <f t="shared" si="128"/>
        <v>34</v>
      </c>
      <c r="I2028" s="15" t="str">
        <f t="shared" si="125"/>
        <v>Mar</v>
      </c>
      <c r="J2028" s="15" t="str">
        <f t="shared" si="126"/>
        <v>Day</v>
      </c>
      <c r="K2028" s="15" t="str">
        <f t="shared" si="127"/>
        <v>Weekend</v>
      </c>
      <c r="L2028" s="19">
        <f>_xlfn.ISOWEEKNUM(Table4[[#This Row],[Delivery Date]])</f>
        <v>10</v>
      </c>
    </row>
    <row r="2029" spans="1:12">
      <c r="A2029" s="4">
        <v>2076</v>
      </c>
      <c r="B2029" s="2" t="s">
        <v>354</v>
      </c>
      <c r="C2029" s="2" t="s">
        <v>19</v>
      </c>
      <c r="D2029" s="3">
        <v>0.89861111111111114</v>
      </c>
      <c r="E2029" s="2" t="s">
        <v>381</v>
      </c>
      <c r="F2029" s="1">
        <v>41707.866914351849</v>
      </c>
      <c r="G2029" s="1">
        <v>41707.938372685188</v>
      </c>
      <c r="H2029" s="5">
        <f t="shared" si="128"/>
        <v>102</v>
      </c>
      <c r="I2029" s="15" t="str">
        <f t="shared" si="125"/>
        <v>Mar</v>
      </c>
      <c r="J2029" s="15" t="str">
        <f t="shared" si="126"/>
        <v>Day</v>
      </c>
      <c r="K2029" s="15" t="str">
        <f t="shared" si="127"/>
        <v>Weekend</v>
      </c>
      <c r="L2029" s="19">
        <f>_xlfn.ISOWEEKNUM(Table4[[#This Row],[Delivery Date]])</f>
        <v>10</v>
      </c>
    </row>
    <row r="2030" spans="1:12">
      <c r="A2030" s="4">
        <v>2077</v>
      </c>
      <c r="B2030" s="2" t="s">
        <v>354</v>
      </c>
      <c r="C2030" s="2" t="s">
        <v>19</v>
      </c>
      <c r="D2030" s="3">
        <v>0.98541666666666661</v>
      </c>
      <c r="E2030" s="2" t="s">
        <v>6</v>
      </c>
      <c r="F2030" s="1">
        <v>41707.944319016198</v>
      </c>
      <c r="G2030" s="1">
        <v>41708.037987997683</v>
      </c>
      <c r="H2030" s="5">
        <f t="shared" si="128"/>
        <v>134</v>
      </c>
      <c r="I2030" s="15" t="str">
        <f t="shared" si="125"/>
        <v>Mar</v>
      </c>
      <c r="J2030" s="15" t="str">
        <f t="shared" si="126"/>
        <v>Day</v>
      </c>
      <c r="K2030" s="15" t="str">
        <f t="shared" si="127"/>
        <v>Weekend</v>
      </c>
      <c r="L2030" s="19">
        <f>_xlfn.ISOWEEKNUM(Table4[[#This Row],[Delivery Date]])</f>
        <v>10</v>
      </c>
    </row>
    <row r="2031" spans="1:12">
      <c r="A2031" s="4">
        <v>2078</v>
      </c>
      <c r="B2031" s="2" t="s">
        <v>355</v>
      </c>
      <c r="C2031" s="2" t="s">
        <v>5</v>
      </c>
      <c r="D2031" s="3">
        <v>0.36736111111111108</v>
      </c>
      <c r="E2031" s="2" t="s">
        <v>381</v>
      </c>
      <c r="F2031" s="1">
        <v>41708.304816006945</v>
      </c>
      <c r="G2031" s="1">
        <v>41708.372188692134</v>
      </c>
      <c r="H2031" s="5">
        <f t="shared" si="128"/>
        <v>97</v>
      </c>
      <c r="I2031" s="15" t="str">
        <f t="shared" si="125"/>
        <v>Mar</v>
      </c>
      <c r="J2031" s="15" t="str">
        <f t="shared" si="126"/>
        <v>Day</v>
      </c>
      <c r="K2031" s="15" t="str">
        <f t="shared" si="127"/>
        <v>Weekday</v>
      </c>
      <c r="L2031" s="19">
        <f>_xlfn.ISOWEEKNUM(Table4[[#This Row],[Delivery Date]])</f>
        <v>11</v>
      </c>
    </row>
    <row r="2032" spans="1:12">
      <c r="A2032" s="4">
        <v>2079</v>
      </c>
      <c r="B2032" s="2" t="s">
        <v>355</v>
      </c>
      <c r="C2032" s="2" t="s">
        <v>5</v>
      </c>
      <c r="D2032" s="3">
        <v>0.47638888888888892</v>
      </c>
      <c r="E2032" s="2" t="s">
        <v>9</v>
      </c>
      <c r="F2032" s="1">
        <v>41708.451489386571</v>
      </c>
      <c r="G2032" s="1">
        <v>41708.51817920139</v>
      </c>
      <c r="H2032" s="5">
        <f t="shared" si="128"/>
        <v>96</v>
      </c>
      <c r="I2032" s="15" t="str">
        <f t="shared" si="125"/>
        <v>Mar</v>
      </c>
      <c r="J2032" s="15" t="str">
        <f t="shared" si="126"/>
        <v>Day</v>
      </c>
      <c r="K2032" s="15" t="str">
        <f t="shared" si="127"/>
        <v>Weekday</v>
      </c>
      <c r="L2032" s="19">
        <f>_xlfn.ISOWEEKNUM(Table4[[#This Row],[Delivery Date]])</f>
        <v>11</v>
      </c>
    </row>
    <row r="2033" spans="1:12">
      <c r="A2033" s="4">
        <v>2080</v>
      </c>
      <c r="B2033" s="2" t="s">
        <v>355</v>
      </c>
      <c r="C2033" s="2" t="s">
        <v>5</v>
      </c>
      <c r="D2033" s="3">
        <v>0.56180555555555556</v>
      </c>
      <c r="E2033" s="2" t="s">
        <v>9</v>
      </c>
      <c r="F2033" s="1">
        <v>41708.532214155093</v>
      </c>
      <c r="G2033" s="1">
        <v>41708.587746562494</v>
      </c>
      <c r="H2033" s="5">
        <f t="shared" si="128"/>
        <v>79</v>
      </c>
      <c r="I2033" s="15" t="str">
        <f t="shared" si="125"/>
        <v>Mar</v>
      </c>
      <c r="J2033" s="15" t="str">
        <f t="shared" si="126"/>
        <v>Day</v>
      </c>
      <c r="K2033" s="15" t="str">
        <f t="shared" si="127"/>
        <v>Weekday</v>
      </c>
      <c r="L2033" s="19">
        <f>_xlfn.ISOWEEKNUM(Table4[[#This Row],[Delivery Date]])</f>
        <v>11</v>
      </c>
    </row>
    <row r="2034" spans="1:12">
      <c r="A2034" s="4">
        <v>2081</v>
      </c>
      <c r="B2034" s="2" t="s">
        <v>355</v>
      </c>
      <c r="C2034" s="2" t="s">
        <v>5</v>
      </c>
      <c r="D2034" s="3">
        <v>0.55694444444444446</v>
      </c>
      <c r="E2034" s="2" t="s">
        <v>6</v>
      </c>
      <c r="F2034" s="1">
        <v>41708.545889733796</v>
      </c>
      <c r="G2034" s="1" t="e">
        <v>#VALUE!</v>
      </c>
      <c r="H2034" s="5" t="e">
        <f t="shared" si="128"/>
        <v>#VALUE!</v>
      </c>
      <c r="I2034" s="15" t="str">
        <f t="shared" si="125"/>
        <v>Mar</v>
      </c>
      <c r="J2034" s="15" t="str">
        <f t="shared" si="126"/>
        <v>Day</v>
      </c>
      <c r="K2034" s="15" t="str">
        <f t="shared" si="127"/>
        <v>Weekday</v>
      </c>
      <c r="L2034" s="19">
        <f>_xlfn.ISOWEEKNUM(Table4[[#This Row],[Delivery Date]])</f>
        <v>11</v>
      </c>
    </row>
    <row r="2035" spans="1:12">
      <c r="A2035" s="4">
        <v>2082</v>
      </c>
      <c r="B2035" s="2" t="s">
        <v>355</v>
      </c>
      <c r="C2035" s="2" t="s">
        <v>5</v>
      </c>
      <c r="D2035" s="3">
        <v>0.62638888888888888</v>
      </c>
      <c r="E2035" s="2" t="s">
        <v>9</v>
      </c>
      <c r="F2035" s="1">
        <v>41708.607417245374</v>
      </c>
      <c r="G2035" s="1">
        <v>41708.669176504634</v>
      </c>
      <c r="H2035" s="5">
        <f t="shared" si="128"/>
        <v>88</v>
      </c>
      <c r="I2035" s="15" t="str">
        <f t="shared" si="125"/>
        <v>Mar</v>
      </c>
      <c r="J2035" s="15" t="str">
        <f t="shared" si="126"/>
        <v>Day</v>
      </c>
      <c r="K2035" s="15" t="str">
        <f t="shared" si="127"/>
        <v>Weekday</v>
      </c>
      <c r="L2035" s="19">
        <f>_xlfn.ISOWEEKNUM(Table4[[#This Row],[Delivery Date]])</f>
        <v>11</v>
      </c>
    </row>
    <row r="2036" spans="1:12">
      <c r="A2036" s="4">
        <v>2083</v>
      </c>
      <c r="B2036" s="2" t="s">
        <v>355</v>
      </c>
      <c r="C2036" s="2" t="s">
        <v>5</v>
      </c>
      <c r="D2036" s="3">
        <v>0.90972222222222221</v>
      </c>
      <c r="E2036" s="2" t="s">
        <v>381</v>
      </c>
      <c r="F2036" s="1">
        <v>41708.877005902774</v>
      </c>
      <c r="G2036" s="1">
        <v>41708.945154050925</v>
      </c>
      <c r="H2036" s="5">
        <f t="shared" si="128"/>
        <v>98</v>
      </c>
      <c r="I2036" s="15" t="str">
        <f t="shared" si="125"/>
        <v>Mar</v>
      </c>
      <c r="J2036" s="15" t="str">
        <f t="shared" si="126"/>
        <v>Day</v>
      </c>
      <c r="K2036" s="15" t="str">
        <f t="shared" si="127"/>
        <v>Weekday</v>
      </c>
      <c r="L2036" s="19">
        <f>_xlfn.ISOWEEKNUM(Table4[[#This Row],[Delivery Date]])</f>
        <v>11</v>
      </c>
    </row>
    <row r="2037" spans="1:12" hidden="1">
      <c r="A2037" s="4">
        <v>2084</v>
      </c>
      <c r="B2037" s="2" t="s">
        <v>356</v>
      </c>
      <c r="C2037" s="2" t="s">
        <v>8</v>
      </c>
      <c r="D2037" s="3">
        <v>0.22291666666666665</v>
      </c>
      <c r="E2037" s="2" t="s">
        <v>381</v>
      </c>
      <c r="F2037" s="1">
        <v>41709.185618437499</v>
      </c>
      <c r="G2037" s="1">
        <v>41709.290433252318</v>
      </c>
      <c r="H2037" s="5">
        <f t="shared" si="128"/>
        <v>150</v>
      </c>
      <c r="I2037" s="15" t="str">
        <f t="shared" si="125"/>
        <v>Mar</v>
      </c>
      <c r="J2037" s="15" t="str">
        <f t="shared" si="126"/>
        <v>Night</v>
      </c>
      <c r="K2037" s="15" t="str">
        <f t="shared" si="127"/>
        <v>Weekday</v>
      </c>
      <c r="L2037" s="19">
        <f>_xlfn.ISOWEEKNUM(Table4[[#This Row],[Delivery Date]])</f>
        <v>11</v>
      </c>
    </row>
    <row r="2038" spans="1:12">
      <c r="A2038" s="4">
        <v>2085</v>
      </c>
      <c r="B2038" s="2" t="s">
        <v>356</v>
      </c>
      <c r="C2038" s="2" t="s">
        <v>8</v>
      </c>
      <c r="D2038" s="3">
        <v>0.3972222222222222</v>
      </c>
      <c r="E2038" s="2" t="s">
        <v>9</v>
      </c>
      <c r="F2038" s="1">
        <v>41709.367817476857</v>
      </c>
      <c r="G2038" s="1">
        <v>41709.437481828703</v>
      </c>
      <c r="H2038" s="5">
        <f t="shared" si="128"/>
        <v>100</v>
      </c>
      <c r="I2038" s="15" t="str">
        <f t="shared" si="125"/>
        <v>Mar</v>
      </c>
      <c r="J2038" s="15" t="str">
        <f t="shared" si="126"/>
        <v>Day</v>
      </c>
      <c r="K2038" s="15" t="str">
        <f t="shared" si="127"/>
        <v>Weekday</v>
      </c>
      <c r="L2038" s="19">
        <f>_xlfn.ISOWEEKNUM(Table4[[#This Row],[Delivery Date]])</f>
        <v>11</v>
      </c>
    </row>
    <row r="2039" spans="1:12">
      <c r="A2039" s="4">
        <v>2086</v>
      </c>
      <c r="B2039" s="2" t="s">
        <v>356</v>
      </c>
      <c r="C2039" s="2" t="s">
        <v>8</v>
      </c>
      <c r="D2039" s="3">
        <v>0.49583333333333335</v>
      </c>
      <c r="E2039" s="2" t="s">
        <v>9</v>
      </c>
      <c r="F2039" s="1">
        <v>41709.470043136578</v>
      </c>
      <c r="G2039" s="1">
        <v>41709.515876469908</v>
      </c>
      <c r="H2039" s="5">
        <f t="shared" si="128"/>
        <v>66</v>
      </c>
      <c r="I2039" s="15" t="str">
        <f t="shared" si="125"/>
        <v>Mar</v>
      </c>
      <c r="J2039" s="15" t="str">
        <f t="shared" si="126"/>
        <v>Day</v>
      </c>
      <c r="K2039" s="15" t="str">
        <f t="shared" si="127"/>
        <v>Weekday</v>
      </c>
      <c r="L2039" s="19">
        <f>_xlfn.ISOWEEKNUM(Table4[[#This Row],[Delivery Date]])</f>
        <v>11</v>
      </c>
    </row>
    <row r="2040" spans="1:12">
      <c r="A2040" s="4">
        <v>2087</v>
      </c>
      <c r="B2040" s="2" t="s">
        <v>356</v>
      </c>
      <c r="C2040" s="2" t="s">
        <v>8</v>
      </c>
      <c r="D2040" s="3">
        <v>0.53125</v>
      </c>
      <c r="E2040" s="2" t="s">
        <v>381</v>
      </c>
      <c r="F2040" s="1">
        <v>41709.449124270832</v>
      </c>
      <c r="G2040" s="1" t="e">
        <v>#VALUE!</v>
      </c>
      <c r="H2040" s="5" t="e">
        <f t="shared" si="128"/>
        <v>#VALUE!</v>
      </c>
      <c r="I2040" s="15" t="str">
        <f t="shared" si="125"/>
        <v>Mar</v>
      </c>
      <c r="J2040" s="15" t="str">
        <f t="shared" si="126"/>
        <v>Day</v>
      </c>
      <c r="K2040" s="15" t="str">
        <f t="shared" si="127"/>
        <v>Weekday</v>
      </c>
      <c r="L2040" s="19">
        <f>_xlfn.ISOWEEKNUM(Table4[[#This Row],[Delivery Date]])</f>
        <v>11</v>
      </c>
    </row>
    <row r="2041" spans="1:12">
      <c r="A2041" s="4">
        <v>2088</v>
      </c>
      <c r="B2041" s="2" t="s">
        <v>356</v>
      </c>
      <c r="C2041" s="2" t="s">
        <v>8</v>
      </c>
      <c r="D2041" s="3">
        <v>0.83819444444444446</v>
      </c>
      <c r="E2041" s="2" t="s">
        <v>381</v>
      </c>
      <c r="F2041" s="1">
        <v>41709.79833834491</v>
      </c>
      <c r="G2041" s="1">
        <v>41709.868106863432</v>
      </c>
      <c r="H2041" s="5">
        <f t="shared" si="128"/>
        <v>100</v>
      </c>
      <c r="I2041" s="15" t="str">
        <f t="shared" si="125"/>
        <v>Mar</v>
      </c>
      <c r="J2041" s="15" t="str">
        <f t="shared" si="126"/>
        <v>Day</v>
      </c>
      <c r="K2041" s="15" t="str">
        <f t="shared" si="127"/>
        <v>Weekday</v>
      </c>
      <c r="L2041" s="19">
        <f>_xlfn.ISOWEEKNUM(Table4[[#This Row],[Delivery Date]])</f>
        <v>11</v>
      </c>
    </row>
    <row r="2042" spans="1:12">
      <c r="A2042" s="4">
        <v>2089</v>
      </c>
      <c r="B2042" s="2" t="s">
        <v>356</v>
      </c>
      <c r="C2042" s="2" t="s">
        <v>8</v>
      </c>
      <c r="D2042" s="3">
        <v>0.92847222222222225</v>
      </c>
      <c r="E2042" s="2" t="s">
        <v>381</v>
      </c>
      <c r="F2042" s="1">
        <v>41709.897092326384</v>
      </c>
      <c r="G2042" s="1">
        <v>41709.959673344907</v>
      </c>
      <c r="H2042" s="5">
        <f t="shared" si="128"/>
        <v>90</v>
      </c>
      <c r="I2042" s="15" t="str">
        <f t="shared" si="125"/>
        <v>Mar</v>
      </c>
      <c r="J2042" s="15" t="str">
        <f t="shared" si="126"/>
        <v>Day</v>
      </c>
      <c r="K2042" s="15" t="str">
        <f t="shared" si="127"/>
        <v>Weekday</v>
      </c>
      <c r="L2042" s="19">
        <f>_xlfn.ISOWEEKNUM(Table4[[#This Row],[Delivery Date]])</f>
        <v>11</v>
      </c>
    </row>
    <row r="2043" spans="1:12" hidden="1">
      <c r="A2043" s="4">
        <v>2090</v>
      </c>
      <c r="B2043" s="2" t="s">
        <v>356</v>
      </c>
      <c r="C2043" s="2" t="s">
        <v>8</v>
      </c>
      <c r="D2043" s="3">
        <v>0</v>
      </c>
      <c r="E2043" s="2" t="s">
        <v>381</v>
      </c>
      <c r="F2043" s="1">
        <v>41709.968561111113</v>
      </c>
      <c r="G2043" s="1">
        <v>41710.033584259261</v>
      </c>
      <c r="H2043" s="5">
        <f t="shared" si="128"/>
        <v>93</v>
      </c>
      <c r="I2043" s="15" t="str">
        <f t="shared" si="125"/>
        <v>Mar</v>
      </c>
      <c r="J2043" s="15" t="str">
        <f t="shared" si="126"/>
        <v>Night</v>
      </c>
      <c r="K2043" s="15" t="str">
        <f t="shared" si="127"/>
        <v>Weekday</v>
      </c>
      <c r="L2043" s="19">
        <f>_xlfn.ISOWEEKNUM(Table4[[#This Row],[Delivery Date]])</f>
        <v>11</v>
      </c>
    </row>
    <row r="2044" spans="1:12" hidden="1">
      <c r="A2044" s="4">
        <v>2091</v>
      </c>
      <c r="B2044" s="2" t="s">
        <v>357</v>
      </c>
      <c r="C2044" s="2" t="s">
        <v>11</v>
      </c>
      <c r="D2044" s="3">
        <v>9.930555555555555E-2</v>
      </c>
      <c r="E2044" s="2" t="s">
        <v>6</v>
      </c>
      <c r="F2044" s="1">
        <v>41710.06433927083</v>
      </c>
      <c r="G2044" s="1">
        <v>41710.129084641201</v>
      </c>
      <c r="H2044" s="5">
        <f t="shared" si="128"/>
        <v>93</v>
      </c>
      <c r="I2044" s="15" t="str">
        <f t="shared" si="125"/>
        <v>Mar</v>
      </c>
      <c r="J2044" s="15" t="str">
        <f t="shared" si="126"/>
        <v>Night</v>
      </c>
      <c r="K2044" s="15" t="str">
        <f t="shared" si="127"/>
        <v>Weekday</v>
      </c>
      <c r="L2044" s="19">
        <f>_xlfn.ISOWEEKNUM(Table4[[#This Row],[Delivery Date]])</f>
        <v>11</v>
      </c>
    </row>
    <row r="2045" spans="1:12" hidden="1">
      <c r="A2045" s="4">
        <v>2092</v>
      </c>
      <c r="B2045" s="2" t="s">
        <v>357</v>
      </c>
      <c r="C2045" s="2" t="s">
        <v>11</v>
      </c>
      <c r="D2045" s="3">
        <v>0.18472222222222223</v>
      </c>
      <c r="E2045" s="2" t="s">
        <v>6</v>
      </c>
      <c r="F2045" s="1">
        <v>41710.154928206022</v>
      </c>
      <c r="G2045" s="1">
        <v>41710.227428206017</v>
      </c>
      <c r="H2045" s="5">
        <f t="shared" si="128"/>
        <v>104</v>
      </c>
      <c r="I2045" s="15" t="str">
        <f t="shared" si="125"/>
        <v>Mar</v>
      </c>
      <c r="J2045" s="15" t="str">
        <f t="shared" si="126"/>
        <v>Night</v>
      </c>
      <c r="K2045" s="15" t="str">
        <f t="shared" si="127"/>
        <v>Weekday</v>
      </c>
      <c r="L2045" s="19">
        <f>_xlfn.ISOWEEKNUM(Table4[[#This Row],[Delivery Date]])</f>
        <v>11</v>
      </c>
    </row>
    <row r="2046" spans="1:12">
      <c r="A2046" s="4">
        <v>2093</v>
      </c>
      <c r="B2046" s="2" t="s">
        <v>357</v>
      </c>
      <c r="C2046" s="2" t="s">
        <v>11</v>
      </c>
      <c r="D2046" s="3">
        <v>0.35555555555555557</v>
      </c>
      <c r="E2046" s="2" t="s">
        <v>9</v>
      </c>
      <c r="F2046" s="1">
        <v>41710.309836076391</v>
      </c>
      <c r="G2046" s="1">
        <v>41710.397428668985</v>
      </c>
      <c r="H2046" s="5">
        <f t="shared" si="128"/>
        <v>126</v>
      </c>
      <c r="I2046" s="15" t="str">
        <f t="shared" si="125"/>
        <v>Mar</v>
      </c>
      <c r="J2046" s="15" t="str">
        <f t="shared" si="126"/>
        <v>Day</v>
      </c>
      <c r="K2046" s="15" t="str">
        <f t="shared" si="127"/>
        <v>Weekday</v>
      </c>
      <c r="L2046" s="19">
        <f>_xlfn.ISOWEEKNUM(Table4[[#This Row],[Delivery Date]])</f>
        <v>11</v>
      </c>
    </row>
    <row r="2047" spans="1:12">
      <c r="A2047" s="4">
        <v>2094</v>
      </c>
      <c r="B2047" s="2" t="s">
        <v>357</v>
      </c>
      <c r="C2047" s="2" t="s">
        <v>11</v>
      </c>
      <c r="D2047" s="3">
        <v>0.44444444444444442</v>
      </c>
      <c r="E2047" s="2" t="s">
        <v>9</v>
      </c>
      <c r="F2047" s="1">
        <v>41710.406666550931</v>
      </c>
      <c r="G2047" s="1">
        <v>41710.471990625003</v>
      </c>
      <c r="H2047" s="5">
        <f t="shared" si="128"/>
        <v>94</v>
      </c>
      <c r="I2047" s="15" t="str">
        <f t="shared" si="125"/>
        <v>Mar</v>
      </c>
      <c r="J2047" s="15" t="str">
        <f t="shared" si="126"/>
        <v>Day</v>
      </c>
      <c r="K2047" s="15" t="str">
        <f t="shared" si="127"/>
        <v>Weekday</v>
      </c>
      <c r="L2047" s="19">
        <f>_xlfn.ISOWEEKNUM(Table4[[#This Row],[Delivery Date]])</f>
        <v>11</v>
      </c>
    </row>
    <row r="2048" spans="1:12">
      <c r="A2048" s="4">
        <v>2096</v>
      </c>
      <c r="B2048" s="2" t="s">
        <v>357</v>
      </c>
      <c r="C2048" s="2" t="s">
        <v>11</v>
      </c>
      <c r="D2048" s="3">
        <v>0.50277777777777777</v>
      </c>
      <c r="E2048" s="2" t="s">
        <v>9</v>
      </c>
      <c r="F2048" s="1">
        <v>41710.472155405092</v>
      </c>
      <c r="G2048" s="1">
        <v>41710.527537349539</v>
      </c>
      <c r="H2048" s="5">
        <f t="shared" si="128"/>
        <v>79</v>
      </c>
      <c r="I2048" s="15" t="str">
        <f t="shared" si="125"/>
        <v>Mar</v>
      </c>
      <c r="J2048" s="15" t="str">
        <f t="shared" si="126"/>
        <v>Day</v>
      </c>
      <c r="K2048" s="15" t="str">
        <f t="shared" si="127"/>
        <v>Weekday</v>
      </c>
      <c r="L2048" s="19">
        <f>_xlfn.ISOWEEKNUM(Table4[[#This Row],[Delivery Date]])</f>
        <v>11</v>
      </c>
    </row>
    <row r="2049" spans="1:12">
      <c r="A2049" s="4">
        <v>2097</v>
      </c>
      <c r="B2049" s="2" t="s">
        <v>357</v>
      </c>
      <c r="C2049" s="2" t="s">
        <v>11</v>
      </c>
      <c r="D2049" s="3">
        <v>0.59652777777777777</v>
      </c>
      <c r="E2049" s="2" t="s">
        <v>9</v>
      </c>
      <c r="F2049" s="1">
        <v>41710.564174155093</v>
      </c>
      <c r="G2049" s="1" t="e">
        <v>#VALUE!</v>
      </c>
      <c r="H2049" s="5" t="e">
        <f t="shared" si="128"/>
        <v>#VALUE!</v>
      </c>
      <c r="I2049" s="15" t="str">
        <f t="shared" si="125"/>
        <v>Mar</v>
      </c>
      <c r="J2049" s="15" t="str">
        <f t="shared" si="126"/>
        <v>Day</v>
      </c>
      <c r="K2049" s="15" t="str">
        <f t="shared" si="127"/>
        <v>Weekday</v>
      </c>
      <c r="L2049" s="19">
        <f>_xlfn.ISOWEEKNUM(Table4[[#This Row],[Delivery Date]])</f>
        <v>11</v>
      </c>
    </row>
    <row r="2050" spans="1:12">
      <c r="A2050" s="4">
        <v>2098</v>
      </c>
      <c r="B2050" s="2" t="s">
        <v>357</v>
      </c>
      <c r="C2050" s="2" t="s">
        <v>11</v>
      </c>
      <c r="D2050" s="3">
        <v>0.6645833333333333</v>
      </c>
      <c r="E2050" s="2" t="s">
        <v>9</v>
      </c>
      <c r="F2050" s="1">
        <v>41710.628323113429</v>
      </c>
      <c r="G2050" s="1">
        <v>41710.694966631941</v>
      </c>
      <c r="H2050" s="5">
        <f t="shared" si="128"/>
        <v>95</v>
      </c>
      <c r="I2050" s="15" t="str">
        <f t="shared" ref="I2050:I2113" si="129">TEXT(B2050,"mmm")</f>
        <v>Mar</v>
      </c>
      <c r="J2050" s="15" t="str">
        <f t="shared" ref="J2050:J2113" si="130">IF(OR(HOUR(D2050)&lt;6, HOUR(D2050&gt;18)),"Night","Day")</f>
        <v>Day</v>
      </c>
      <c r="K2050" s="15" t="str">
        <f t="shared" ref="K2050:K2113" si="131">IF(OR(C2050="Saturday", C2050="Sunday"),"Weekend","Weekday")</f>
        <v>Weekday</v>
      </c>
      <c r="L2050" s="19">
        <f>_xlfn.ISOWEEKNUM(Table4[[#This Row],[Delivery Date]])</f>
        <v>11</v>
      </c>
    </row>
    <row r="2051" spans="1:12">
      <c r="A2051" s="4">
        <v>2099</v>
      </c>
      <c r="B2051" s="2" t="s">
        <v>357</v>
      </c>
      <c r="C2051" s="2" t="s">
        <v>11</v>
      </c>
      <c r="D2051" s="3">
        <v>0.89930555555555547</v>
      </c>
      <c r="E2051" s="2" t="s">
        <v>381</v>
      </c>
      <c r="F2051" s="1">
        <v>41710.872840775461</v>
      </c>
      <c r="G2051" s="1">
        <v>41710.948859293982</v>
      </c>
      <c r="H2051" s="5">
        <f t="shared" si="128"/>
        <v>109</v>
      </c>
      <c r="I2051" s="15" t="str">
        <f t="shared" si="129"/>
        <v>Mar</v>
      </c>
      <c r="J2051" s="15" t="str">
        <f t="shared" si="130"/>
        <v>Day</v>
      </c>
      <c r="K2051" s="15" t="str">
        <f t="shared" si="131"/>
        <v>Weekday</v>
      </c>
      <c r="L2051" s="19">
        <f>_xlfn.ISOWEEKNUM(Table4[[#This Row],[Delivery Date]])</f>
        <v>11</v>
      </c>
    </row>
    <row r="2052" spans="1:12">
      <c r="A2052" s="4">
        <v>2100</v>
      </c>
      <c r="B2052" s="2" t="s">
        <v>357</v>
      </c>
      <c r="C2052" s="2" t="s">
        <v>11</v>
      </c>
      <c r="D2052" s="3">
        <v>0.99583333333333324</v>
      </c>
      <c r="E2052" s="2" t="s">
        <v>381</v>
      </c>
      <c r="F2052" s="1">
        <v>41710.979422453704</v>
      </c>
      <c r="G2052" s="1">
        <v>41711.047651620371</v>
      </c>
      <c r="H2052" s="5">
        <f t="shared" si="128"/>
        <v>98</v>
      </c>
      <c r="I2052" s="15" t="str">
        <f t="shared" si="129"/>
        <v>Mar</v>
      </c>
      <c r="J2052" s="15" t="str">
        <f t="shared" si="130"/>
        <v>Day</v>
      </c>
      <c r="K2052" s="15" t="str">
        <f t="shared" si="131"/>
        <v>Weekday</v>
      </c>
      <c r="L2052" s="19">
        <f>_xlfn.ISOWEEKNUM(Table4[[#This Row],[Delivery Date]])</f>
        <v>11</v>
      </c>
    </row>
    <row r="2053" spans="1:12" hidden="1">
      <c r="A2053" s="4">
        <v>2101</v>
      </c>
      <c r="B2053" s="2" t="s">
        <v>358</v>
      </c>
      <c r="C2053" s="2" t="s">
        <v>13</v>
      </c>
      <c r="D2053" s="3">
        <v>7.8472222222222221E-2</v>
      </c>
      <c r="E2053" s="2" t="s">
        <v>381</v>
      </c>
      <c r="F2053" s="1">
        <v>41711.055479479168</v>
      </c>
      <c r="G2053" s="1" t="e">
        <v>#VALUE!</v>
      </c>
      <c r="H2053" s="5" t="e">
        <f t="shared" si="128"/>
        <v>#VALUE!</v>
      </c>
      <c r="I2053" s="15" t="str">
        <f t="shared" si="129"/>
        <v>Mar</v>
      </c>
      <c r="J2053" s="15" t="str">
        <f t="shared" si="130"/>
        <v>Night</v>
      </c>
      <c r="K2053" s="15" t="str">
        <f t="shared" si="131"/>
        <v>Weekday</v>
      </c>
      <c r="L2053" s="19">
        <f>_xlfn.ISOWEEKNUM(Table4[[#This Row],[Delivery Date]])</f>
        <v>11</v>
      </c>
    </row>
    <row r="2054" spans="1:12" hidden="1">
      <c r="A2054" s="4">
        <v>2102</v>
      </c>
      <c r="B2054" s="2" t="s">
        <v>358</v>
      </c>
      <c r="C2054" s="2" t="s">
        <v>13</v>
      </c>
      <c r="D2054" s="3">
        <v>0.12222222222222223</v>
      </c>
      <c r="E2054" s="2" t="s">
        <v>381</v>
      </c>
      <c r="F2054" s="1">
        <v>41711.093927511574</v>
      </c>
      <c r="G2054" s="1">
        <v>41711.179888159721</v>
      </c>
      <c r="H2054" s="5">
        <f t="shared" si="128"/>
        <v>123</v>
      </c>
      <c r="I2054" s="15" t="str">
        <f t="shared" si="129"/>
        <v>Mar</v>
      </c>
      <c r="J2054" s="15" t="str">
        <f t="shared" si="130"/>
        <v>Night</v>
      </c>
      <c r="K2054" s="15" t="str">
        <f t="shared" si="131"/>
        <v>Weekday</v>
      </c>
      <c r="L2054" s="19">
        <f>_xlfn.ISOWEEKNUM(Table4[[#This Row],[Delivery Date]])</f>
        <v>11</v>
      </c>
    </row>
    <row r="2055" spans="1:12">
      <c r="A2055" s="4">
        <v>2103</v>
      </c>
      <c r="B2055" s="2" t="s">
        <v>358</v>
      </c>
      <c r="C2055" s="2" t="s">
        <v>13</v>
      </c>
      <c r="D2055" s="3">
        <v>0.2673611111111111</v>
      </c>
      <c r="E2055" s="2" t="s">
        <v>381</v>
      </c>
      <c r="F2055" s="1">
        <v>41711.233386608794</v>
      </c>
      <c r="G2055" s="1">
        <v>41711.311280127309</v>
      </c>
      <c r="H2055" s="5">
        <f t="shared" si="128"/>
        <v>112</v>
      </c>
      <c r="I2055" s="15" t="str">
        <f t="shared" si="129"/>
        <v>Mar</v>
      </c>
      <c r="J2055" s="15" t="str">
        <f t="shared" si="130"/>
        <v>Day</v>
      </c>
      <c r="K2055" s="15" t="str">
        <f t="shared" si="131"/>
        <v>Weekday</v>
      </c>
      <c r="L2055" s="19">
        <f>_xlfn.ISOWEEKNUM(Table4[[#This Row],[Delivery Date]])</f>
        <v>11</v>
      </c>
    </row>
    <row r="2056" spans="1:12">
      <c r="A2056" s="4">
        <v>2104</v>
      </c>
      <c r="B2056" s="2" t="s">
        <v>358</v>
      </c>
      <c r="C2056" s="2" t="s">
        <v>13</v>
      </c>
      <c r="D2056" s="3">
        <v>0.48749999999999999</v>
      </c>
      <c r="E2056" s="2" t="s">
        <v>6</v>
      </c>
      <c r="F2056" s="1">
        <v>41711.45723954861</v>
      </c>
      <c r="G2056" s="1">
        <v>41711.534531215279</v>
      </c>
      <c r="H2056" s="5">
        <f t="shared" si="128"/>
        <v>111</v>
      </c>
      <c r="I2056" s="15" t="str">
        <f t="shared" si="129"/>
        <v>Mar</v>
      </c>
      <c r="J2056" s="15" t="str">
        <f t="shared" si="130"/>
        <v>Day</v>
      </c>
      <c r="K2056" s="15" t="str">
        <f t="shared" si="131"/>
        <v>Weekday</v>
      </c>
      <c r="L2056" s="19">
        <f>_xlfn.ISOWEEKNUM(Table4[[#This Row],[Delivery Date]])</f>
        <v>11</v>
      </c>
    </row>
    <row r="2057" spans="1:12">
      <c r="A2057" s="4">
        <v>2105</v>
      </c>
      <c r="B2057" s="2" t="s">
        <v>358</v>
      </c>
      <c r="C2057" s="2" t="s">
        <v>13</v>
      </c>
      <c r="D2057" s="3">
        <v>0.60069444444444442</v>
      </c>
      <c r="E2057" s="2" t="s">
        <v>381</v>
      </c>
      <c r="F2057" s="1">
        <v>41711.573738888888</v>
      </c>
      <c r="G2057" s="1">
        <v>41711.628819907412</v>
      </c>
      <c r="H2057" s="5">
        <f t="shared" si="128"/>
        <v>79</v>
      </c>
      <c r="I2057" s="15" t="str">
        <f t="shared" si="129"/>
        <v>Mar</v>
      </c>
      <c r="J2057" s="15" t="str">
        <f t="shared" si="130"/>
        <v>Day</v>
      </c>
      <c r="K2057" s="15" t="str">
        <f t="shared" si="131"/>
        <v>Weekday</v>
      </c>
      <c r="L2057" s="19">
        <f>_xlfn.ISOWEEKNUM(Table4[[#This Row],[Delivery Date]])</f>
        <v>11</v>
      </c>
    </row>
    <row r="2058" spans="1:12">
      <c r="A2058" s="4">
        <v>2106</v>
      </c>
      <c r="B2058" s="2" t="s">
        <v>358</v>
      </c>
      <c r="C2058" s="2" t="s">
        <v>13</v>
      </c>
      <c r="D2058" s="3">
        <v>0.84513888888888899</v>
      </c>
      <c r="E2058" s="2" t="s">
        <v>381</v>
      </c>
      <c r="F2058" s="1">
        <v>41711.806995752318</v>
      </c>
      <c r="G2058" s="1">
        <v>41711.930734178241</v>
      </c>
      <c r="H2058" s="5">
        <f t="shared" si="128"/>
        <v>178</v>
      </c>
      <c r="I2058" s="15" t="str">
        <f t="shared" si="129"/>
        <v>Mar</v>
      </c>
      <c r="J2058" s="15" t="str">
        <f t="shared" si="130"/>
        <v>Day</v>
      </c>
      <c r="K2058" s="15" t="str">
        <f t="shared" si="131"/>
        <v>Weekday</v>
      </c>
      <c r="L2058" s="19">
        <f>_xlfn.ISOWEEKNUM(Table4[[#This Row],[Delivery Date]])</f>
        <v>11</v>
      </c>
    </row>
    <row r="2059" spans="1:12">
      <c r="A2059" s="4">
        <v>2107</v>
      </c>
      <c r="B2059" s="2" t="s">
        <v>352</v>
      </c>
      <c r="C2059" s="2" t="s">
        <v>15</v>
      </c>
      <c r="D2059" s="3">
        <v>0.59583333333333333</v>
      </c>
      <c r="E2059" s="2" t="s">
        <v>9</v>
      </c>
      <c r="F2059" s="1">
        <v>41712.569641203707</v>
      </c>
      <c r="G2059" s="1">
        <v>41712.632824074077</v>
      </c>
      <c r="H2059" s="5">
        <f t="shared" si="128"/>
        <v>90</v>
      </c>
      <c r="I2059" s="15" t="str">
        <f t="shared" si="129"/>
        <v>Mar</v>
      </c>
      <c r="J2059" s="15" t="str">
        <f t="shared" si="130"/>
        <v>Day</v>
      </c>
      <c r="K2059" s="15" t="str">
        <f t="shared" si="131"/>
        <v>Weekday</v>
      </c>
      <c r="L2059" s="19">
        <f>_xlfn.ISOWEEKNUM(Table4[[#This Row],[Delivery Date]])</f>
        <v>10</v>
      </c>
    </row>
    <row r="2060" spans="1:12">
      <c r="A2060" s="4">
        <v>2108</v>
      </c>
      <c r="B2060" s="2" t="s">
        <v>359</v>
      </c>
      <c r="C2060" s="2" t="s">
        <v>15</v>
      </c>
      <c r="D2060" s="3">
        <v>0.40902777777777777</v>
      </c>
      <c r="E2060" s="2" t="s">
        <v>9</v>
      </c>
      <c r="F2060" s="1">
        <v>41712.368888425925</v>
      </c>
      <c r="G2060" s="1">
        <v>41712.44440925926</v>
      </c>
      <c r="H2060" s="5">
        <f t="shared" si="128"/>
        <v>108</v>
      </c>
      <c r="I2060" s="15" t="str">
        <f t="shared" si="129"/>
        <v>Mar</v>
      </c>
      <c r="J2060" s="15" t="str">
        <f t="shared" si="130"/>
        <v>Day</v>
      </c>
      <c r="K2060" s="15" t="str">
        <f t="shared" si="131"/>
        <v>Weekday</v>
      </c>
      <c r="L2060" s="19">
        <f>_xlfn.ISOWEEKNUM(Table4[[#This Row],[Delivery Date]])</f>
        <v>11</v>
      </c>
    </row>
    <row r="2061" spans="1:12">
      <c r="A2061" s="4">
        <v>2109</v>
      </c>
      <c r="B2061" s="2" t="s">
        <v>359</v>
      </c>
      <c r="C2061" s="2" t="s">
        <v>15</v>
      </c>
      <c r="D2061" s="3">
        <v>0.46458333333333335</v>
      </c>
      <c r="E2061" s="2" t="s">
        <v>9</v>
      </c>
      <c r="F2061" s="1" t="e">
        <v>#VALUE!</v>
      </c>
      <c r="G2061" s="1">
        <v>41712.510793668982</v>
      </c>
      <c r="H2061" s="5" t="e">
        <f t="shared" si="128"/>
        <v>#VALUE!</v>
      </c>
      <c r="I2061" s="15" t="str">
        <f t="shared" si="129"/>
        <v>Mar</v>
      </c>
      <c r="J2061" s="15" t="str">
        <f t="shared" si="130"/>
        <v>Day</v>
      </c>
      <c r="K2061" s="15" t="str">
        <f t="shared" si="131"/>
        <v>Weekday</v>
      </c>
      <c r="L2061" s="19">
        <f>_xlfn.ISOWEEKNUM(Table4[[#This Row],[Delivery Date]])</f>
        <v>11</v>
      </c>
    </row>
    <row r="2062" spans="1:12">
      <c r="A2062" s="4">
        <v>2110</v>
      </c>
      <c r="B2062" s="2" t="s">
        <v>359</v>
      </c>
      <c r="C2062" s="2" t="s">
        <v>15</v>
      </c>
      <c r="D2062" s="3">
        <v>0.50763888888888886</v>
      </c>
      <c r="E2062" s="2" t="s">
        <v>9</v>
      </c>
      <c r="F2062" s="1">
        <v>41712.458641122685</v>
      </c>
      <c r="G2062" s="1">
        <v>41712.526870289352</v>
      </c>
      <c r="H2062" s="5">
        <f t="shared" si="128"/>
        <v>98</v>
      </c>
      <c r="I2062" s="15" t="str">
        <f t="shared" si="129"/>
        <v>Mar</v>
      </c>
      <c r="J2062" s="15" t="str">
        <f t="shared" si="130"/>
        <v>Day</v>
      </c>
      <c r="K2062" s="15" t="str">
        <f t="shared" si="131"/>
        <v>Weekday</v>
      </c>
      <c r="L2062" s="19">
        <f>_xlfn.ISOWEEKNUM(Table4[[#This Row],[Delivery Date]])</f>
        <v>11</v>
      </c>
    </row>
    <row r="2063" spans="1:12">
      <c r="A2063" s="4">
        <v>2111</v>
      </c>
      <c r="B2063" s="2" t="s">
        <v>359</v>
      </c>
      <c r="C2063" s="2" t="s">
        <v>15</v>
      </c>
      <c r="D2063" s="3">
        <v>0.68611111111111101</v>
      </c>
      <c r="E2063" s="2" t="s">
        <v>9</v>
      </c>
      <c r="F2063" s="1">
        <v>41712.603371759265</v>
      </c>
      <c r="G2063" s="1">
        <v>41712.683302314814</v>
      </c>
      <c r="H2063" s="5">
        <f t="shared" si="128"/>
        <v>115</v>
      </c>
      <c r="I2063" s="15" t="str">
        <f t="shared" si="129"/>
        <v>Mar</v>
      </c>
      <c r="J2063" s="15" t="str">
        <f t="shared" si="130"/>
        <v>Day</v>
      </c>
      <c r="K2063" s="15" t="str">
        <f t="shared" si="131"/>
        <v>Weekday</v>
      </c>
      <c r="L2063" s="19">
        <f>_xlfn.ISOWEEKNUM(Table4[[#This Row],[Delivery Date]])</f>
        <v>11</v>
      </c>
    </row>
    <row r="2064" spans="1:12">
      <c r="A2064" s="4">
        <v>2112</v>
      </c>
      <c r="B2064" s="2" t="s">
        <v>359</v>
      </c>
      <c r="C2064" s="2" t="s">
        <v>15</v>
      </c>
      <c r="D2064" s="3">
        <v>0.91249999999999998</v>
      </c>
      <c r="E2064" s="2" t="s">
        <v>381</v>
      </c>
      <c r="F2064" s="1">
        <v>41712.881899189815</v>
      </c>
      <c r="G2064" s="1">
        <v>41712.933126041666</v>
      </c>
      <c r="H2064" s="5">
        <f t="shared" si="128"/>
        <v>73</v>
      </c>
      <c r="I2064" s="15" t="str">
        <f t="shared" si="129"/>
        <v>Mar</v>
      </c>
      <c r="J2064" s="15" t="str">
        <f t="shared" si="130"/>
        <v>Day</v>
      </c>
      <c r="K2064" s="15" t="str">
        <f t="shared" si="131"/>
        <v>Weekday</v>
      </c>
      <c r="L2064" s="19">
        <f>_xlfn.ISOWEEKNUM(Table4[[#This Row],[Delivery Date]])</f>
        <v>11</v>
      </c>
    </row>
    <row r="2065" spans="1:12">
      <c r="A2065" s="4">
        <v>2113</v>
      </c>
      <c r="B2065" s="2" t="s">
        <v>360</v>
      </c>
      <c r="C2065" s="2" t="s">
        <v>17</v>
      </c>
      <c r="D2065" s="3">
        <v>0.25138888888888888</v>
      </c>
      <c r="E2065" s="2" t="s">
        <v>381</v>
      </c>
      <c r="F2065" s="1">
        <v>41713.241193715279</v>
      </c>
      <c r="G2065" s="1">
        <v>41713.283323344913</v>
      </c>
      <c r="H2065" s="5">
        <f t="shared" si="128"/>
        <v>60</v>
      </c>
      <c r="I2065" s="15" t="str">
        <f t="shared" si="129"/>
        <v>Mar</v>
      </c>
      <c r="J2065" s="15" t="str">
        <f t="shared" si="130"/>
        <v>Day</v>
      </c>
      <c r="K2065" s="15" t="str">
        <f t="shared" si="131"/>
        <v>Weekend</v>
      </c>
      <c r="L2065" s="19">
        <f>_xlfn.ISOWEEKNUM(Table4[[#This Row],[Delivery Date]])</f>
        <v>11</v>
      </c>
    </row>
    <row r="2066" spans="1:12">
      <c r="A2066" s="4">
        <v>2114</v>
      </c>
      <c r="B2066" s="2" t="s">
        <v>360</v>
      </c>
      <c r="C2066" s="2" t="s">
        <v>17</v>
      </c>
      <c r="D2066" s="3">
        <v>0.31041666666666667</v>
      </c>
      <c r="E2066" s="2" t="s">
        <v>381</v>
      </c>
      <c r="F2066" s="1">
        <v>41713.285476504636</v>
      </c>
      <c r="G2066" s="1">
        <v>41713.34717789352</v>
      </c>
      <c r="H2066" s="5">
        <f t="shared" ref="H2066:H2128" si="132">HOUR(G2066-F2066)*60+MINUTE(G2066-F2066)</f>
        <v>88</v>
      </c>
      <c r="I2066" s="15" t="str">
        <f t="shared" si="129"/>
        <v>Mar</v>
      </c>
      <c r="J2066" s="15" t="str">
        <f t="shared" si="130"/>
        <v>Day</v>
      </c>
      <c r="K2066" s="15" t="str">
        <f t="shared" si="131"/>
        <v>Weekend</v>
      </c>
      <c r="L2066" s="19">
        <f>_xlfn.ISOWEEKNUM(Table4[[#This Row],[Delivery Date]])</f>
        <v>11</v>
      </c>
    </row>
    <row r="2067" spans="1:12">
      <c r="A2067" s="4">
        <v>2115</v>
      </c>
      <c r="B2067" s="2" t="s">
        <v>360</v>
      </c>
      <c r="C2067" s="2" t="s">
        <v>17</v>
      </c>
      <c r="D2067" s="3">
        <v>0.59305555555555556</v>
      </c>
      <c r="E2067" s="2" t="s">
        <v>381</v>
      </c>
      <c r="F2067" s="1">
        <v>41713.564345289349</v>
      </c>
      <c r="G2067" s="1">
        <v>41713.645329085652</v>
      </c>
      <c r="H2067" s="5">
        <f t="shared" si="132"/>
        <v>116</v>
      </c>
      <c r="I2067" s="15" t="str">
        <f t="shared" si="129"/>
        <v>Mar</v>
      </c>
      <c r="J2067" s="15" t="str">
        <f t="shared" si="130"/>
        <v>Day</v>
      </c>
      <c r="K2067" s="15" t="str">
        <f t="shared" si="131"/>
        <v>Weekend</v>
      </c>
      <c r="L2067" s="19">
        <f>_xlfn.ISOWEEKNUM(Table4[[#This Row],[Delivery Date]])</f>
        <v>11</v>
      </c>
    </row>
    <row r="2068" spans="1:12" hidden="1">
      <c r="A2068" s="4">
        <v>2116</v>
      </c>
      <c r="B2068" s="2" t="s">
        <v>361</v>
      </c>
      <c r="C2068" s="2" t="s">
        <v>19</v>
      </c>
      <c r="D2068" s="3">
        <v>0.17430555555555557</v>
      </c>
      <c r="E2068" s="2" t="s">
        <v>381</v>
      </c>
      <c r="F2068" s="1">
        <v>41714.159195717592</v>
      </c>
      <c r="G2068" s="1">
        <v>41714.21064247685</v>
      </c>
      <c r="H2068" s="5">
        <f t="shared" si="132"/>
        <v>74</v>
      </c>
      <c r="I2068" s="15" t="str">
        <f t="shared" si="129"/>
        <v>Mar</v>
      </c>
      <c r="J2068" s="15" t="str">
        <f t="shared" si="130"/>
        <v>Night</v>
      </c>
      <c r="K2068" s="15" t="str">
        <f t="shared" si="131"/>
        <v>Weekend</v>
      </c>
      <c r="L2068" s="19">
        <f>_xlfn.ISOWEEKNUM(Table4[[#This Row],[Delivery Date]])</f>
        <v>11</v>
      </c>
    </row>
    <row r="2069" spans="1:12">
      <c r="A2069" s="4">
        <v>2117</v>
      </c>
      <c r="B2069" s="2" t="s">
        <v>361</v>
      </c>
      <c r="C2069" s="2" t="s">
        <v>19</v>
      </c>
      <c r="D2069" s="3">
        <v>0.35555555555555557</v>
      </c>
      <c r="E2069" s="2" t="s">
        <v>6</v>
      </c>
      <c r="F2069" s="1">
        <v>41714.32047569444</v>
      </c>
      <c r="G2069" s="1">
        <v>41714.432466435188</v>
      </c>
      <c r="H2069" s="5">
        <f t="shared" si="132"/>
        <v>161</v>
      </c>
      <c r="I2069" s="15" t="str">
        <f t="shared" si="129"/>
        <v>Mar</v>
      </c>
      <c r="J2069" s="15" t="str">
        <f t="shared" si="130"/>
        <v>Day</v>
      </c>
      <c r="K2069" s="15" t="str">
        <f t="shared" si="131"/>
        <v>Weekend</v>
      </c>
      <c r="L2069" s="19">
        <f>_xlfn.ISOWEEKNUM(Table4[[#This Row],[Delivery Date]])</f>
        <v>11</v>
      </c>
    </row>
    <row r="2070" spans="1:12">
      <c r="A2070" s="4">
        <v>2118</v>
      </c>
      <c r="B2070" s="2" t="s">
        <v>361</v>
      </c>
      <c r="C2070" s="2" t="s">
        <v>19</v>
      </c>
      <c r="D2070" s="3">
        <v>0.43472222222222223</v>
      </c>
      <c r="E2070" s="2" t="s">
        <v>381</v>
      </c>
      <c r="F2070" s="1">
        <v>41714.40613688658</v>
      </c>
      <c r="G2070" s="1">
        <v>41714.472537349538</v>
      </c>
      <c r="H2070" s="5">
        <f t="shared" si="132"/>
        <v>95</v>
      </c>
      <c r="I2070" s="15" t="str">
        <f t="shared" si="129"/>
        <v>Mar</v>
      </c>
      <c r="J2070" s="15" t="str">
        <f t="shared" si="130"/>
        <v>Day</v>
      </c>
      <c r="K2070" s="15" t="str">
        <f t="shared" si="131"/>
        <v>Weekend</v>
      </c>
      <c r="L2070" s="19">
        <f>_xlfn.ISOWEEKNUM(Table4[[#This Row],[Delivery Date]])</f>
        <v>11</v>
      </c>
    </row>
    <row r="2071" spans="1:12" hidden="1">
      <c r="A2071" s="4">
        <v>2119</v>
      </c>
      <c r="B2071" s="2" t="s">
        <v>362</v>
      </c>
      <c r="C2071" s="2" t="s">
        <v>5</v>
      </c>
      <c r="D2071" s="3">
        <v>0.13055555555555556</v>
      </c>
      <c r="E2071" s="2" t="s">
        <v>381</v>
      </c>
      <c r="F2071" s="1">
        <v>41715.11692083333</v>
      </c>
      <c r="G2071" s="1">
        <v>41715.18083287037</v>
      </c>
      <c r="H2071" s="5">
        <f t="shared" si="132"/>
        <v>92</v>
      </c>
      <c r="I2071" s="15" t="str">
        <f t="shared" si="129"/>
        <v>Mar</v>
      </c>
      <c r="J2071" s="15" t="str">
        <f t="shared" si="130"/>
        <v>Night</v>
      </c>
      <c r="K2071" s="15" t="str">
        <f t="shared" si="131"/>
        <v>Weekday</v>
      </c>
      <c r="L2071" s="19">
        <f>_xlfn.ISOWEEKNUM(Table4[[#This Row],[Delivery Date]])</f>
        <v>12</v>
      </c>
    </row>
    <row r="2072" spans="1:12">
      <c r="A2072" s="4">
        <v>2120</v>
      </c>
      <c r="B2072" s="2" t="s">
        <v>362</v>
      </c>
      <c r="C2072" s="2" t="s">
        <v>5</v>
      </c>
      <c r="D2072" s="3">
        <v>0.41736111111111113</v>
      </c>
      <c r="E2072" s="2" t="s">
        <v>9</v>
      </c>
      <c r="F2072" s="1">
        <v>41715.386133993059</v>
      </c>
      <c r="G2072" s="1">
        <v>41715.44140019676</v>
      </c>
      <c r="H2072" s="5">
        <f t="shared" si="132"/>
        <v>79</v>
      </c>
      <c r="I2072" s="15" t="str">
        <f t="shared" si="129"/>
        <v>Mar</v>
      </c>
      <c r="J2072" s="15" t="str">
        <f t="shared" si="130"/>
        <v>Day</v>
      </c>
      <c r="K2072" s="15" t="str">
        <f t="shared" si="131"/>
        <v>Weekday</v>
      </c>
      <c r="L2072" s="19">
        <f>_xlfn.ISOWEEKNUM(Table4[[#This Row],[Delivery Date]])</f>
        <v>12</v>
      </c>
    </row>
    <row r="2073" spans="1:12">
      <c r="A2073" s="4">
        <v>2121</v>
      </c>
      <c r="B2073" s="2" t="s">
        <v>362</v>
      </c>
      <c r="C2073" s="2" t="s">
        <v>5</v>
      </c>
      <c r="D2073" s="3">
        <v>0.43541666666666662</v>
      </c>
      <c r="E2073" s="2" t="s">
        <v>9</v>
      </c>
      <c r="F2073" s="1">
        <v>41715.396698379634</v>
      </c>
      <c r="G2073" s="1">
        <v>41715.479325694447</v>
      </c>
      <c r="H2073" s="5">
        <f t="shared" si="132"/>
        <v>118</v>
      </c>
      <c r="I2073" s="15" t="str">
        <f t="shared" si="129"/>
        <v>Mar</v>
      </c>
      <c r="J2073" s="15" t="str">
        <f t="shared" si="130"/>
        <v>Day</v>
      </c>
      <c r="K2073" s="15" t="str">
        <f t="shared" si="131"/>
        <v>Weekday</v>
      </c>
      <c r="L2073" s="19">
        <f>_xlfn.ISOWEEKNUM(Table4[[#This Row],[Delivery Date]])</f>
        <v>12</v>
      </c>
    </row>
    <row r="2074" spans="1:12">
      <c r="A2074" s="4">
        <v>2122</v>
      </c>
      <c r="B2074" s="2" t="s">
        <v>362</v>
      </c>
      <c r="C2074" s="2" t="s">
        <v>5</v>
      </c>
      <c r="D2074" s="3">
        <v>0.4993055555555555</v>
      </c>
      <c r="E2074" s="2" t="s">
        <v>9</v>
      </c>
      <c r="F2074" s="1">
        <v>41715.461763854168</v>
      </c>
      <c r="G2074" s="1">
        <v>41715.507944409721</v>
      </c>
      <c r="H2074" s="5">
        <f t="shared" si="132"/>
        <v>66</v>
      </c>
      <c r="I2074" s="15" t="str">
        <f t="shared" si="129"/>
        <v>Mar</v>
      </c>
      <c r="J2074" s="15" t="str">
        <f t="shared" si="130"/>
        <v>Day</v>
      </c>
      <c r="K2074" s="15" t="str">
        <f t="shared" si="131"/>
        <v>Weekday</v>
      </c>
      <c r="L2074" s="19">
        <f>_xlfn.ISOWEEKNUM(Table4[[#This Row],[Delivery Date]])</f>
        <v>12</v>
      </c>
    </row>
    <row r="2075" spans="1:12">
      <c r="A2075" s="4">
        <v>2123</v>
      </c>
      <c r="B2075" s="2" t="s">
        <v>362</v>
      </c>
      <c r="C2075" s="2" t="s">
        <v>5</v>
      </c>
      <c r="D2075" s="3">
        <v>0.6166666666666667</v>
      </c>
      <c r="E2075" s="2" t="s">
        <v>9</v>
      </c>
      <c r="F2075" s="1">
        <v>41715.556773692129</v>
      </c>
      <c r="G2075" s="1">
        <v>41715.630488969909</v>
      </c>
      <c r="H2075" s="5">
        <f t="shared" si="132"/>
        <v>106</v>
      </c>
      <c r="I2075" s="15" t="str">
        <f t="shared" si="129"/>
        <v>Mar</v>
      </c>
      <c r="J2075" s="15" t="str">
        <f t="shared" si="130"/>
        <v>Day</v>
      </c>
      <c r="K2075" s="15" t="str">
        <f t="shared" si="131"/>
        <v>Weekday</v>
      </c>
      <c r="L2075" s="19">
        <f>_xlfn.ISOWEEKNUM(Table4[[#This Row],[Delivery Date]])</f>
        <v>12</v>
      </c>
    </row>
    <row r="2076" spans="1:12">
      <c r="A2076" s="4">
        <v>2124</v>
      </c>
      <c r="B2076" s="2" t="s">
        <v>362</v>
      </c>
      <c r="C2076" s="2" t="s">
        <v>5</v>
      </c>
      <c r="D2076" s="3">
        <v>0.69652777777777775</v>
      </c>
      <c r="E2076" s="2" t="s">
        <v>9</v>
      </c>
      <c r="F2076" s="1">
        <v>41715.658028321763</v>
      </c>
      <c r="G2076" s="1">
        <v>41715.747507488421</v>
      </c>
      <c r="H2076" s="5">
        <f t="shared" si="132"/>
        <v>128</v>
      </c>
      <c r="I2076" s="15" t="str">
        <f t="shared" si="129"/>
        <v>Mar</v>
      </c>
      <c r="J2076" s="15" t="str">
        <f t="shared" si="130"/>
        <v>Day</v>
      </c>
      <c r="K2076" s="15" t="str">
        <f t="shared" si="131"/>
        <v>Weekday</v>
      </c>
      <c r="L2076" s="19">
        <f>_xlfn.ISOWEEKNUM(Table4[[#This Row],[Delivery Date]])</f>
        <v>12</v>
      </c>
    </row>
    <row r="2077" spans="1:12">
      <c r="A2077" s="4">
        <v>2125</v>
      </c>
      <c r="B2077" s="2" t="s">
        <v>362</v>
      </c>
      <c r="C2077" s="2" t="s">
        <v>5</v>
      </c>
      <c r="D2077" s="3">
        <v>0.80763888888888891</v>
      </c>
      <c r="E2077" s="2" t="s">
        <v>381</v>
      </c>
      <c r="F2077" s="1">
        <v>41715.776984525466</v>
      </c>
      <c r="G2077" s="1" t="e">
        <v>#VALUE!</v>
      </c>
      <c r="H2077" s="5" t="e">
        <f t="shared" si="132"/>
        <v>#VALUE!</v>
      </c>
      <c r="I2077" s="15" t="str">
        <f t="shared" si="129"/>
        <v>Mar</v>
      </c>
      <c r="J2077" s="15" t="str">
        <f t="shared" si="130"/>
        <v>Day</v>
      </c>
      <c r="K2077" s="15" t="str">
        <f t="shared" si="131"/>
        <v>Weekday</v>
      </c>
      <c r="L2077" s="19">
        <f>_xlfn.ISOWEEKNUM(Table4[[#This Row],[Delivery Date]])</f>
        <v>12</v>
      </c>
    </row>
    <row r="2078" spans="1:12">
      <c r="A2078" s="4">
        <v>2126</v>
      </c>
      <c r="B2078" s="2" t="s">
        <v>362</v>
      </c>
      <c r="C2078" s="2" t="s">
        <v>5</v>
      </c>
      <c r="D2078" s="3">
        <v>0.93402777777777779</v>
      </c>
      <c r="E2078" s="2" t="s">
        <v>381</v>
      </c>
      <c r="F2078" s="1">
        <v>41715.931701469912</v>
      </c>
      <c r="G2078" s="1">
        <v>41715.970763969912</v>
      </c>
      <c r="H2078" s="5">
        <f t="shared" si="132"/>
        <v>56</v>
      </c>
      <c r="I2078" s="15" t="str">
        <f t="shared" si="129"/>
        <v>Mar</v>
      </c>
      <c r="J2078" s="15" t="str">
        <f t="shared" si="130"/>
        <v>Day</v>
      </c>
      <c r="K2078" s="15" t="str">
        <f t="shared" si="131"/>
        <v>Weekday</v>
      </c>
      <c r="L2078" s="19">
        <f>_xlfn.ISOWEEKNUM(Table4[[#This Row],[Delivery Date]])</f>
        <v>12</v>
      </c>
    </row>
    <row r="2079" spans="1:12">
      <c r="A2079" s="4">
        <v>2127</v>
      </c>
      <c r="B2079" s="2" t="s">
        <v>363</v>
      </c>
      <c r="C2079" s="2" t="s">
        <v>8</v>
      </c>
      <c r="D2079" s="3">
        <v>0.3444444444444445</v>
      </c>
      <c r="E2079" s="2" t="s">
        <v>9</v>
      </c>
      <c r="F2079" s="1">
        <v>41716.311704548614</v>
      </c>
      <c r="G2079" s="1">
        <v>41716.392931400464</v>
      </c>
      <c r="H2079" s="5">
        <f t="shared" si="132"/>
        <v>116</v>
      </c>
      <c r="I2079" s="15" t="str">
        <f t="shared" si="129"/>
        <v>Mar</v>
      </c>
      <c r="J2079" s="15" t="str">
        <f t="shared" si="130"/>
        <v>Day</v>
      </c>
      <c r="K2079" s="15" t="str">
        <f t="shared" si="131"/>
        <v>Weekday</v>
      </c>
      <c r="L2079" s="19">
        <f>_xlfn.ISOWEEKNUM(Table4[[#This Row],[Delivery Date]])</f>
        <v>12</v>
      </c>
    </row>
    <row r="2080" spans="1:12">
      <c r="A2080" s="4">
        <v>2128</v>
      </c>
      <c r="B2080" s="2" t="s">
        <v>363</v>
      </c>
      <c r="C2080" s="2" t="s">
        <v>8</v>
      </c>
      <c r="D2080" s="3">
        <v>0.39999999999999997</v>
      </c>
      <c r="E2080" s="2" t="s">
        <v>381</v>
      </c>
      <c r="F2080" s="1">
        <v>41716.376136574072</v>
      </c>
      <c r="G2080" s="1">
        <v>41716.443208333338</v>
      </c>
      <c r="H2080" s="5">
        <f t="shared" si="132"/>
        <v>96</v>
      </c>
      <c r="I2080" s="15" t="str">
        <f t="shared" si="129"/>
        <v>Mar</v>
      </c>
      <c r="J2080" s="15" t="str">
        <f t="shared" si="130"/>
        <v>Day</v>
      </c>
      <c r="K2080" s="15" t="str">
        <f t="shared" si="131"/>
        <v>Weekday</v>
      </c>
      <c r="L2080" s="19">
        <f>_xlfn.ISOWEEKNUM(Table4[[#This Row],[Delivery Date]])</f>
        <v>12</v>
      </c>
    </row>
    <row r="2081" spans="1:12">
      <c r="A2081" s="4">
        <v>2129</v>
      </c>
      <c r="B2081" s="2" t="s">
        <v>363</v>
      </c>
      <c r="C2081" s="2" t="s">
        <v>8</v>
      </c>
      <c r="D2081" s="3">
        <v>0.42222222222222222</v>
      </c>
      <c r="E2081" s="2" t="s">
        <v>9</v>
      </c>
      <c r="F2081" s="1">
        <v>41716.385374108795</v>
      </c>
      <c r="G2081" s="1">
        <v>41716.457306979166</v>
      </c>
      <c r="H2081" s="5">
        <f t="shared" si="132"/>
        <v>103</v>
      </c>
      <c r="I2081" s="15" t="str">
        <f t="shared" si="129"/>
        <v>Mar</v>
      </c>
      <c r="J2081" s="15" t="str">
        <f t="shared" si="130"/>
        <v>Day</v>
      </c>
      <c r="K2081" s="15" t="str">
        <f t="shared" si="131"/>
        <v>Weekday</v>
      </c>
      <c r="L2081" s="19">
        <f>_xlfn.ISOWEEKNUM(Table4[[#This Row],[Delivery Date]])</f>
        <v>12</v>
      </c>
    </row>
    <row r="2082" spans="1:12">
      <c r="A2082" s="4">
        <v>2130</v>
      </c>
      <c r="B2082" s="2" t="s">
        <v>363</v>
      </c>
      <c r="C2082" s="2" t="s">
        <v>8</v>
      </c>
      <c r="D2082" s="3">
        <v>0.5083333333333333</v>
      </c>
      <c r="E2082" s="2" t="s">
        <v>9</v>
      </c>
      <c r="F2082" s="1">
        <v>41716.474735729164</v>
      </c>
      <c r="G2082" s="1">
        <v>41716.532490358797</v>
      </c>
      <c r="H2082" s="5">
        <f t="shared" si="132"/>
        <v>83</v>
      </c>
      <c r="I2082" s="15" t="str">
        <f t="shared" si="129"/>
        <v>Mar</v>
      </c>
      <c r="J2082" s="15" t="str">
        <f t="shared" si="130"/>
        <v>Day</v>
      </c>
      <c r="K2082" s="15" t="str">
        <f t="shared" si="131"/>
        <v>Weekday</v>
      </c>
      <c r="L2082" s="19">
        <f>_xlfn.ISOWEEKNUM(Table4[[#This Row],[Delivery Date]])</f>
        <v>12</v>
      </c>
    </row>
    <row r="2083" spans="1:12">
      <c r="A2083" s="4">
        <v>2131</v>
      </c>
      <c r="B2083" s="2" t="s">
        <v>363</v>
      </c>
      <c r="C2083" s="2" t="s">
        <v>8</v>
      </c>
      <c r="D2083" s="3">
        <v>0.59930555555555554</v>
      </c>
      <c r="E2083" s="2" t="s">
        <v>9</v>
      </c>
      <c r="F2083" s="1">
        <v>41716.552273842586</v>
      </c>
      <c r="G2083" s="1">
        <v>41716.63245902778</v>
      </c>
      <c r="H2083" s="5">
        <f t="shared" si="132"/>
        <v>115</v>
      </c>
      <c r="I2083" s="15" t="str">
        <f t="shared" si="129"/>
        <v>Mar</v>
      </c>
      <c r="J2083" s="15" t="str">
        <f t="shared" si="130"/>
        <v>Day</v>
      </c>
      <c r="K2083" s="15" t="str">
        <f t="shared" si="131"/>
        <v>Weekday</v>
      </c>
      <c r="L2083" s="19">
        <f>_xlfn.ISOWEEKNUM(Table4[[#This Row],[Delivery Date]])</f>
        <v>12</v>
      </c>
    </row>
    <row r="2084" spans="1:12">
      <c r="A2084" s="4">
        <v>2132</v>
      </c>
      <c r="B2084" s="2" t="s">
        <v>363</v>
      </c>
      <c r="C2084" s="2" t="s">
        <v>8</v>
      </c>
      <c r="D2084" s="3">
        <v>0.69166666666666676</v>
      </c>
      <c r="E2084" s="2" t="s">
        <v>9</v>
      </c>
      <c r="F2084" s="1">
        <v>41716.65259938658</v>
      </c>
      <c r="G2084" s="1">
        <v>41716.727541516208</v>
      </c>
      <c r="H2084" s="5">
        <f t="shared" si="132"/>
        <v>107</v>
      </c>
      <c r="I2084" s="15" t="str">
        <f t="shared" si="129"/>
        <v>Mar</v>
      </c>
      <c r="J2084" s="15" t="str">
        <f t="shared" si="130"/>
        <v>Day</v>
      </c>
      <c r="K2084" s="15" t="str">
        <f t="shared" si="131"/>
        <v>Weekday</v>
      </c>
      <c r="L2084" s="19">
        <f>_xlfn.ISOWEEKNUM(Table4[[#This Row],[Delivery Date]])</f>
        <v>12</v>
      </c>
    </row>
    <row r="2085" spans="1:12">
      <c r="A2085" s="4">
        <v>2133</v>
      </c>
      <c r="B2085" s="2" t="s">
        <v>363</v>
      </c>
      <c r="C2085" s="2" t="s">
        <v>8</v>
      </c>
      <c r="D2085" s="3">
        <v>0.79236111111111107</v>
      </c>
      <c r="E2085" s="2" t="s">
        <v>381</v>
      </c>
      <c r="F2085" s="1">
        <v>41716.784139432872</v>
      </c>
      <c r="G2085" s="1">
        <v>41716.820748229169</v>
      </c>
      <c r="H2085" s="5">
        <f t="shared" si="132"/>
        <v>52</v>
      </c>
      <c r="I2085" s="15" t="str">
        <f t="shared" si="129"/>
        <v>Mar</v>
      </c>
      <c r="J2085" s="15" t="str">
        <f t="shared" si="130"/>
        <v>Day</v>
      </c>
      <c r="K2085" s="15" t="str">
        <f t="shared" si="131"/>
        <v>Weekday</v>
      </c>
      <c r="L2085" s="19">
        <f>_xlfn.ISOWEEKNUM(Table4[[#This Row],[Delivery Date]])</f>
        <v>12</v>
      </c>
    </row>
    <row r="2086" spans="1:12">
      <c r="A2086" s="4">
        <v>2134</v>
      </c>
      <c r="B2086" s="2" t="s">
        <v>363</v>
      </c>
      <c r="C2086" s="2" t="s">
        <v>8</v>
      </c>
      <c r="D2086" s="3">
        <v>0.9590277777777777</v>
      </c>
      <c r="E2086" s="2" t="s">
        <v>381</v>
      </c>
      <c r="F2086" s="1">
        <v>41716.92656276621</v>
      </c>
      <c r="G2086" s="1">
        <v>41716.979247951393</v>
      </c>
      <c r="H2086" s="5">
        <f t="shared" si="132"/>
        <v>75</v>
      </c>
      <c r="I2086" s="15" t="str">
        <f t="shared" si="129"/>
        <v>Mar</v>
      </c>
      <c r="J2086" s="15" t="str">
        <f t="shared" si="130"/>
        <v>Day</v>
      </c>
      <c r="K2086" s="15" t="str">
        <f t="shared" si="131"/>
        <v>Weekday</v>
      </c>
      <c r="L2086" s="19">
        <f>_xlfn.ISOWEEKNUM(Table4[[#This Row],[Delivery Date]])</f>
        <v>12</v>
      </c>
    </row>
    <row r="2087" spans="1:12" hidden="1">
      <c r="A2087" s="4">
        <v>2135</v>
      </c>
      <c r="B2087" s="2" t="s">
        <v>364</v>
      </c>
      <c r="C2087" s="2" t="s">
        <v>11</v>
      </c>
      <c r="D2087" s="3">
        <v>8.1944444444444445E-2</v>
      </c>
      <c r="E2087" s="2" t="s">
        <v>6</v>
      </c>
      <c r="F2087" s="1">
        <v>41717.047808599542</v>
      </c>
      <c r="G2087" s="1">
        <v>41717.098028506945</v>
      </c>
      <c r="H2087" s="5">
        <f t="shared" si="132"/>
        <v>72</v>
      </c>
      <c r="I2087" s="15" t="str">
        <f t="shared" si="129"/>
        <v>Mar</v>
      </c>
      <c r="J2087" s="15" t="str">
        <f t="shared" si="130"/>
        <v>Night</v>
      </c>
      <c r="K2087" s="15" t="str">
        <f t="shared" si="131"/>
        <v>Weekday</v>
      </c>
      <c r="L2087" s="19">
        <f>_xlfn.ISOWEEKNUM(Table4[[#This Row],[Delivery Date]])</f>
        <v>12</v>
      </c>
    </row>
    <row r="2088" spans="1:12">
      <c r="A2088" s="4">
        <v>2136</v>
      </c>
      <c r="B2088" s="2" t="s">
        <v>364</v>
      </c>
      <c r="C2088" s="2" t="s">
        <v>11</v>
      </c>
      <c r="D2088" s="3">
        <v>0.31388888888888888</v>
      </c>
      <c r="E2088" s="2" t="s">
        <v>6</v>
      </c>
      <c r="F2088" s="1">
        <v>41717.271190474537</v>
      </c>
      <c r="G2088" s="1">
        <v>41717.3429034375</v>
      </c>
      <c r="H2088" s="5">
        <f t="shared" si="132"/>
        <v>103</v>
      </c>
      <c r="I2088" s="15" t="str">
        <f t="shared" si="129"/>
        <v>Mar</v>
      </c>
      <c r="J2088" s="15" t="str">
        <f t="shared" si="130"/>
        <v>Day</v>
      </c>
      <c r="K2088" s="15" t="str">
        <f t="shared" si="131"/>
        <v>Weekday</v>
      </c>
      <c r="L2088" s="19">
        <f>_xlfn.ISOWEEKNUM(Table4[[#This Row],[Delivery Date]])</f>
        <v>12</v>
      </c>
    </row>
    <row r="2089" spans="1:12">
      <c r="A2089" s="4">
        <v>2137</v>
      </c>
      <c r="B2089" s="2" t="s">
        <v>364</v>
      </c>
      <c r="C2089" s="2" t="s">
        <v>11</v>
      </c>
      <c r="D2089" s="3">
        <v>0.36874999999999997</v>
      </c>
      <c r="E2089" s="2" t="s">
        <v>9</v>
      </c>
      <c r="F2089" s="1">
        <v>41717.31707646991</v>
      </c>
      <c r="G2089" s="1">
        <v>41717.385108877308</v>
      </c>
      <c r="H2089" s="5">
        <f t="shared" si="132"/>
        <v>97</v>
      </c>
      <c r="I2089" s="15" t="str">
        <f t="shared" si="129"/>
        <v>Mar</v>
      </c>
      <c r="J2089" s="15" t="str">
        <f t="shared" si="130"/>
        <v>Day</v>
      </c>
      <c r="K2089" s="15" t="str">
        <f t="shared" si="131"/>
        <v>Weekday</v>
      </c>
      <c r="L2089" s="19">
        <f>_xlfn.ISOWEEKNUM(Table4[[#This Row],[Delivery Date]])</f>
        <v>12</v>
      </c>
    </row>
    <row r="2090" spans="1:12">
      <c r="A2090" s="4">
        <v>2138</v>
      </c>
      <c r="B2090" s="2" t="s">
        <v>364</v>
      </c>
      <c r="C2090" s="2" t="s">
        <v>11</v>
      </c>
      <c r="D2090" s="3">
        <v>0.41319444444444442</v>
      </c>
      <c r="E2090" s="2" t="s">
        <v>9</v>
      </c>
      <c r="F2090" s="1">
        <v>41717.366151423608</v>
      </c>
      <c r="G2090" s="1">
        <v>41717.455989386573</v>
      </c>
      <c r="H2090" s="5">
        <f t="shared" si="132"/>
        <v>129</v>
      </c>
      <c r="I2090" s="15" t="str">
        <f t="shared" si="129"/>
        <v>Mar</v>
      </c>
      <c r="J2090" s="15" t="str">
        <f t="shared" si="130"/>
        <v>Day</v>
      </c>
      <c r="K2090" s="15" t="str">
        <f t="shared" si="131"/>
        <v>Weekday</v>
      </c>
      <c r="L2090" s="19">
        <f>_xlfn.ISOWEEKNUM(Table4[[#This Row],[Delivery Date]])</f>
        <v>12</v>
      </c>
    </row>
    <row r="2091" spans="1:12">
      <c r="A2091" s="4">
        <v>2139</v>
      </c>
      <c r="B2091" s="2" t="s">
        <v>364</v>
      </c>
      <c r="C2091" s="2" t="s">
        <v>11</v>
      </c>
      <c r="D2091" s="3">
        <v>0.4465277777777778</v>
      </c>
      <c r="E2091" s="2" t="s">
        <v>9</v>
      </c>
      <c r="F2091" s="1">
        <v>41717.408040891205</v>
      </c>
      <c r="G2091" s="1">
        <v>41717.471501539352</v>
      </c>
      <c r="H2091" s="5">
        <f t="shared" si="132"/>
        <v>91</v>
      </c>
      <c r="I2091" s="15" t="str">
        <f t="shared" si="129"/>
        <v>Mar</v>
      </c>
      <c r="J2091" s="15" t="str">
        <f t="shared" si="130"/>
        <v>Day</v>
      </c>
      <c r="K2091" s="15" t="str">
        <f t="shared" si="131"/>
        <v>Weekday</v>
      </c>
      <c r="L2091" s="19">
        <f>_xlfn.ISOWEEKNUM(Table4[[#This Row],[Delivery Date]])</f>
        <v>12</v>
      </c>
    </row>
    <row r="2092" spans="1:12">
      <c r="A2092" s="4">
        <v>2140</v>
      </c>
      <c r="B2092" s="2" t="s">
        <v>364</v>
      </c>
      <c r="C2092" s="2" t="s">
        <v>11</v>
      </c>
      <c r="D2092" s="3">
        <v>0.52152777777777781</v>
      </c>
      <c r="E2092" s="2" t="s">
        <v>9</v>
      </c>
      <c r="F2092" s="1">
        <v>41717.474916701387</v>
      </c>
      <c r="G2092" s="1">
        <v>41717.557497719907</v>
      </c>
      <c r="H2092" s="5">
        <f t="shared" si="132"/>
        <v>118</v>
      </c>
      <c r="I2092" s="15" t="str">
        <f t="shared" si="129"/>
        <v>Mar</v>
      </c>
      <c r="J2092" s="15" t="str">
        <f t="shared" si="130"/>
        <v>Day</v>
      </c>
      <c r="K2092" s="15" t="str">
        <f t="shared" si="131"/>
        <v>Weekday</v>
      </c>
      <c r="L2092" s="19">
        <f>_xlfn.ISOWEEKNUM(Table4[[#This Row],[Delivery Date]])</f>
        <v>12</v>
      </c>
    </row>
    <row r="2093" spans="1:12">
      <c r="A2093" s="4">
        <v>2141</v>
      </c>
      <c r="B2093" s="2" t="s">
        <v>364</v>
      </c>
      <c r="C2093" s="2" t="s">
        <v>11</v>
      </c>
      <c r="D2093" s="3">
        <v>0.59027777777777779</v>
      </c>
      <c r="E2093" s="2" t="s">
        <v>381</v>
      </c>
      <c r="F2093" s="1">
        <v>41717.574344872679</v>
      </c>
      <c r="G2093" s="1" t="e">
        <v>#VALUE!</v>
      </c>
      <c r="H2093" s="5" t="e">
        <f t="shared" si="132"/>
        <v>#VALUE!</v>
      </c>
      <c r="I2093" s="15" t="str">
        <f t="shared" si="129"/>
        <v>Mar</v>
      </c>
      <c r="J2093" s="15" t="str">
        <f t="shared" si="130"/>
        <v>Day</v>
      </c>
      <c r="K2093" s="15" t="str">
        <f t="shared" si="131"/>
        <v>Weekday</v>
      </c>
      <c r="L2093" s="19">
        <f>_xlfn.ISOWEEKNUM(Table4[[#This Row],[Delivery Date]])</f>
        <v>12</v>
      </c>
    </row>
    <row r="2094" spans="1:12">
      <c r="A2094" s="4">
        <v>2142</v>
      </c>
      <c r="B2094" s="2" t="s">
        <v>364</v>
      </c>
      <c r="C2094" s="2" t="s">
        <v>11</v>
      </c>
      <c r="D2094" s="3">
        <v>0.60763888888888895</v>
      </c>
      <c r="E2094" s="2" t="s">
        <v>9</v>
      </c>
      <c r="F2094" s="1">
        <v>41717.580861805553</v>
      </c>
      <c r="G2094" s="1">
        <v>41717.645560879631</v>
      </c>
      <c r="H2094" s="5">
        <f t="shared" si="132"/>
        <v>93</v>
      </c>
      <c r="I2094" s="15" t="str">
        <f t="shared" si="129"/>
        <v>Mar</v>
      </c>
      <c r="J2094" s="15" t="str">
        <f t="shared" si="130"/>
        <v>Day</v>
      </c>
      <c r="K2094" s="15" t="str">
        <f t="shared" si="131"/>
        <v>Weekday</v>
      </c>
      <c r="L2094" s="19">
        <f>_xlfn.ISOWEEKNUM(Table4[[#This Row],[Delivery Date]])</f>
        <v>12</v>
      </c>
    </row>
    <row r="2095" spans="1:12">
      <c r="A2095" s="4">
        <v>2143</v>
      </c>
      <c r="B2095" s="2" t="s">
        <v>364</v>
      </c>
      <c r="C2095" s="2" t="s">
        <v>11</v>
      </c>
      <c r="D2095" s="3">
        <v>0.6875</v>
      </c>
      <c r="E2095" s="2" t="s">
        <v>381</v>
      </c>
      <c r="F2095" s="1">
        <v>41717.665428472224</v>
      </c>
      <c r="G2095" s="1">
        <v>41717.721782638888</v>
      </c>
      <c r="H2095" s="5">
        <f t="shared" si="132"/>
        <v>81</v>
      </c>
      <c r="I2095" s="15" t="str">
        <f t="shared" si="129"/>
        <v>Mar</v>
      </c>
      <c r="J2095" s="15" t="str">
        <f t="shared" si="130"/>
        <v>Day</v>
      </c>
      <c r="K2095" s="15" t="str">
        <f t="shared" si="131"/>
        <v>Weekday</v>
      </c>
      <c r="L2095" s="19">
        <f>_xlfn.ISOWEEKNUM(Table4[[#This Row],[Delivery Date]])</f>
        <v>12</v>
      </c>
    </row>
    <row r="2096" spans="1:12">
      <c r="A2096" s="4">
        <v>2144</v>
      </c>
      <c r="B2096" s="2" t="s">
        <v>364</v>
      </c>
      <c r="C2096" s="2" t="s">
        <v>11</v>
      </c>
      <c r="D2096" s="3">
        <v>0.83680555555555547</v>
      </c>
      <c r="E2096" s="2" t="s">
        <v>381</v>
      </c>
      <c r="F2096" s="1">
        <v>41717.804596793983</v>
      </c>
      <c r="G2096" s="1">
        <v>41717.890534293983</v>
      </c>
      <c r="H2096" s="5">
        <f t="shared" si="132"/>
        <v>123</v>
      </c>
      <c r="I2096" s="15" t="str">
        <f t="shared" si="129"/>
        <v>Mar</v>
      </c>
      <c r="J2096" s="15" t="str">
        <f t="shared" si="130"/>
        <v>Day</v>
      </c>
      <c r="K2096" s="15" t="str">
        <f t="shared" si="131"/>
        <v>Weekday</v>
      </c>
      <c r="L2096" s="19">
        <f>_xlfn.ISOWEEKNUM(Table4[[#This Row],[Delivery Date]])</f>
        <v>12</v>
      </c>
    </row>
    <row r="2097" spans="1:12">
      <c r="A2097" s="4">
        <v>2145</v>
      </c>
      <c r="B2097" s="2" t="s">
        <v>364</v>
      </c>
      <c r="C2097" s="2" t="s">
        <v>11</v>
      </c>
      <c r="D2097" s="3">
        <v>0.95000000000000007</v>
      </c>
      <c r="E2097" s="2" t="s">
        <v>381</v>
      </c>
      <c r="F2097" s="1">
        <v>41717.885631863421</v>
      </c>
      <c r="G2097" s="1">
        <v>41717.99096751157</v>
      </c>
      <c r="H2097" s="5">
        <f t="shared" si="132"/>
        <v>151</v>
      </c>
      <c r="I2097" s="15" t="str">
        <f t="shared" si="129"/>
        <v>Mar</v>
      </c>
      <c r="J2097" s="15" t="str">
        <f t="shared" si="130"/>
        <v>Day</v>
      </c>
      <c r="K2097" s="15" t="str">
        <f t="shared" si="131"/>
        <v>Weekday</v>
      </c>
      <c r="L2097" s="19">
        <f>_xlfn.ISOWEEKNUM(Table4[[#This Row],[Delivery Date]])</f>
        <v>12</v>
      </c>
    </row>
    <row r="2098" spans="1:12" hidden="1">
      <c r="A2098" s="4">
        <v>2146</v>
      </c>
      <c r="B2098" s="2" t="s">
        <v>365</v>
      </c>
      <c r="C2098" s="2" t="s">
        <v>13</v>
      </c>
      <c r="D2098" s="3">
        <v>0.11180555555555556</v>
      </c>
      <c r="E2098" s="2" t="s">
        <v>381</v>
      </c>
      <c r="F2098" s="1">
        <v>41718.098280868056</v>
      </c>
      <c r="G2098" s="1">
        <v>41718.142181331023</v>
      </c>
      <c r="H2098" s="5">
        <f t="shared" si="132"/>
        <v>63</v>
      </c>
      <c r="I2098" s="15" t="str">
        <f t="shared" si="129"/>
        <v>Mar</v>
      </c>
      <c r="J2098" s="15" t="str">
        <f t="shared" si="130"/>
        <v>Night</v>
      </c>
      <c r="K2098" s="15" t="str">
        <f t="shared" si="131"/>
        <v>Weekday</v>
      </c>
      <c r="L2098" s="19">
        <f>_xlfn.ISOWEEKNUM(Table4[[#This Row],[Delivery Date]])</f>
        <v>12</v>
      </c>
    </row>
    <row r="2099" spans="1:12" hidden="1">
      <c r="A2099" s="4">
        <v>2147</v>
      </c>
      <c r="B2099" s="2" t="s">
        <v>365</v>
      </c>
      <c r="C2099" s="2" t="s">
        <v>13</v>
      </c>
      <c r="D2099" s="3">
        <v>0.18611111111111112</v>
      </c>
      <c r="E2099" s="2" t="s">
        <v>381</v>
      </c>
      <c r="F2099" s="1">
        <v>41718.148527858801</v>
      </c>
      <c r="G2099" s="1">
        <v>41718.223643599536</v>
      </c>
      <c r="H2099" s="5">
        <f t="shared" si="132"/>
        <v>108</v>
      </c>
      <c r="I2099" s="15" t="str">
        <f t="shared" si="129"/>
        <v>Mar</v>
      </c>
      <c r="J2099" s="15" t="str">
        <f t="shared" si="130"/>
        <v>Night</v>
      </c>
      <c r="K2099" s="15" t="str">
        <f t="shared" si="131"/>
        <v>Weekday</v>
      </c>
      <c r="L2099" s="19">
        <f>_xlfn.ISOWEEKNUM(Table4[[#This Row],[Delivery Date]])</f>
        <v>12</v>
      </c>
    </row>
    <row r="2100" spans="1:12">
      <c r="A2100" s="4">
        <v>2148</v>
      </c>
      <c r="B2100" s="2" t="s">
        <v>365</v>
      </c>
      <c r="C2100" s="2" t="s">
        <v>13</v>
      </c>
      <c r="D2100" s="3">
        <v>0.53402777777777777</v>
      </c>
      <c r="E2100" s="2" t="s">
        <v>9</v>
      </c>
      <c r="F2100" s="1">
        <v>41718.498519872686</v>
      </c>
      <c r="G2100" s="1">
        <v>41718.566320798607</v>
      </c>
      <c r="H2100" s="5">
        <f t="shared" si="132"/>
        <v>97</v>
      </c>
      <c r="I2100" s="15" t="str">
        <f t="shared" si="129"/>
        <v>Mar</v>
      </c>
      <c r="J2100" s="15" t="str">
        <f t="shared" si="130"/>
        <v>Day</v>
      </c>
      <c r="K2100" s="15" t="str">
        <f t="shared" si="131"/>
        <v>Weekday</v>
      </c>
      <c r="L2100" s="19">
        <f>_xlfn.ISOWEEKNUM(Table4[[#This Row],[Delivery Date]])</f>
        <v>12</v>
      </c>
    </row>
    <row r="2101" spans="1:12">
      <c r="A2101" s="4">
        <v>2150</v>
      </c>
      <c r="B2101" s="2" t="s">
        <v>365</v>
      </c>
      <c r="C2101" s="2" t="s">
        <v>13</v>
      </c>
      <c r="D2101" s="3">
        <v>0.88888888888888884</v>
      </c>
      <c r="E2101" s="2" t="s">
        <v>9</v>
      </c>
      <c r="F2101" s="1">
        <v>41718.856935335643</v>
      </c>
      <c r="G2101" s="1" t="e">
        <v>#VALUE!</v>
      </c>
      <c r="H2101" s="5" t="e">
        <f t="shared" si="132"/>
        <v>#VALUE!</v>
      </c>
      <c r="I2101" s="15" t="str">
        <f t="shared" si="129"/>
        <v>Mar</v>
      </c>
      <c r="J2101" s="15" t="str">
        <f t="shared" si="130"/>
        <v>Day</v>
      </c>
      <c r="K2101" s="15" t="str">
        <f t="shared" si="131"/>
        <v>Weekday</v>
      </c>
      <c r="L2101" s="19">
        <f>_xlfn.ISOWEEKNUM(Table4[[#This Row],[Delivery Date]])</f>
        <v>12</v>
      </c>
    </row>
    <row r="2102" spans="1:12">
      <c r="A2102" s="4">
        <v>2151</v>
      </c>
      <c r="B2102" s="2" t="s">
        <v>366</v>
      </c>
      <c r="C2102" s="2" t="s">
        <v>15</v>
      </c>
      <c r="D2102" s="3">
        <v>0.46527777777777773</v>
      </c>
      <c r="E2102" s="2" t="s">
        <v>381</v>
      </c>
      <c r="F2102" s="1">
        <v>41719.462583449073</v>
      </c>
      <c r="G2102" s="1">
        <v>41719.521831134261</v>
      </c>
      <c r="H2102" s="5">
        <f t="shared" si="132"/>
        <v>85</v>
      </c>
      <c r="I2102" s="15" t="str">
        <f t="shared" si="129"/>
        <v>Mar</v>
      </c>
      <c r="J2102" s="15" t="str">
        <f t="shared" si="130"/>
        <v>Day</v>
      </c>
      <c r="K2102" s="15" t="str">
        <f t="shared" si="131"/>
        <v>Weekday</v>
      </c>
      <c r="L2102" s="19">
        <f>_xlfn.ISOWEEKNUM(Table4[[#This Row],[Delivery Date]])</f>
        <v>12</v>
      </c>
    </row>
    <row r="2103" spans="1:12">
      <c r="A2103" s="4">
        <v>2152</v>
      </c>
      <c r="B2103" s="2" t="s">
        <v>366</v>
      </c>
      <c r="C2103" s="2" t="s">
        <v>15</v>
      </c>
      <c r="D2103" s="3">
        <v>0.47916666666666669</v>
      </c>
      <c r="E2103" s="2" t="s">
        <v>9</v>
      </c>
      <c r="F2103" s="1">
        <v>41719.449091585651</v>
      </c>
      <c r="G2103" s="1">
        <v>41719.509959641204</v>
      </c>
      <c r="H2103" s="5">
        <f t="shared" si="132"/>
        <v>87</v>
      </c>
      <c r="I2103" s="15" t="str">
        <f t="shared" si="129"/>
        <v>Mar</v>
      </c>
      <c r="J2103" s="15" t="str">
        <f t="shared" si="130"/>
        <v>Day</v>
      </c>
      <c r="K2103" s="15" t="str">
        <f t="shared" si="131"/>
        <v>Weekday</v>
      </c>
      <c r="L2103" s="19">
        <f>_xlfn.ISOWEEKNUM(Table4[[#This Row],[Delivery Date]])</f>
        <v>12</v>
      </c>
    </row>
    <row r="2104" spans="1:12">
      <c r="A2104" s="4">
        <v>2153</v>
      </c>
      <c r="B2104" s="2" t="s">
        <v>366</v>
      </c>
      <c r="C2104" s="2" t="s">
        <v>15</v>
      </c>
      <c r="D2104" s="3">
        <v>0.5708333333333333</v>
      </c>
      <c r="E2104" s="2" t="s">
        <v>9</v>
      </c>
      <c r="F2104" s="1">
        <v>41719.539057175927</v>
      </c>
      <c r="G2104" s="1">
        <v>41719.605388194439</v>
      </c>
      <c r="H2104" s="5">
        <f t="shared" si="132"/>
        <v>95</v>
      </c>
      <c r="I2104" s="15" t="str">
        <f t="shared" si="129"/>
        <v>Mar</v>
      </c>
      <c r="J2104" s="15" t="str">
        <f t="shared" si="130"/>
        <v>Day</v>
      </c>
      <c r="K2104" s="15" t="str">
        <f t="shared" si="131"/>
        <v>Weekday</v>
      </c>
      <c r="L2104" s="19">
        <f>_xlfn.ISOWEEKNUM(Table4[[#This Row],[Delivery Date]])</f>
        <v>12</v>
      </c>
    </row>
    <row r="2105" spans="1:12">
      <c r="A2105" s="4">
        <v>2154</v>
      </c>
      <c r="B2105" s="2" t="s">
        <v>366</v>
      </c>
      <c r="C2105" s="2" t="s">
        <v>15</v>
      </c>
      <c r="D2105" s="3">
        <v>0.71597222222222223</v>
      </c>
      <c r="E2105" s="2" t="s">
        <v>381</v>
      </c>
      <c r="F2105" s="1">
        <v>41719.688651238423</v>
      </c>
      <c r="G2105" s="1">
        <v>41719.806359571761</v>
      </c>
      <c r="H2105" s="5">
        <f t="shared" si="132"/>
        <v>169</v>
      </c>
      <c r="I2105" s="15" t="str">
        <f t="shared" si="129"/>
        <v>Mar</v>
      </c>
      <c r="J2105" s="15" t="str">
        <f t="shared" si="130"/>
        <v>Day</v>
      </c>
      <c r="K2105" s="15" t="str">
        <f t="shared" si="131"/>
        <v>Weekday</v>
      </c>
      <c r="L2105" s="19">
        <f>_xlfn.ISOWEEKNUM(Table4[[#This Row],[Delivery Date]])</f>
        <v>12</v>
      </c>
    </row>
    <row r="2106" spans="1:12">
      <c r="A2106" s="4">
        <v>2155</v>
      </c>
      <c r="B2106" s="2" t="s">
        <v>366</v>
      </c>
      <c r="C2106" s="2" t="s">
        <v>15</v>
      </c>
      <c r="D2106" s="3">
        <v>0.89236111111111116</v>
      </c>
      <c r="E2106" s="2" t="s">
        <v>381</v>
      </c>
      <c r="F2106" s="1">
        <v>41719.854230127319</v>
      </c>
      <c r="G2106" s="1">
        <v>41719.932482442127</v>
      </c>
      <c r="H2106" s="5">
        <f t="shared" si="132"/>
        <v>112</v>
      </c>
      <c r="I2106" s="15" t="str">
        <f t="shared" si="129"/>
        <v>Mar</v>
      </c>
      <c r="J2106" s="15" t="str">
        <f t="shared" si="130"/>
        <v>Day</v>
      </c>
      <c r="K2106" s="15" t="str">
        <f t="shared" si="131"/>
        <v>Weekday</v>
      </c>
      <c r="L2106" s="19">
        <f>_xlfn.ISOWEEKNUM(Table4[[#This Row],[Delivery Date]])</f>
        <v>12</v>
      </c>
    </row>
    <row r="2107" spans="1:12">
      <c r="A2107" s="4">
        <v>2156</v>
      </c>
      <c r="B2107" s="2" t="s">
        <v>367</v>
      </c>
      <c r="C2107" s="2" t="s">
        <v>17</v>
      </c>
      <c r="D2107" s="3">
        <v>0.25555555555555559</v>
      </c>
      <c r="E2107" s="2" t="s">
        <v>381</v>
      </c>
      <c r="F2107" s="1">
        <v>41720.236205787034</v>
      </c>
      <c r="G2107" s="1">
        <v>41720.288080787039</v>
      </c>
      <c r="H2107" s="5">
        <f t="shared" si="132"/>
        <v>74</v>
      </c>
      <c r="I2107" s="15" t="str">
        <f t="shared" si="129"/>
        <v>Mar</v>
      </c>
      <c r="J2107" s="15" t="str">
        <f t="shared" si="130"/>
        <v>Day</v>
      </c>
      <c r="K2107" s="15" t="str">
        <f t="shared" si="131"/>
        <v>Weekend</v>
      </c>
      <c r="L2107" s="19">
        <f>_xlfn.ISOWEEKNUM(Table4[[#This Row],[Delivery Date]])</f>
        <v>12</v>
      </c>
    </row>
    <row r="2108" spans="1:12">
      <c r="A2108" s="4">
        <v>2157</v>
      </c>
      <c r="B2108" s="2" t="s">
        <v>367</v>
      </c>
      <c r="C2108" s="2" t="s">
        <v>17</v>
      </c>
      <c r="D2108" s="3">
        <v>0.70763888888888893</v>
      </c>
      <c r="E2108" s="2" t="s">
        <v>381</v>
      </c>
      <c r="F2108" s="1">
        <v>41720.670442905095</v>
      </c>
      <c r="G2108" s="1">
        <v>41720.735547071759</v>
      </c>
      <c r="H2108" s="5">
        <f t="shared" si="132"/>
        <v>93</v>
      </c>
      <c r="I2108" s="15" t="str">
        <f t="shared" si="129"/>
        <v>Mar</v>
      </c>
      <c r="J2108" s="15" t="str">
        <f t="shared" si="130"/>
        <v>Day</v>
      </c>
      <c r="K2108" s="15" t="str">
        <f t="shared" si="131"/>
        <v>Weekend</v>
      </c>
      <c r="L2108" s="19">
        <f>_xlfn.ISOWEEKNUM(Table4[[#This Row],[Delivery Date]])</f>
        <v>12</v>
      </c>
    </row>
    <row r="2109" spans="1:12">
      <c r="A2109" s="4">
        <v>2158</v>
      </c>
      <c r="B2109" s="2" t="s">
        <v>367</v>
      </c>
      <c r="C2109" s="2" t="s">
        <v>17</v>
      </c>
      <c r="D2109" s="3">
        <v>0.88958333333333339</v>
      </c>
      <c r="E2109" s="2" t="s">
        <v>381</v>
      </c>
      <c r="F2109" s="1">
        <v>41720.855076932872</v>
      </c>
      <c r="G2109" s="1">
        <v>41720.939463506948</v>
      </c>
      <c r="H2109" s="5">
        <f t="shared" si="132"/>
        <v>121</v>
      </c>
      <c r="I2109" s="15" t="str">
        <f t="shared" si="129"/>
        <v>Mar</v>
      </c>
      <c r="J2109" s="15" t="str">
        <f t="shared" si="130"/>
        <v>Day</v>
      </c>
      <c r="K2109" s="15" t="str">
        <f t="shared" si="131"/>
        <v>Weekend</v>
      </c>
      <c r="L2109" s="19">
        <f>_xlfn.ISOWEEKNUM(Table4[[#This Row],[Delivery Date]])</f>
        <v>12</v>
      </c>
    </row>
    <row r="2110" spans="1:12">
      <c r="A2110" s="4">
        <v>2159</v>
      </c>
      <c r="B2110" s="2" t="s">
        <v>368</v>
      </c>
      <c r="C2110" s="2" t="s">
        <v>19</v>
      </c>
      <c r="D2110" s="3">
        <v>0.25277777777777777</v>
      </c>
      <c r="E2110" s="2" t="s">
        <v>381</v>
      </c>
      <c r="F2110" s="1">
        <v>41721.232097337961</v>
      </c>
      <c r="G2110" s="1">
        <v>41721.300905208336</v>
      </c>
      <c r="H2110" s="5">
        <f t="shared" si="132"/>
        <v>99</v>
      </c>
      <c r="I2110" s="15" t="str">
        <f t="shared" si="129"/>
        <v>Mar</v>
      </c>
      <c r="J2110" s="15" t="str">
        <f t="shared" si="130"/>
        <v>Day</v>
      </c>
      <c r="K2110" s="15" t="str">
        <f t="shared" si="131"/>
        <v>Weekend</v>
      </c>
      <c r="L2110" s="19">
        <f>_xlfn.ISOWEEKNUM(Table4[[#This Row],[Delivery Date]])</f>
        <v>12</v>
      </c>
    </row>
    <row r="2111" spans="1:12">
      <c r="A2111" s="4">
        <v>2160</v>
      </c>
      <c r="B2111" s="2" t="s">
        <v>368</v>
      </c>
      <c r="C2111" s="2" t="s">
        <v>19</v>
      </c>
      <c r="D2111" s="3">
        <v>0.37013888888888885</v>
      </c>
      <c r="E2111" s="2" t="s">
        <v>381</v>
      </c>
      <c r="F2111" s="1">
        <v>41721.3154278125</v>
      </c>
      <c r="G2111" s="1">
        <v>41721.406284293982</v>
      </c>
      <c r="H2111" s="5">
        <f t="shared" si="132"/>
        <v>130</v>
      </c>
      <c r="I2111" s="15" t="str">
        <f t="shared" si="129"/>
        <v>Mar</v>
      </c>
      <c r="J2111" s="15" t="str">
        <f t="shared" si="130"/>
        <v>Day</v>
      </c>
      <c r="K2111" s="15" t="str">
        <f t="shared" si="131"/>
        <v>Weekend</v>
      </c>
      <c r="L2111" s="19">
        <f>_xlfn.ISOWEEKNUM(Table4[[#This Row],[Delivery Date]])</f>
        <v>12</v>
      </c>
    </row>
    <row r="2112" spans="1:12">
      <c r="A2112" s="4">
        <v>2161</v>
      </c>
      <c r="B2112" s="2" t="s">
        <v>368</v>
      </c>
      <c r="C2112" s="2" t="s">
        <v>19</v>
      </c>
      <c r="D2112" s="3">
        <v>0.48402777777777778</v>
      </c>
      <c r="E2112" s="2" t="s">
        <v>381</v>
      </c>
      <c r="F2112" s="1">
        <v>41721.474933020836</v>
      </c>
      <c r="G2112" s="1">
        <v>41721.52886820602</v>
      </c>
      <c r="H2112" s="5">
        <f t="shared" si="132"/>
        <v>77</v>
      </c>
      <c r="I2112" s="15" t="str">
        <f t="shared" si="129"/>
        <v>Mar</v>
      </c>
      <c r="J2112" s="15" t="str">
        <f t="shared" si="130"/>
        <v>Day</v>
      </c>
      <c r="K2112" s="15" t="str">
        <f t="shared" si="131"/>
        <v>Weekend</v>
      </c>
      <c r="L2112" s="19">
        <f>_xlfn.ISOWEEKNUM(Table4[[#This Row],[Delivery Date]])</f>
        <v>12</v>
      </c>
    </row>
    <row r="2113" spans="1:12">
      <c r="A2113" s="4">
        <v>2162</v>
      </c>
      <c r="B2113" s="2" t="s">
        <v>368</v>
      </c>
      <c r="C2113" s="2" t="s">
        <v>19</v>
      </c>
      <c r="D2113" s="3">
        <v>0.63541666666666663</v>
      </c>
      <c r="E2113" s="2" t="s">
        <v>381</v>
      </c>
      <c r="F2113" s="1">
        <v>41721.60745181713</v>
      </c>
      <c r="G2113" s="1">
        <v>41721.68385228009</v>
      </c>
      <c r="H2113" s="5">
        <f t="shared" si="132"/>
        <v>110</v>
      </c>
      <c r="I2113" s="15" t="str">
        <f t="shared" si="129"/>
        <v>Mar</v>
      </c>
      <c r="J2113" s="15" t="str">
        <f t="shared" si="130"/>
        <v>Day</v>
      </c>
      <c r="K2113" s="15" t="str">
        <f t="shared" si="131"/>
        <v>Weekend</v>
      </c>
      <c r="L2113" s="19">
        <f>_xlfn.ISOWEEKNUM(Table4[[#This Row],[Delivery Date]])</f>
        <v>12</v>
      </c>
    </row>
    <row r="2114" spans="1:12" hidden="1">
      <c r="A2114" s="4">
        <v>2163</v>
      </c>
      <c r="B2114" s="2" t="s">
        <v>369</v>
      </c>
      <c r="C2114" s="2" t="s">
        <v>5</v>
      </c>
      <c r="D2114" s="3">
        <v>0.24861111111111112</v>
      </c>
      <c r="E2114" s="2" t="s">
        <v>381</v>
      </c>
      <c r="F2114" s="1">
        <v>41722.228136192127</v>
      </c>
      <c r="G2114" s="1">
        <v>41722.28248804398</v>
      </c>
      <c r="H2114" s="5">
        <f t="shared" si="132"/>
        <v>78</v>
      </c>
      <c r="I2114" s="15" t="str">
        <f t="shared" ref="I2114:I2159" si="133">TEXT(B2114,"mmm")</f>
        <v>Mar</v>
      </c>
      <c r="J2114" s="15" t="str">
        <f t="shared" ref="J2114:J2159" si="134">IF(OR(HOUR(D2114)&lt;6, HOUR(D2114&gt;18)),"Night","Day")</f>
        <v>Night</v>
      </c>
      <c r="K2114" s="15" t="str">
        <f t="shared" ref="K2114:K2159" si="135">IF(OR(C2114="Saturday", C2114="Sunday"),"Weekend","Weekday")</f>
        <v>Weekday</v>
      </c>
      <c r="L2114" s="19">
        <f>_xlfn.ISOWEEKNUM(Table4[[#This Row],[Delivery Date]])</f>
        <v>13</v>
      </c>
    </row>
    <row r="2115" spans="1:12">
      <c r="A2115" s="4">
        <v>2164</v>
      </c>
      <c r="B2115" s="2" t="s">
        <v>369</v>
      </c>
      <c r="C2115" s="2" t="s">
        <v>5</v>
      </c>
      <c r="D2115" s="3">
        <v>0.34097222222222223</v>
      </c>
      <c r="E2115" s="2" t="s">
        <v>9</v>
      </c>
      <c r="F2115" s="1">
        <v>41722.322582372683</v>
      </c>
      <c r="G2115" s="1">
        <v>41722.376401817128</v>
      </c>
      <c r="H2115" s="5">
        <f t="shared" si="132"/>
        <v>77</v>
      </c>
      <c r="I2115" s="15" t="str">
        <f t="shared" si="133"/>
        <v>Mar</v>
      </c>
      <c r="J2115" s="15" t="str">
        <f t="shared" si="134"/>
        <v>Day</v>
      </c>
      <c r="K2115" s="15" t="str">
        <f t="shared" si="135"/>
        <v>Weekday</v>
      </c>
      <c r="L2115" s="19">
        <f>_xlfn.ISOWEEKNUM(Table4[[#This Row],[Delivery Date]])</f>
        <v>13</v>
      </c>
    </row>
    <row r="2116" spans="1:12">
      <c r="A2116" s="4">
        <v>2165</v>
      </c>
      <c r="B2116" s="2" t="s">
        <v>369</v>
      </c>
      <c r="C2116" s="2" t="s">
        <v>5</v>
      </c>
      <c r="D2116" s="3">
        <v>0.44027777777777777</v>
      </c>
      <c r="E2116" s="2" t="s">
        <v>9</v>
      </c>
      <c r="F2116" s="1">
        <v>41722.391089548611</v>
      </c>
      <c r="G2116" s="1">
        <v>41722.48463121528</v>
      </c>
      <c r="H2116" s="5">
        <f t="shared" si="132"/>
        <v>134</v>
      </c>
      <c r="I2116" s="15" t="str">
        <f t="shared" si="133"/>
        <v>Mar</v>
      </c>
      <c r="J2116" s="15" t="str">
        <f t="shared" si="134"/>
        <v>Day</v>
      </c>
      <c r="K2116" s="15" t="str">
        <f t="shared" si="135"/>
        <v>Weekday</v>
      </c>
      <c r="L2116" s="19">
        <f>_xlfn.ISOWEEKNUM(Table4[[#This Row],[Delivery Date]])</f>
        <v>13</v>
      </c>
    </row>
    <row r="2117" spans="1:12">
      <c r="A2117" s="4">
        <v>2166</v>
      </c>
      <c r="B2117" s="2" t="s">
        <v>369</v>
      </c>
      <c r="C2117" s="2" t="s">
        <v>5</v>
      </c>
      <c r="D2117" s="3">
        <v>0.52361111111111114</v>
      </c>
      <c r="E2117" s="2" t="s">
        <v>9</v>
      </c>
      <c r="F2117" s="1">
        <v>41722.479835034719</v>
      </c>
      <c r="G2117" s="1">
        <v>41722.571964664356</v>
      </c>
      <c r="H2117" s="5">
        <f t="shared" si="132"/>
        <v>132</v>
      </c>
      <c r="I2117" s="15" t="str">
        <f t="shared" si="133"/>
        <v>Mar</v>
      </c>
      <c r="J2117" s="15" t="str">
        <f t="shared" si="134"/>
        <v>Day</v>
      </c>
      <c r="K2117" s="15" t="str">
        <f t="shared" si="135"/>
        <v>Weekday</v>
      </c>
      <c r="L2117" s="19">
        <f>_xlfn.ISOWEEKNUM(Table4[[#This Row],[Delivery Date]])</f>
        <v>13</v>
      </c>
    </row>
    <row r="2118" spans="1:12">
      <c r="A2118" s="4">
        <v>2167</v>
      </c>
      <c r="B2118" s="2" t="s">
        <v>369</v>
      </c>
      <c r="C2118" s="2" t="s">
        <v>5</v>
      </c>
      <c r="D2118" s="3">
        <v>0.63263888888888886</v>
      </c>
      <c r="E2118" s="2" t="s">
        <v>9</v>
      </c>
      <c r="F2118" s="1">
        <v>41722.605720752312</v>
      </c>
      <c r="G2118" s="1">
        <v>41722.655454548607</v>
      </c>
      <c r="H2118" s="5">
        <f t="shared" si="132"/>
        <v>71</v>
      </c>
      <c r="I2118" s="15" t="str">
        <f t="shared" si="133"/>
        <v>Mar</v>
      </c>
      <c r="J2118" s="15" t="str">
        <f t="shared" si="134"/>
        <v>Day</v>
      </c>
      <c r="K2118" s="15" t="str">
        <f t="shared" si="135"/>
        <v>Weekday</v>
      </c>
      <c r="L2118" s="19">
        <f>_xlfn.ISOWEEKNUM(Table4[[#This Row],[Delivery Date]])</f>
        <v>13</v>
      </c>
    </row>
    <row r="2119" spans="1:12" hidden="1">
      <c r="A2119" s="4">
        <v>2168</v>
      </c>
      <c r="B2119" s="2" t="s">
        <v>370</v>
      </c>
      <c r="C2119" s="2" t="s">
        <v>8</v>
      </c>
      <c r="D2119" s="3">
        <v>0.17916666666666667</v>
      </c>
      <c r="E2119" s="2" t="s">
        <v>381</v>
      </c>
      <c r="F2119" s="1">
        <v>41723.156006516205</v>
      </c>
      <c r="G2119" s="1">
        <v>41723.225543553242</v>
      </c>
      <c r="H2119" s="5">
        <f t="shared" si="132"/>
        <v>100</v>
      </c>
      <c r="I2119" s="15" t="str">
        <f t="shared" si="133"/>
        <v>Mar</v>
      </c>
      <c r="J2119" s="15" t="str">
        <f t="shared" si="134"/>
        <v>Night</v>
      </c>
      <c r="K2119" s="15" t="str">
        <f t="shared" si="135"/>
        <v>Weekday</v>
      </c>
      <c r="L2119" s="19">
        <f>_xlfn.ISOWEEKNUM(Table4[[#This Row],[Delivery Date]])</f>
        <v>13</v>
      </c>
    </row>
    <row r="2120" spans="1:12">
      <c r="A2120" s="4">
        <v>2169</v>
      </c>
      <c r="B2120" s="2" t="s">
        <v>370</v>
      </c>
      <c r="C2120" s="2" t="s">
        <v>8</v>
      </c>
      <c r="D2120" s="3">
        <v>0.36180555555555555</v>
      </c>
      <c r="E2120" s="2" t="s">
        <v>9</v>
      </c>
      <c r="F2120" s="1">
        <v>41723.310363657409</v>
      </c>
      <c r="G2120" s="1">
        <v>41723.411196990739</v>
      </c>
      <c r="H2120" s="5">
        <f t="shared" si="132"/>
        <v>145</v>
      </c>
      <c r="I2120" s="15" t="str">
        <f t="shared" si="133"/>
        <v>Mar</v>
      </c>
      <c r="J2120" s="15" t="str">
        <f t="shared" si="134"/>
        <v>Day</v>
      </c>
      <c r="K2120" s="15" t="str">
        <f t="shared" si="135"/>
        <v>Weekday</v>
      </c>
      <c r="L2120" s="19">
        <f>_xlfn.ISOWEEKNUM(Table4[[#This Row],[Delivery Date]])</f>
        <v>13</v>
      </c>
    </row>
    <row r="2121" spans="1:12">
      <c r="A2121" s="4">
        <v>2170</v>
      </c>
      <c r="B2121" s="2" t="s">
        <v>370</v>
      </c>
      <c r="C2121" s="2" t="s">
        <v>8</v>
      </c>
      <c r="D2121" s="3">
        <v>0.4770833333333333</v>
      </c>
      <c r="E2121" s="2" t="s">
        <v>9</v>
      </c>
      <c r="F2121" s="1">
        <v>41723.423229629625</v>
      </c>
      <c r="G2121" s="1" t="e">
        <v>#VALUE!</v>
      </c>
      <c r="H2121" s="5" t="e">
        <f t="shared" si="132"/>
        <v>#VALUE!</v>
      </c>
      <c r="I2121" s="15" t="str">
        <f t="shared" si="133"/>
        <v>Mar</v>
      </c>
      <c r="J2121" s="15" t="str">
        <f t="shared" si="134"/>
        <v>Day</v>
      </c>
      <c r="K2121" s="15" t="str">
        <f t="shared" si="135"/>
        <v>Weekday</v>
      </c>
      <c r="L2121" s="19">
        <f>_xlfn.ISOWEEKNUM(Table4[[#This Row],[Delivery Date]])</f>
        <v>13</v>
      </c>
    </row>
    <row r="2122" spans="1:12">
      <c r="A2122" s="4">
        <v>2171</v>
      </c>
      <c r="B2122" s="2" t="s">
        <v>370</v>
      </c>
      <c r="C2122" s="2" t="s">
        <v>8</v>
      </c>
      <c r="D2122" s="3">
        <v>0.52777777777777779</v>
      </c>
      <c r="E2122" s="2" t="s">
        <v>381</v>
      </c>
      <c r="F2122" s="1">
        <v>41723.49498043982</v>
      </c>
      <c r="G2122" s="1">
        <v>41723.551600810184</v>
      </c>
      <c r="H2122" s="5">
        <f t="shared" si="132"/>
        <v>81</v>
      </c>
      <c r="I2122" s="15" t="str">
        <f t="shared" si="133"/>
        <v>Mar</v>
      </c>
      <c r="J2122" s="15" t="str">
        <f t="shared" si="134"/>
        <v>Day</v>
      </c>
      <c r="K2122" s="15" t="str">
        <f t="shared" si="135"/>
        <v>Weekday</v>
      </c>
      <c r="L2122" s="19">
        <f>_xlfn.ISOWEEKNUM(Table4[[#This Row],[Delivery Date]])</f>
        <v>13</v>
      </c>
    </row>
    <row r="2123" spans="1:12">
      <c r="A2123" s="4">
        <v>2172</v>
      </c>
      <c r="B2123" s="2" t="s">
        <v>370</v>
      </c>
      <c r="C2123" s="2" t="s">
        <v>8</v>
      </c>
      <c r="D2123" s="3">
        <v>0.65833333333333333</v>
      </c>
      <c r="E2123" s="2" t="s">
        <v>9</v>
      </c>
      <c r="F2123" s="1">
        <v>41723.622843750003</v>
      </c>
      <c r="G2123" s="1">
        <v>41723.701211805557</v>
      </c>
      <c r="H2123" s="5">
        <f t="shared" si="132"/>
        <v>112</v>
      </c>
      <c r="I2123" s="15" t="str">
        <f t="shared" si="133"/>
        <v>Mar</v>
      </c>
      <c r="J2123" s="15" t="str">
        <f t="shared" si="134"/>
        <v>Day</v>
      </c>
      <c r="K2123" s="15" t="str">
        <f t="shared" si="135"/>
        <v>Weekday</v>
      </c>
      <c r="L2123" s="19">
        <f>_xlfn.ISOWEEKNUM(Table4[[#This Row],[Delivery Date]])</f>
        <v>13</v>
      </c>
    </row>
    <row r="2124" spans="1:12">
      <c r="A2124" s="4">
        <v>2173</v>
      </c>
      <c r="B2124" s="2" t="s">
        <v>370</v>
      </c>
      <c r="C2124" s="2" t="s">
        <v>8</v>
      </c>
      <c r="D2124" s="3">
        <v>0.81805555555555554</v>
      </c>
      <c r="E2124" s="2" t="s">
        <v>381</v>
      </c>
      <c r="F2124" s="1">
        <v>41723.778140127317</v>
      </c>
      <c r="G2124" s="1">
        <v>41723.845061423606</v>
      </c>
      <c r="H2124" s="5">
        <f t="shared" si="132"/>
        <v>96</v>
      </c>
      <c r="I2124" s="15" t="str">
        <f t="shared" si="133"/>
        <v>Mar</v>
      </c>
      <c r="J2124" s="15" t="str">
        <f t="shared" si="134"/>
        <v>Day</v>
      </c>
      <c r="K2124" s="15" t="str">
        <f t="shared" si="135"/>
        <v>Weekday</v>
      </c>
      <c r="L2124" s="19">
        <f>_xlfn.ISOWEEKNUM(Table4[[#This Row],[Delivery Date]])</f>
        <v>13</v>
      </c>
    </row>
    <row r="2125" spans="1:12">
      <c r="A2125" s="4">
        <v>2174</v>
      </c>
      <c r="B2125" s="2" t="s">
        <v>370</v>
      </c>
      <c r="C2125" s="2" t="s">
        <v>8</v>
      </c>
      <c r="D2125" s="3">
        <v>0.9194444444444444</v>
      </c>
      <c r="E2125" s="2" t="s">
        <v>381</v>
      </c>
      <c r="F2125" s="1" t="e">
        <v>#VALUE!</v>
      </c>
      <c r="G2125" s="1" t="e">
        <v>#VALUE!</v>
      </c>
      <c r="H2125" s="5" t="e">
        <f t="shared" si="132"/>
        <v>#VALUE!</v>
      </c>
      <c r="I2125" s="15" t="str">
        <f t="shared" si="133"/>
        <v>Mar</v>
      </c>
      <c r="J2125" s="15" t="str">
        <f t="shared" si="134"/>
        <v>Day</v>
      </c>
      <c r="K2125" s="15" t="str">
        <f t="shared" si="135"/>
        <v>Weekday</v>
      </c>
      <c r="L2125" s="19">
        <f>_xlfn.ISOWEEKNUM(Table4[[#This Row],[Delivery Date]])</f>
        <v>13</v>
      </c>
    </row>
    <row r="2126" spans="1:12" hidden="1">
      <c r="A2126" s="4">
        <v>2175</v>
      </c>
      <c r="B2126" s="2" t="s">
        <v>371</v>
      </c>
      <c r="C2126" s="2" t="s">
        <v>11</v>
      </c>
      <c r="D2126" s="3">
        <v>0.15902777777777777</v>
      </c>
      <c r="E2126" s="2" t="s">
        <v>381</v>
      </c>
      <c r="F2126" s="1">
        <v>41724.135004432865</v>
      </c>
      <c r="G2126" s="1">
        <v>41724.194529895831</v>
      </c>
      <c r="H2126" s="5">
        <f t="shared" si="132"/>
        <v>85</v>
      </c>
      <c r="I2126" s="15" t="str">
        <f t="shared" si="133"/>
        <v>Mar</v>
      </c>
      <c r="J2126" s="15" t="str">
        <f t="shared" si="134"/>
        <v>Night</v>
      </c>
      <c r="K2126" s="15" t="str">
        <f t="shared" si="135"/>
        <v>Weekday</v>
      </c>
      <c r="L2126" s="19">
        <f>_xlfn.ISOWEEKNUM(Table4[[#This Row],[Delivery Date]])</f>
        <v>13</v>
      </c>
    </row>
    <row r="2127" spans="1:12">
      <c r="A2127" s="4">
        <v>2176</v>
      </c>
      <c r="B2127" s="2" t="s">
        <v>371</v>
      </c>
      <c r="C2127" s="2" t="s">
        <v>11</v>
      </c>
      <c r="D2127" s="3">
        <v>0.34861111111111115</v>
      </c>
      <c r="E2127" s="2" t="s">
        <v>9</v>
      </c>
      <c r="F2127" s="1">
        <v>41724.32977152778</v>
      </c>
      <c r="G2127" s="1">
        <v>41724.373185879631</v>
      </c>
      <c r="H2127" s="5">
        <f t="shared" si="132"/>
        <v>62</v>
      </c>
      <c r="I2127" s="15" t="str">
        <f t="shared" si="133"/>
        <v>Mar</v>
      </c>
      <c r="J2127" s="15" t="str">
        <f t="shared" si="134"/>
        <v>Day</v>
      </c>
      <c r="K2127" s="15" t="str">
        <f t="shared" si="135"/>
        <v>Weekday</v>
      </c>
      <c r="L2127" s="19">
        <f>_xlfn.ISOWEEKNUM(Table4[[#This Row],[Delivery Date]])</f>
        <v>13</v>
      </c>
    </row>
    <row r="2128" spans="1:12">
      <c r="A2128" s="4">
        <v>2177</v>
      </c>
      <c r="B2128" s="2" t="s">
        <v>371</v>
      </c>
      <c r="C2128" s="2" t="s">
        <v>11</v>
      </c>
      <c r="D2128" s="3">
        <v>0.42430555555555555</v>
      </c>
      <c r="E2128" s="2" t="s">
        <v>9</v>
      </c>
      <c r="F2128" s="1">
        <v>41724.396975428244</v>
      </c>
      <c r="G2128" s="1">
        <v>41724.508977743062</v>
      </c>
      <c r="H2128" s="5">
        <f t="shared" si="132"/>
        <v>161</v>
      </c>
      <c r="I2128" s="15" t="str">
        <f t="shared" si="133"/>
        <v>Mar</v>
      </c>
      <c r="J2128" s="15" t="str">
        <f t="shared" si="134"/>
        <v>Day</v>
      </c>
      <c r="K2128" s="15" t="str">
        <f t="shared" si="135"/>
        <v>Weekday</v>
      </c>
      <c r="L2128" s="19">
        <f>_xlfn.ISOWEEKNUM(Table4[[#This Row],[Delivery Date]])</f>
        <v>13</v>
      </c>
    </row>
    <row r="2129" spans="1:12">
      <c r="A2129" s="4">
        <v>2178</v>
      </c>
      <c r="B2129" s="2" t="s">
        <v>371</v>
      </c>
      <c r="C2129" s="2" t="s">
        <v>11</v>
      </c>
      <c r="D2129" s="3">
        <v>0.42222222222222222</v>
      </c>
      <c r="E2129" s="2" t="s">
        <v>9</v>
      </c>
      <c r="F2129" s="1">
        <v>41724.377909374998</v>
      </c>
      <c r="G2129" s="1">
        <v>41724.507955671295</v>
      </c>
      <c r="H2129" s="5">
        <f t="shared" ref="H2129:H2159" si="136">HOUR(G2129-F2129)*60+MINUTE(G2129-F2129)</f>
        <v>187</v>
      </c>
      <c r="I2129" s="15" t="str">
        <f t="shared" si="133"/>
        <v>Mar</v>
      </c>
      <c r="J2129" s="15" t="str">
        <f t="shared" si="134"/>
        <v>Day</v>
      </c>
      <c r="K2129" s="15" t="str">
        <f t="shared" si="135"/>
        <v>Weekday</v>
      </c>
      <c r="L2129" s="19">
        <f>_xlfn.ISOWEEKNUM(Table4[[#This Row],[Delivery Date]])</f>
        <v>13</v>
      </c>
    </row>
    <row r="2130" spans="1:12">
      <c r="A2130" s="4">
        <v>2179</v>
      </c>
      <c r="B2130" s="2" t="s">
        <v>371</v>
      </c>
      <c r="C2130" s="2" t="s">
        <v>11</v>
      </c>
      <c r="D2130" s="3">
        <v>0.53819444444444442</v>
      </c>
      <c r="E2130" s="2" t="s">
        <v>9</v>
      </c>
      <c r="F2130" s="1">
        <v>41724.505815046294</v>
      </c>
      <c r="G2130" s="1">
        <v>41724.569923842595</v>
      </c>
      <c r="H2130" s="5">
        <f t="shared" si="136"/>
        <v>92</v>
      </c>
      <c r="I2130" s="15" t="str">
        <f t="shared" si="133"/>
        <v>Mar</v>
      </c>
      <c r="J2130" s="15" t="str">
        <f t="shared" si="134"/>
        <v>Day</v>
      </c>
      <c r="K2130" s="15" t="str">
        <f t="shared" si="135"/>
        <v>Weekday</v>
      </c>
      <c r="L2130" s="19">
        <f>_xlfn.ISOWEEKNUM(Table4[[#This Row],[Delivery Date]])</f>
        <v>13</v>
      </c>
    </row>
    <row r="2131" spans="1:12">
      <c r="A2131" s="4">
        <v>2180</v>
      </c>
      <c r="B2131" s="2" t="s">
        <v>371</v>
      </c>
      <c r="C2131" s="2" t="s">
        <v>11</v>
      </c>
      <c r="D2131" s="3">
        <v>0.60069444444444442</v>
      </c>
      <c r="E2131" s="2" t="s">
        <v>381</v>
      </c>
      <c r="F2131" s="1">
        <v>41724.568696377319</v>
      </c>
      <c r="G2131" s="1" t="e">
        <v>#VALUE!</v>
      </c>
      <c r="H2131" s="5" t="e">
        <f t="shared" si="136"/>
        <v>#VALUE!</v>
      </c>
      <c r="I2131" s="15" t="str">
        <f t="shared" si="133"/>
        <v>Mar</v>
      </c>
      <c r="J2131" s="15" t="str">
        <f t="shared" si="134"/>
        <v>Day</v>
      </c>
      <c r="K2131" s="15" t="str">
        <f t="shared" si="135"/>
        <v>Weekday</v>
      </c>
      <c r="L2131" s="19">
        <f>_xlfn.ISOWEEKNUM(Table4[[#This Row],[Delivery Date]])</f>
        <v>13</v>
      </c>
    </row>
    <row r="2132" spans="1:12">
      <c r="A2132" s="4">
        <v>2181</v>
      </c>
      <c r="B2132" s="2" t="s">
        <v>371</v>
      </c>
      <c r="C2132" s="2" t="s">
        <v>11</v>
      </c>
      <c r="D2132" s="3">
        <v>0.61805555555555558</v>
      </c>
      <c r="E2132" s="2" t="s">
        <v>9</v>
      </c>
      <c r="F2132" s="1">
        <v>41724.584501469908</v>
      </c>
      <c r="G2132" s="1">
        <v>41724.673668136573</v>
      </c>
      <c r="H2132" s="5">
        <f t="shared" si="136"/>
        <v>128</v>
      </c>
      <c r="I2132" s="15" t="str">
        <f t="shared" si="133"/>
        <v>Mar</v>
      </c>
      <c r="J2132" s="15" t="str">
        <f t="shared" si="134"/>
        <v>Day</v>
      </c>
      <c r="K2132" s="15" t="str">
        <f t="shared" si="135"/>
        <v>Weekday</v>
      </c>
      <c r="L2132" s="19">
        <f>_xlfn.ISOWEEKNUM(Table4[[#This Row],[Delivery Date]])</f>
        <v>13</v>
      </c>
    </row>
    <row r="2133" spans="1:12">
      <c r="A2133" s="4">
        <v>2182</v>
      </c>
      <c r="B2133" s="2" t="s">
        <v>371</v>
      </c>
      <c r="C2133" s="2" t="s">
        <v>11</v>
      </c>
      <c r="D2133" s="3">
        <v>0.70138888888888884</v>
      </c>
      <c r="E2133" s="2" t="s">
        <v>9</v>
      </c>
      <c r="F2133" s="1">
        <v>41724.663354363431</v>
      </c>
      <c r="G2133" s="1">
        <v>41724.715518715275</v>
      </c>
      <c r="H2133" s="5">
        <f t="shared" si="136"/>
        <v>75</v>
      </c>
      <c r="I2133" s="15" t="str">
        <f t="shared" si="133"/>
        <v>Mar</v>
      </c>
      <c r="J2133" s="15" t="str">
        <f t="shared" si="134"/>
        <v>Day</v>
      </c>
      <c r="K2133" s="15" t="str">
        <f t="shared" si="135"/>
        <v>Weekday</v>
      </c>
      <c r="L2133" s="19">
        <f>_xlfn.ISOWEEKNUM(Table4[[#This Row],[Delivery Date]])</f>
        <v>13</v>
      </c>
    </row>
    <row r="2134" spans="1:12">
      <c r="A2134" s="4">
        <v>2183</v>
      </c>
      <c r="B2134" s="2" t="s">
        <v>371</v>
      </c>
      <c r="C2134" s="2" t="s">
        <v>11</v>
      </c>
      <c r="D2134" s="3">
        <v>0.70694444444444438</v>
      </c>
      <c r="E2134" s="2" t="s">
        <v>381</v>
      </c>
      <c r="F2134" s="1">
        <v>41724.671001238428</v>
      </c>
      <c r="G2134" s="1">
        <v>41724.738941053241</v>
      </c>
      <c r="H2134" s="5">
        <f t="shared" si="136"/>
        <v>97</v>
      </c>
      <c r="I2134" s="15" t="str">
        <f t="shared" si="133"/>
        <v>Mar</v>
      </c>
      <c r="J2134" s="15" t="str">
        <f t="shared" si="134"/>
        <v>Day</v>
      </c>
      <c r="K2134" s="15" t="str">
        <f t="shared" si="135"/>
        <v>Weekday</v>
      </c>
      <c r="L2134" s="19">
        <f>_xlfn.ISOWEEKNUM(Table4[[#This Row],[Delivery Date]])</f>
        <v>13</v>
      </c>
    </row>
    <row r="2135" spans="1:12">
      <c r="A2135" s="4">
        <v>2184</v>
      </c>
      <c r="B2135" s="2" t="s">
        <v>371</v>
      </c>
      <c r="C2135" s="2" t="s">
        <v>11</v>
      </c>
      <c r="D2135" s="3">
        <v>0.83194444444444438</v>
      </c>
      <c r="E2135" s="2" t="s">
        <v>381</v>
      </c>
      <c r="F2135" s="1">
        <v>41724.765571180556</v>
      </c>
      <c r="G2135" s="1">
        <v>41724.823036458329</v>
      </c>
      <c r="H2135" s="5">
        <f t="shared" si="136"/>
        <v>82</v>
      </c>
      <c r="I2135" s="15" t="str">
        <f t="shared" si="133"/>
        <v>Mar</v>
      </c>
      <c r="J2135" s="15" t="str">
        <f t="shared" si="134"/>
        <v>Day</v>
      </c>
      <c r="K2135" s="15" t="str">
        <f t="shared" si="135"/>
        <v>Weekday</v>
      </c>
      <c r="L2135" s="19">
        <f>_xlfn.ISOWEEKNUM(Table4[[#This Row],[Delivery Date]])</f>
        <v>13</v>
      </c>
    </row>
    <row r="2136" spans="1:12">
      <c r="A2136" s="4">
        <v>2185</v>
      </c>
      <c r="B2136" s="2" t="s">
        <v>371</v>
      </c>
      <c r="C2136" s="2" t="s">
        <v>11</v>
      </c>
      <c r="D2136" s="3">
        <v>0.92361111111111116</v>
      </c>
      <c r="E2136" s="2" t="s">
        <v>6</v>
      </c>
      <c r="F2136" s="1">
        <v>41724.899145023148</v>
      </c>
      <c r="G2136" s="1">
        <v>41724.939110300926</v>
      </c>
      <c r="H2136" s="5">
        <f t="shared" si="136"/>
        <v>57</v>
      </c>
      <c r="I2136" s="15" t="str">
        <f t="shared" si="133"/>
        <v>Mar</v>
      </c>
      <c r="J2136" s="15" t="str">
        <f t="shared" si="134"/>
        <v>Day</v>
      </c>
      <c r="K2136" s="15" t="str">
        <f t="shared" si="135"/>
        <v>Weekday</v>
      </c>
      <c r="L2136" s="19">
        <f>_xlfn.ISOWEEKNUM(Table4[[#This Row],[Delivery Date]])</f>
        <v>13</v>
      </c>
    </row>
    <row r="2137" spans="1:12">
      <c r="A2137" s="4">
        <v>2186</v>
      </c>
      <c r="B2137" s="2" t="s">
        <v>372</v>
      </c>
      <c r="C2137" s="2" t="s">
        <v>13</v>
      </c>
      <c r="D2137" s="3">
        <v>0.4604166666666667</v>
      </c>
      <c r="E2137" s="2" t="s">
        <v>9</v>
      </c>
      <c r="F2137" s="1">
        <v>41725.440466550928</v>
      </c>
      <c r="G2137" s="1">
        <v>41725.502144791666</v>
      </c>
      <c r="H2137" s="5">
        <f t="shared" si="136"/>
        <v>88</v>
      </c>
      <c r="I2137" s="15" t="str">
        <f t="shared" si="133"/>
        <v>Mar</v>
      </c>
      <c r="J2137" s="15" t="str">
        <f t="shared" si="134"/>
        <v>Day</v>
      </c>
      <c r="K2137" s="15" t="str">
        <f t="shared" si="135"/>
        <v>Weekday</v>
      </c>
      <c r="L2137" s="19">
        <f>_xlfn.ISOWEEKNUM(Table4[[#This Row],[Delivery Date]])</f>
        <v>13</v>
      </c>
    </row>
    <row r="2138" spans="1:12">
      <c r="A2138" s="4">
        <v>2187</v>
      </c>
      <c r="B2138" s="2" t="s">
        <v>372</v>
      </c>
      <c r="C2138" s="2" t="s">
        <v>13</v>
      </c>
      <c r="D2138" s="3">
        <v>0.78333333333333333</v>
      </c>
      <c r="E2138" s="2" t="s">
        <v>381</v>
      </c>
      <c r="F2138" s="1">
        <v>41725.761702233794</v>
      </c>
      <c r="G2138" s="1">
        <v>41725.826887418982</v>
      </c>
      <c r="H2138" s="5">
        <f t="shared" si="136"/>
        <v>93</v>
      </c>
      <c r="I2138" s="15" t="str">
        <f t="shared" si="133"/>
        <v>Mar</v>
      </c>
      <c r="J2138" s="15" t="str">
        <f t="shared" si="134"/>
        <v>Day</v>
      </c>
      <c r="K2138" s="15" t="str">
        <f t="shared" si="135"/>
        <v>Weekday</v>
      </c>
      <c r="L2138" s="19">
        <f>_xlfn.ISOWEEKNUM(Table4[[#This Row],[Delivery Date]])</f>
        <v>13</v>
      </c>
    </row>
    <row r="2139" spans="1:12">
      <c r="A2139" s="4">
        <v>2188</v>
      </c>
      <c r="B2139" s="2" t="s">
        <v>373</v>
      </c>
      <c r="C2139" s="2" t="s">
        <v>15</v>
      </c>
      <c r="D2139" s="3">
        <v>0.41875000000000001</v>
      </c>
      <c r="E2139" s="2" t="s">
        <v>9</v>
      </c>
      <c r="F2139" s="1">
        <v>41726.365634340276</v>
      </c>
      <c r="G2139" s="1">
        <v>41726.447567210649</v>
      </c>
      <c r="H2139" s="5">
        <f t="shared" si="136"/>
        <v>117</v>
      </c>
      <c r="I2139" s="15" t="str">
        <f t="shared" si="133"/>
        <v>Mar</v>
      </c>
      <c r="J2139" s="15" t="str">
        <f t="shared" si="134"/>
        <v>Day</v>
      </c>
      <c r="K2139" s="15" t="str">
        <f t="shared" si="135"/>
        <v>Weekday</v>
      </c>
      <c r="L2139" s="19">
        <f>_xlfn.ISOWEEKNUM(Table4[[#This Row],[Delivery Date]])</f>
        <v>13</v>
      </c>
    </row>
    <row r="2140" spans="1:12">
      <c r="A2140" s="4">
        <v>2189</v>
      </c>
      <c r="B2140" s="2" t="s">
        <v>373</v>
      </c>
      <c r="C2140" s="2" t="s">
        <v>15</v>
      </c>
      <c r="D2140" s="3">
        <v>0.50486111111111109</v>
      </c>
      <c r="E2140" s="2" t="s">
        <v>9</v>
      </c>
      <c r="F2140" s="1">
        <v>41726.475206099538</v>
      </c>
      <c r="G2140" s="1">
        <v>41726.536444525467</v>
      </c>
      <c r="H2140" s="5">
        <f t="shared" si="136"/>
        <v>88</v>
      </c>
      <c r="I2140" s="15" t="str">
        <f t="shared" si="133"/>
        <v>Mar</v>
      </c>
      <c r="J2140" s="15" t="str">
        <f t="shared" si="134"/>
        <v>Day</v>
      </c>
      <c r="K2140" s="15" t="str">
        <f t="shared" si="135"/>
        <v>Weekday</v>
      </c>
      <c r="L2140" s="19">
        <f>_xlfn.ISOWEEKNUM(Table4[[#This Row],[Delivery Date]])</f>
        <v>13</v>
      </c>
    </row>
    <row r="2141" spans="1:12">
      <c r="A2141" s="4">
        <v>2190</v>
      </c>
      <c r="B2141" s="2" t="s">
        <v>373</v>
      </c>
      <c r="C2141" s="2" t="s">
        <v>15</v>
      </c>
      <c r="D2141" s="3">
        <v>0.5083333333333333</v>
      </c>
      <c r="E2141" s="2" t="s">
        <v>9</v>
      </c>
      <c r="F2141" s="1">
        <v>41726.477659259261</v>
      </c>
      <c r="G2141" s="1">
        <v>41726.534487962963</v>
      </c>
      <c r="H2141" s="5">
        <f t="shared" si="136"/>
        <v>81</v>
      </c>
      <c r="I2141" s="15" t="str">
        <f t="shared" si="133"/>
        <v>Mar</v>
      </c>
      <c r="J2141" s="15" t="str">
        <f t="shared" si="134"/>
        <v>Day</v>
      </c>
      <c r="K2141" s="15" t="str">
        <f t="shared" si="135"/>
        <v>Weekday</v>
      </c>
      <c r="L2141" s="19">
        <f>_xlfn.ISOWEEKNUM(Table4[[#This Row],[Delivery Date]])</f>
        <v>13</v>
      </c>
    </row>
    <row r="2142" spans="1:12">
      <c r="A2142" s="4">
        <v>2191</v>
      </c>
      <c r="B2142" s="2" t="s">
        <v>373</v>
      </c>
      <c r="C2142" s="2" t="s">
        <v>15</v>
      </c>
      <c r="D2142" s="3">
        <v>0.59791666666666665</v>
      </c>
      <c r="E2142" s="2" t="s">
        <v>9</v>
      </c>
      <c r="F2142" s="1">
        <v>41726.570156909722</v>
      </c>
      <c r="G2142" s="1">
        <v>41726.630990243058</v>
      </c>
      <c r="H2142" s="5">
        <f t="shared" si="136"/>
        <v>87</v>
      </c>
      <c r="I2142" s="15" t="str">
        <f t="shared" si="133"/>
        <v>Mar</v>
      </c>
      <c r="J2142" s="15" t="str">
        <f t="shared" si="134"/>
        <v>Day</v>
      </c>
      <c r="K2142" s="15" t="str">
        <f t="shared" si="135"/>
        <v>Weekday</v>
      </c>
      <c r="L2142" s="19">
        <f>_xlfn.ISOWEEKNUM(Table4[[#This Row],[Delivery Date]])</f>
        <v>13</v>
      </c>
    </row>
    <row r="2143" spans="1:12">
      <c r="A2143" s="4">
        <v>2192</v>
      </c>
      <c r="B2143" s="2" t="s">
        <v>373</v>
      </c>
      <c r="C2143" s="2" t="s">
        <v>15</v>
      </c>
      <c r="D2143" s="3">
        <v>0.88194444444444453</v>
      </c>
      <c r="E2143" s="2" t="s">
        <v>381</v>
      </c>
      <c r="F2143" s="1">
        <v>41726.860006099538</v>
      </c>
      <c r="G2143" s="1">
        <v>41726.927413506943</v>
      </c>
      <c r="H2143" s="5">
        <f t="shared" si="136"/>
        <v>97</v>
      </c>
      <c r="I2143" s="15" t="str">
        <f t="shared" si="133"/>
        <v>Mar</v>
      </c>
      <c r="J2143" s="15" t="str">
        <f t="shared" si="134"/>
        <v>Day</v>
      </c>
      <c r="K2143" s="15" t="str">
        <f t="shared" si="135"/>
        <v>Weekday</v>
      </c>
      <c r="L2143" s="19">
        <f>_xlfn.ISOWEEKNUM(Table4[[#This Row],[Delivery Date]])</f>
        <v>13</v>
      </c>
    </row>
    <row r="2144" spans="1:12" hidden="1">
      <c r="A2144" s="4">
        <v>2193</v>
      </c>
      <c r="B2144" s="2" t="s">
        <v>374</v>
      </c>
      <c r="C2144" s="2" t="s">
        <v>17</v>
      </c>
      <c r="D2144" s="3">
        <v>8.1944444444444445E-2</v>
      </c>
      <c r="E2144" s="2" t="s">
        <v>381</v>
      </c>
      <c r="F2144" s="1">
        <v>41727.047737384266</v>
      </c>
      <c r="G2144" s="1">
        <v>41727.142772106483</v>
      </c>
      <c r="H2144" s="5">
        <f t="shared" si="136"/>
        <v>136</v>
      </c>
      <c r="I2144" s="15" t="str">
        <f t="shared" si="133"/>
        <v>Mar</v>
      </c>
      <c r="J2144" s="15" t="str">
        <f t="shared" si="134"/>
        <v>Night</v>
      </c>
      <c r="K2144" s="15" t="str">
        <f t="shared" si="135"/>
        <v>Weekend</v>
      </c>
      <c r="L2144" s="19">
        <f>_xlfn.ISOWEEKNUM(Table4[[#This Row],[Delivery Date]])</f>
        <v>13</v>
      </c>
    </row>
    <row r="2145" spans="1:12" hidden="1">
      <c r="A2145" s="4">
        <v>2194</v>
      </c>
      <c r="B2145" s="2" t="s">
        <v>374</v>
      </c>
      <c r="C2145" s="2" t="s">
        <v>17</v>
      </c>
      <c r="D2145" s="3">
        <v>0.1763888888888889</v>
      </c>
      <c r="E2145" s="2" t="s">
        <v>381</v>
      </c>
      <c r="F2145" s="1">
        <v>41727.151060914352</v>
      </c>
      <c r="G2145" s="1">
        <v>41727.217484525463</v>
      </c>
      <c r="H2145" s="5">
        <f t="shared" si="136"/>
        <v>95</v>
      </c>
      <c r="I2145" s="15" t="str">
        <f t="shared" si="133"/>
        <v>Mar</v>
      </c>
      <c r="J2145" s="15" t="str">
        <f t="shared" si="134"/>
        <v>Night</v>
      </c>
      <c r="K2145" s="15" t="str">
        <f t="shared" si="135"/>
        <v>Weekend</v>
      </c>
      <c r="L2145" s="19">
        <f>_xlfn.ISOWEEKNUM(Table4[[#This Row],[Delivery Date]])</f>
        <v>13</v>
      </c>
    </row>
    <row r="2146" spans="1:12" hidden="1">
      <c r="A2146" s="4">
        <v>2195</v>
      </c>
      <c r="B2146" s="2" t="s">
        <v>374</v>
      </c>
      <c r="C2146" s="2" t="s">
        <v>17</v>
      </c>
      <c r="D2146" s="3">
        <v>0.24791666666666667</v>
      </c>
      <c r="E2146" s="2" t="s">
        <v>381</v>
      </c>
      <c r="F2146" s="1">
        <v>41727.223189317134</v>
      </c>
      <c r="G2146" s="1">
        <v>41727.314543483793</v>
      </c>
      <c r="H2146" s="5">
        <f t="shared" si="136"/>
        <v>131</v>
      </c>
      <c r="I2146" s="15" t="str">
        <f t="shared" si="133"/>
        <v>Mar</v>
      </c>
      <c r="J2146" s="15" t="str">
        <f t="shared" si="134"/>
        <v>Night</v>
      </c>
      <c r="K2146" s="15" t="str">
        <f t="shared" si="135"/>
        <v>Weekend</v>
      </c>
      <c r="L2146" s="19">
        <f>_xlfn.ISOWEEKNUM(Table4[[#This Row],[Delivery Date]])</f>
        <v>13</v>
      </c>
    </row>
    <row r="2147" spans="1:12">
      <c r="A2147" s="4">
        <v>2196</v>
      </c>
      <c r="B2147" s="2" t="s">
        <v>374</v>
      </c>
      <c r="C2147" s="2" t="s">
        <v>17</v>
      </c>
      <c r="D2147" s="3">
        <v>0.4375</v>
      </c>
      <c r="E2147" s="2" t="s">
        <v>6</v>
      </c>
      <c r="F2147" s="1">
        <v>41727.415052743054</v>
      </c>
      <c r="G2147" s="1">
        <v>41727.479450891202</v>
      </c>
      <c r="H2147" s="5">
        <f t="shared" si="136"/>
        <v>92</v>
      </c>
      <c r="I2147" s="15" t="str">
        <f t="shared" si="133"/>
        <v>Mar</v>
      </c>
      <c r="J2147" s="15" t="str">
        <f t="shared" si="134"/>
        <v>Day</v>
      </c>
      <c r="K2147" s="15" t="str">
        <f t="shared" si="135"/>
        <v>Weekend</v>
      </c>
      <c r="L2147" s="19">
        <f>_xlfn.ISOWEEKNUM(Table4[[#This Row],[Delivery Date]])</f>
        <v>13</v>
      </c>
    </row>
    <row r="2148" spans="1:12">
      <c r="A2148" s="4">
        <v>2197</v>
      </c>
      <c r="B2148" s="2" t="s">
        <v>374</v>
      </c>
      <c r="C2148" s="2" t="s">
        <v>17</v>
      </c>
      <c r="D2148" s="3">
        <v>0.72152777777777777</v>
      </c>
      <c r="E2148" s="2" t="s">
        <v>381</v>
      </c>
      <c r="F2148" s="1">
        <v>41727.70231547454</v>
      </c>
      <c r="G2148" s="1">
        <v>41727.743033067127</v>
      </c>
      <c r="H2148" s="5">
        <f t="shared" si="136"/>
        <v>58</v>
      </c>
      <c r="I2148" s="15" t="str">
        <f t="shared" si="133"/>
        <v>Mar</v>
      </c>
      <c r="J2148" s="15" t="str">
        <f t="shared" si="134"/>
        <v>Day</v>
      </c>
      <c r="K2148" s="15" t="str">
        <f t="shared" si="135"/>
        <v>Weekend</v>
      </c>
      <c r="L2148" s="19">
        <f>_xlfn.ISOWEEKNUM(Table4[[#This Row],[Delivery Date]])</f>
        <v>13</v>
      </c>
    </row>
    <row r="2149" spans="1:12" hidden="1">
      <c r="A2149" s="4">
        <v>2198</v>
      </c>
      <c r="B2149" s="2" t="s">
        <v>375</v>
      </c>
      <c r="C2149" s="2" t="s">
        <v>19</v>
      </c>
      <c r="D2149" s="3">
        <v>0.1013888888888889</v>
      </c>
      <c r="E2149" s="2" t="s">
        <v>381</v>
      </c>
      <c r="F2149" s="1">
        <v>41728.053432523149</v>
      </c>
      <c r="G2149" s="1">
        <v>41728.128201041669</v>
      </c>
      <c r="H2149" s="5">
        <f t="shared" si="136"/>
        <v>107</v>
      </c>
      <c r="I2149" s="15" t="str">
        <f t="shared" si="133"/>
        <v>Mar</v>
      </c>
      <c r="J2149" s="15" t="str">
        <f t="shared" si="134"/>
        <v>Night</v>
      </c>
      <c r="K2149" s="15" t="str">
        <f t="shared" si="135"/>
        <v>Weekend</v>
      </c>
      <c r="L2149" s="19">
        <f>_xlfn.ISOWEEKNUM(Table4[[#This Row],[Delivery Date]])</f>
        <v>13</v>
      </c>
    </row>
    <row r="2150" spans="1:12" hidden="1">
      <c r="A2150" s="4">
        <v>2199</v>
      </c>
      <c r="B2150" s="2" t="s">
        <v>375</v>
      </c>
      <c r="C2150" s="2" t="s">
        <v>19</v>
      </c>
      <c r="D2150" s="3">
        <v>0.17708333333333334</v>
      </c>
      <c r="E2150" s="2" t="s">
        <v>381</v>
      </c>
      <c r="F2150" s="1">
        <v>41728.15634267361</v>
      </c>
      <c r="G2150" s="1">
        <v>41728.209907488432</v>
      </c>
      <c r="H2150" s="5">
        <f t="shared" si="136"/>
        <v>77</v>
      </c>
      <c r="I2150" s="15" t="str">
        <f t="shared" si="133"/>
        <v>Mar</v>
      </c>
      <c r="J2150" s="15" t="str">
        <f t="shared" si="134"/>
        <v>Night</v>
      </c>
      <c r="K2150" s="15" t="str">
        <f t="shared" si="135"/>
        <v>Weekend</v>
      </c>
      <c r="L2150" s="19">
        <f>_xlfn.ISOWEEKNUM(Table4[[#This Row],[Delivery Date]])</f>
        <v>13</v>
      </c>
    </row>
    <row r="2151" spans="1:12" hidden="1">
      <c r="A2151" s="4">
        <v>2200</v>
      </c>
      <c r="B2151" s="2" t="s">
        <v>375</v>
      </c>
      <c r="C2151" s="2" t="s">
        <v>19</v>
      </c>
      <c r="D2151" s="3">
        <v>0.24374999999999999</v>
      </c>
      <c r="E2151" s="2" t="s">
        <v>381</v>
      </c>
      <c r="F2151" s="1">
        <v>41728.222095370373</v>
      </c>
      <c r="G2151" s="1">
        <v>41728.288785185185</v>
      </c>
      <c r="H2151" s="5">
        <f t="shared" si="136"/>
        <v>96</v>
      </c>
      <c r="I2151" s="15" t="str">
        <f t="shared" si="133"/>
        <v>Mar</v>
      </c>
      <c r="J2151" s="15" t="str">
        <f t="shared" si="134"/>
        <v>Night</v>
      </c>
      <c r="K2151" s="15" t="str">
        <f t="shared" si="135"/>
        <v>Weekend</v>
      </c>
      <c r="L2151" s="19">
        <f>_xlfn.ISOWEEKNUM(Table4[[#This Row],[Delivery Date]])</f>
        <v>13</v>
      </c>
    </row>
    <row r="2152" spans="1:12">
      <c r="A2152" s="4">
        <v>2201</v>
      </c>
      <c r="B2152" s="2" t="s">
        <v>375</v>
      </c>
      <c r="C2152" s="2" t="s">
        <v>19</v>
      </c>
      <c r="D2152" s="3">
        <v>0.32569444444444445</v>
      </c>
      <c r="E2152" s="2" t="s">
        <v>381</v>
      </c>
      <c r="F2152" s="1">
        <v>41728.312150543978</v>
      </c>
      <c r="G2152" s="1">
        <v>41728.35476628472</v>
      </c>
      <c r="H2152" s="5">
        <f t="shared" si="136"/>
        <v>61</v>
      </c>
      <c r="I2152" s="15" t="str">
        <f t="shared" si="133"/>
        <v>Mar</v>
      </c>
      <c r="J2152" s="15" t="str">
        <f t="shared" si="134"/>
        <v>Day</v>
      </c>
      <c r="K2152" s="15" t="str">
        <f t="shared" si="135"/>
        <v>Weekend</v>
      </c>
      <c r="L2152" s="19">
        <f>_xlfn.ISOWEEKNUM(Table4[[#This Row],[Delivery Date]])</f>
        <v>13</v>
      </c>
    </row>
    <row r="2153" spans="1:12">
      <c r="A2153" s="4">
        <v>2202</v>
      </c>
      <c r="B2153" s="2" t="s">
        <v>375</v>
      </c>
      <c r="C2153" s="2" t="s">
        <v>19</v>
      </c>
      <c r="D2153" s="3">
        <v>0.42430555555555555</v>
      </c>
      <c r="E2153" s="2" t="s">
        <v>381</v>
      </c>
      <c r="F2153" s="1">
        <v>41728.395514467593</v>
      </c>
      <c r="G2153" s="1">
        <v>41728.49162557871</v>
      </c>
      <c r="H2153" s="5">
        <f t="shared" si="136"/>
        <v>138</v>
      </c>
      <c r="I2153" s="15" t="str">
        <f t="shared" si="133"/>
        <v>Mar</v>
      </c>
      <c r="J2153" s="15" t="str">
        <f t="shared" si="134"/>
        <v>Day</v>
      </c>
      <c r="K2153" s="15" t="str">
        <f t="shared" si="135"/>
        <v>Weekend</v>
      </c>
      <c r="L2153" s="19">
        <f>_xlfn.ISOWEEKNUM(Table4[[#This Row],[Delivery Date]])</f>
        <v>13</v>
      </c>
    </row>
    <row r="2154" spans="1:12">
      <c r="A2154" s="4">
        <v>2203</v>
      </c>
      <c r="B2154" s="2" t="s">
        <v>375</v>
      </c>
      <c r="C2154" s="2" t="s">
        <v>19</v>
      </c>
      <c r="D2154" s="3">
        <v>0.57430555555555551</v>
      </c>
      <c r="E2154" s="2" t="s">
        <v>381</v>
      </c>
      <c r="F2154" s="1">
        <v>41728.550155983794</v>
      </c>
      <c r="G2154" s="1">
        <v>41728.622424502319</v>
      </c>
      <c r="H2154" s="5">
        <f t="shared" si="136"/>
        <v>104</v>
      </c>
      <c r="I2154" s="15" t="str">
        <f t="shared" si="133"/>
        <v>Mar</v>
      </c>
      <c r="J2154" s="15" t="str">
        <f t="shared" si="134"/>
        <v>Day</v>
      </c>
      <c r="K2154" s="15" t="str">
        <f t="shared" si="135"/>
        <v>Weekend</v>
      </c>
      <c r="L2154" s="19">
        <f>_xlfn.ISOWEEKNUM(Table4[[#This Row],[Delivery Date]])</f>
        <v>13</v>
      </c>
    </row>
    <row r="2155" spans="1:12" hidden="1">
      <c r="A2155" s="4">
        <v>2205</v>
      </c>
      <c r="B2155" s="2" t="s">
        <v>376</v>
      </c>
      <c r="C2155" s="2" t="s">
        <v>5</v>
      </c>
      <c r="D2155" s="3">
        <v>0.10347222222222223</v>
      </c>
      <c r="E2155" s="2" t="s">
        <v>381</v>
      </c>
      <c r="F2155" s="1">
        <v>41729.086224965278</v>
      </c>
      <c r="G2155" s="1">
        <v>41729.167162465274</v>
      </c>
      <c r="H2155" s="5">
        <f t="shared" si="136"/>
        <v>116</v>
      </c>
      <c r="I2155" s="15" t="str">
        <f t="shared" si="133"/>
        <v>Mar</v>
      </c>
      <c r="J2155" s="15" t="str">
        <f t="shared" si="134"/>
        <v>Night</v>
      </c>
      <c r="K2155" s="15" t="str">
        <f t="shared" si="135"/>
        <v>Weekday</v>
      </c>
      <c r="L2155" s="19">
        <f>_xlfn.ISOWEEKNUM(Table4[[#This Row],[Delivery Date]])</f>
        <v>14</v>
      </c>
    </row>
    <row r="2156" spans="1:12">
      <c r="A2156" s="4">
        <v>2206</v>
      </c>
      <c r="B2156" s="2" t="s">
        <v>376</v>
      </c>
      <c r="C2156" s="2" t="s">
        <v>5</v>
      </c>
      <c r="D2156" s="3">
        <v>0.3527777777777778</v>
      </c>
      <c r="E2156" s="2" t="s">
        <v>9</v>
      </c>
      <c r="F2156" s="1">
        <v>41729.328360034728</v>
      </c>
      <c r="G2156" s="1">
        <v>41729.387318368055</v>
      </c>
      <c r="H2156" s="5">
        <f t="shared" si="136"/>
        <v>84</v>
      </c>
      <c r="I2156" s="15" t="str">
        <f t="shared" si="133"/>
        <v>Mar</v>
      </c>
      <c r="J2156" s="15" t="str">
        <f t="shared" si="134"/>
        <v>Day</v>
      </c>
      <c r="K2156" s="15" t="str">
        <f t="shared" si="135"/>
        <v>Weekday</v>
      </c>
      <c r="L2156" s="19">
        <f>_xlfn.ISOWEEKNUM(Table4[[#This Row],[Delivery Date]])</f>
        <v>14</v>
      </c>
    </row>
    <row r="2157" spans="1:12">
      <c r="A2157" s="4">
        <v>2207</v>
      </c>
      <c r="B2157" s="2" t="s">
        <v>376</v>
      </c>
      <c r="C2157" s="2" t="s">
        <v>5</v>
      </c>
      <c r="D2157" s="3">
        <v>0.44513888888888892</v>
      </c>
      <c r="E2157" s="2" t="s">
        <v>9</v>
      </c>
      <c r="F2157" s="1">
        <v>41729.399416168984</v>
      </c>
      <c r="G2157" s="1">
        <v>41729.469184687499</v>
      </c>
      <c r="H2157" s="5">
        <f t="shared" si="136"/>
        <v>100</v>
      </c>
      <c r="I2157" s="15" t="str">
        <f t="shared" si="133"/>
        <v>Mar</v>
      </c>
      <c r="J2157" s="15" t="str">
        <f t="shared" si="134"/>
        <v>Day</v>
      </c>
      <c r="K2157" s="15" t="str">
        <f t="shared" si="135"/>
        <v>Weekday</v>
      </c>
      <c r="L2157" s="19">
        <f>_xlfn.ISOWEEKNUM(Table4[[#This Row],[Delivery Date]])</f>
        <v>14</v>
      </c>
    </row>
    <row r="2158" spans="1:12">
      <c r="A2158" s="4">
        <v>2209</v>
      </c>
      <c r="B2158" s="2" t="s">
        <v>376</v>
      </c>
      <c r="C2158" s="2" t="s">
        <v>5</v>
      </c>
      <c r="D2158" s="3">
        <v>0.6777777777777777</v>
      </c>
      <c r="E2158" s="2" t="s">
        <v>9</v>
      </c>
      <c r="F2158" s="1">
        <v>41729.633773611109</v>
      </c>
      <c r="G2158" s="1">
        <v>41729.692083796297</v>
      </c>
      <c r="H2158" s="5">
        <f t="shared" si="136"/>
        <v>83</v>
      </c>
      <c r="I2158" s="15" t="str">
        <f t="shared" si="133"/>
        <v>Mar</v>
      </c>
      <c r="J2158" s="15" t="str">
        <f t="shared" si="134"/>
        <v>Day</v>
      </c>
      <c r="K2158" s="15" t="str">
        <f t="shared" si="135"/>
        <v>Weekday</v>
      </c>
      <c r="L2158" s="19">
        <f>_xlfn.ISOWEEKNUM(Table4[[#This Row],[Delivery Date]])</f>
        <v>14</v>
      </c>
    </row>
    <row r="2159" spans="1:12">
      <c r="A2159" s="6">
        <v>2210</v>
      </c>
      <c r="B2159" s="7" t="s">
        <v>376</v>
      </c>
      <c r="C2159" s="7" t="s">
        <v>5</v>
      </c>
      <c r="D2159" s="8">
        <v>0.80138888888888893</v>
      </c>
      <c r="E2159" s="7" t="s">
        <v>381</v>
      </c>
      <c r="F2159" s="9">
        <v>41729.772565011575</v>
      </c>
      <c r="G2159" s="9">
        <v>41729.835018715283</v>
      </c>
      <c r="H2159" s="10">
        <f t="shared" si="136"/>
        <v>89</v>
      </c>
      <c r="I2159" s="15" t="str">
        <f t="shared" si="133"/>
        <v>Mar</v>
      </c>
      <c r="J2159" s="15" t="str">
        <f t="shared" si="134"/>
        <v>Day</v>
      </c>
      <c r="K2159" s="15" t="str">
        <f t="shared" si="135"/>
        <v>Weekday</v>
      </c>
      <c r="L2159" s="19">
        <f>_xlfn.ISOWEEKNUM(Table4[[#This Row],[Delivery Date]])</f>
        <v>14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workbookViewId="0">
      <selection activeCell="M29" sqref="M29"/>
    </sheetView>
  </sheetViews>
  <sheetFormatPr defaultRowHeight="15.75"/>
  <cols>
    <col min="1" max="1" width="19.75" bestFit="1" customWidth="1"/>
    <col min="2" max="3" width="22.375" bestFit="1" customWidth="1"/>
    <col min="4" max="4" width="10.375" bestFit="1" customWidth="1"/>
    <col min="5" max="5" width="12.625" bestFit="1" customWidth="1"/>
  </cols>
  <sheetData>
    <row r="3" spans="1:5">
      <c r="A3" s="14" t="s">
        <v>385</v>
      </c>
      <c r="B3" s="14" t="s">
        <v>384</v>
      </c>
    </row>
    <row r="4" spans="1:5">
      <c r="A4" s="14" t="s">
        <v>382</v>
      </c>
      <c r="B4" t="s">
        <v>9</v>
      </c>
      <c r="C4" t="s">
        <v>6</v>
      </c>
      <c r="D4" t="s">
        <v>381</v>
      </c>
      <c r="E4" t="s">
        <v>383</v>
      </c>
    </row>
    <row r="5" spans="1:5">
      <c r="A5" s="15" t="s">
        <v>19</v>
      </c>
      <c r="B5" s="16">
        <v>3</v>
      </c>
      <c r="C5" s="16">
        <v>25</v>
      </c>
      <c r="D5" s="16">
        <v>156</v>
      </c>
      <c r="E5" s="16">
        <v>184</v>
      </c>
    </row>
    <row r="6" spans="1:5">
      <c r="A6" s="15" t="s">
        <v>5</v>
      </c>
      <c r="B6" s="16">
        <v>209</v>
      </c>
      <c r="C6" s="16">
        <v>24</v>
      </c>
      <c r="D6" s="16">
        <v>124</v>
      </c>
      <c r="E6" s="16">
        <v>357</v>
      </c>
    </row>
    <row r="7" spans="1:5">
      <c r="A7" s="15" t="s">
        <v>8</v>
      </c>
      <c r="B7" s="16">
        <v>175</v>
      </c>
      <c r="C7" s="16">
        <v>32</v>
      </c>
      <c r="D7" s="16">
        <v>134</v>
      </c>
      <c r="E7" s="16">
        <v>341</v>
      </c>
    </row>
    <row r="8" spans="1:5">
      <c r="A8" s="15" t="s">
        <v>11</v>
      </c>
      <c r="B8" s="16">
        <v>231</v>
      </c>
      <c r="C8" s="16">
        <v>37</v>
      </c>
      <c r="D8" s="16">
        <v>158</v>
      </c>
      <c r="E8" s="16">
        <v>426</v>
      </c>
    </row>
    <row r="9" spans="1:5">
      <c r="A9" s="15" t="s">
        <v>13</v>
      </c>
      <c r="B9" s="16">
        <v>69</v>
      </c>
      <c r="C9" s="16">
        <v>37</v>
      </c>
      <c r="D9" s="16">
        <v>160</v>
      </c>
      <c r="E9" s="16">
        <v>266</v>
      </c>
    </row>
    <row r="10" spans="1:5">
      <c r="A10" s="15" t="s">
        <v>15</v>
      </c>
      <c r="B10" s="16">
        <v>205</v>
      </c>
      <c r="C10" s="16">
        <v>26</v>
      </c>
      <c r="D10" s="16">
        <v>155</v>
      </c>
      <c r="E10" s="16">
        <v>386</v>
      </c>
    </row>
    <row r="11" spans="1:5">
      <c r="A11" s="15" t="s">
        <v>17</v>
      </c>
      <c r="B11" s="16">
        <v>5</v>
      </c>
      <c r="C11" s="16">
        <v>32</v>
      </c>
      <c r="D11" s="16">
        <v>161</v>
      </c>
      <c r="E11" s="16">
        <v>198</v>
      </c>
    </row>
    <row r="12" spans="1:5">
      <c r="A12" s="15" t="s">
        <v>383</v>
      </c>
      <c r="B12" s="16">
        <v>897</v>
      </c>
      <c r="C12" s="16">
        <v>213</v>
      </c>
      <c r="D12" s="16">
        <v>1048</v>
      </c>
      <c r="E12" s="16">
        <v>2158</v>
      </c>
    </row>
    <row r="22" spans="8:9">
      <c r="H22" s="30" t="s">
        <v>520</v>
      </c>
    </row>
    <row r="23" spans="8:9">
      <c r="I23" s="30" t="s">
        <v>521</v>
      </c>
    </row>
  </sheetData>
  <phoneticPr fontId="3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workbookViewId="0">
      <selection activeCell="T28" sqref="T28"/>
    </sheetView>
  </sheetViews>
  <sheetFormatPr defaultRowHeight="15.75"/>
  <cols>
    <col min="1" max="1" width="19.75" bestFit="1" customWidth="1"/>
    <col min="2" max="2" width="16.75" bestFit="1" customWidth="1"/>
    <col min="3" max="3" width="12.625" bestFit="1" customWidth="1"/>
    <col min="5" max="5" width="9" customWidth="1"/>
  </cols>
  <sheetData>
    <row r="3" spans="1:3">
      <c r="A3" s="14" t="s">
        <v>385</v>
      </c>
      <c r="B3" s="14" t="s">
        <v>384</v>
      </c>
    </row>
    <row r="4" spans="1:3">
      <c r="A4" s="14" t="s">
        <v>382</v>
      </c>
      <c r="B4" t="s">
        <v>381</v>
      </c>
      <c r="C4" t="s">
        <v>383</v>
      </c>
    </row>
    <row r="5" spans="1:3">
      <c r="A5" s="15" t="s">
        <v>387</v>
      </c>
      <c r="B5" s="16">
        <v>38</v>
      </c>
      <c r="C5" s="16">
        <v>38</v>
      </c>
    </row>
    <row r="6" spans="1:3">
      <c r="A6" s="17" t="s">
        <v>400</v>
      </c>
      <c r="B6" s="16">
        <v>38</v>
      </c>
      <c r="C6" s="16">
        <v>38</v>
      </c>
    </row>
    <row r="7" spans="1:3">
      <c r="A7" s="18" t="s">
        <v>403</v>
      </c>
      <c r="B7" s="16">
        <v>38</v>
      </c>
      <c r="C7" s="16">
        <v>38</v>
      </c>
    </row>
    <row r="8" spans="1:3">
      <c r="A8" s="15" t="s">
        <v>388</v>
      </c>
      <c r="B8" s="16">
        <v>43</v>
      </c>
      <c r="C8" s="16">
        <v>43</v>
      </c>
    </row>
    <row r="9" spans="1:3">
      <c r="A9" s="17" t="s">
        <v>400</v>
      </c>
      <c r="B9" s="16">
        <v>43</v>
      </c>
      <c r="C9" s="16">
        <v>43</v>
      </c>
    </row>
    <row r="10" spans="1:3">
      <c r="A10" s="18" t="s">
        <v>403</v>
      </c>
      <c r="B10" s="16">
        <v>43</v>
      </c>
      <c r="C10" s="16">
        <v>43</v>
      </c>
    </row>
    <row r="11" spans="1:3">
      <c r="A11" s="15" t="s">
        <v>389</v>
      </c>
      <c r="B11" s="16">
        <v>38</v>
      </c>
      <c r="C11" s="16">
        <v>38</v>
      </c>
    </row>
    <row r="12" spans="1:3">
      <c r="A12" s="17" t="s">
        <v>400</v>
      </c>
      <c r="B12" s="16">
        <v>38</v>
      </c>
      <c r="C12" s="16">
        <v>38</v>
      </c>
    </row>
    <row r="13" spans="1:3">
      <c r="A13" s="18" t="s">
        <v>403</v>
      </c>
      <c r="B13" s="16">
        <v>38</v>
      </c>
      <c r="C13" s="16">
        <v>38</v>
      </c>
    </row>
    <row r="14" spans="1:3">
      <c r="A14" s="15" t="s">
        <v>390</v>
      </c>
      <c r="B14" s="16">
        <v>44</v>
      </c>
      <c r="C14" s="16">
        <v>44</v>
      </c>
    </row>
    <row r="15" spans="1:3">
      <c r="A15" s="17" t="s">
        <v>400</v>
      </c>
      <c r="B15" s="16">
        <v>44</v>
      </c>
      <c r="C15" s="16">
        <v>44</v>
      </c>
    </row>
    <row r="16" spans="1:3">
      <c r="A16" s="18" t="s">
        <v>403</v>
      </c>
      <c r="B16" s="16">
        <v>44</v>
      </c>
      <c r="C16" s="16">
        <v>44</v>
      </c>
    </row>
    <row r="17" spans="1:5">
      <c r="A17" s="15" t="s">
        <v>391</v>
      </c>
      <c r="B17" s="16">
        <v>49</v>
      </c>
      <c r="C17" s="16">
        <v>49</v>
      </c>
    </row>
    <row r="18" spans="1:5">
      <c r="A18" s="17" t="s">
        <v>400</v>
      </c>
      <c r="B18" s="16">
        <v>49</v>
      </c>
      <c r="C18" s="16">
        <v>49</v>
      </c>
    </row>
    <row r="19" spans="1:5">
      <c r="A19" s="18" t="s">
        <v>403</v>
      </c>
      <c r="B19" s="16">
        <v>49</v>
      </c>
      <c r="C19" s="16">
        <v>49</v>
      </c>
    </row>
    <row r="20" spans="1:5">
      <c r="A20" s="15" t="s">
        <v>392</v>
      </c>
      <c r="B20" s="16">
        <v>44</v>
      </c>
      <c r="C20" s="16">
        <v>44</v>
      </c>
    </row>
    <row r="21" spans="1:5">
      <c r="A21" s="17" t="s">
        <v>400</v>
      </c>
      <c r="B21" s="16">
        <v>44</v>
      </c>
      <c r="C21" s="16">
        <v>44</v>
      </c>
    </row>
    <row r="22" spans="1:5">
      <c r="A22" s="18" t="s">
        <v>403</v>
      </c>
      <c r="B22" s="16">
        <v>44</v>
      </c>
      <c r="C22" s="16">
        <v>44</v>
      </c>
    </row>
    <row r="23" spans="1:5">
      <c r="A23" s="15" t="s">
        <v>393</v>
      </c>
      <c r="B23" s="16">
        <v>40</v>
      </c>
      <c r="C23" s="16">
        <v>40</v>
      </c>
    </row>
    <row r="24" spans="1:5">
      <c r="A24" s="17" t="s">
        <v>400</v>
      </c>
      <c r="B24" s="16">
        <v>40</v>
      </c>
      <c r="C24" s="16">
        <v>40</v>
      </c>
    </row>
    <row r="25" spans="1:5">
      <c r="A25" s="18" t="s">
        <v>403</v>
      </c>
      <c r="B25" s="16">
        <v>40</v>
      </c>
      <c r="C25" s="16">
        <v>40</v>
      </c>
    </row>
    <row r="26" spans="1:5">
      <c r="A26" s="15" t="s">
        <v>394</v>
      </c>
      <c r="B26" s="16">
        <v>57</v>
      </c>
      <c r="C26" s="16">
        <v>57</v>
      </c>
    </row>
    <row r="27" spans="1:5">
      <c r="A27" s="17" t="s">
        <v>400</v>
      </c>
      <c r="B27" s="16">
        <v>57</v>
      </c>
      <c r="C27" s="16">
        <v>57</v>
      </c>
    </row>
    <row r="28" spans="1:5">
      <c r="A28" s="18" t="s">
        <v>403</v>
      </c>
      <c r="B28" s="16">
        <v>57</v>
      </c>
      <c r="C28" s="16">
        <v>57</v>
      </c>
    </row>
    <row r="29" spans="1:5">
      <c r="A29" s="15" t="s">
        <v>395</v>
      </c>
      <c r="B29" s="16">
        <v>40</v>
      </c>
      <c r="C29" s="16">
        <v>40</v>
      </c>
    </row>
    <row r="30" spans="1:5">
      <c r="A30" s="17" t="s">
        <v>400</v>
      </c>
      <c r="B30" s="16">
        <v>40</v>
      </c>
      <c r="C30" s="16">
        <v>40</v>
      </c>
    </row>
    <row r="31" spans="1:5">
      <c r="A31" s="18" t="s">
        <v>403</v>
      </c>
      <c r="B31" s="16">
        <v>40</v>
      </c>
      <c r="C31" s="16">
        <v>40</v>
      </c>
      <c r="E31" s="30" t="s">
        <v>500</v>
      </c>
    </row>
    <row r="32" spans="1:5">
      <c r="A32" s="15" t="s">
        <v>396</v>
      </c>
      <c r="B32" s="16">
        <v>47</v>
      </c>
      <c r="C32" s="16">
        <v>47</v>
      </c>
    </row>
    <row r="33" spans="1:5">
      <c r="A33" s="17" t="s">
        <v>400</v>
      </c>
      <c r="B33" s="16">
        <v>47</v>
      </c>
      <c r="C33" s="16">
        <v>47</v>
      </c>
      <c r="E33" s="30" t="s">
        <v>499</v>
      </c>
    </row>
    <row r="34" spans="1:5">
      <c r="A34" s="18" t="s">
        <v>403</v>
      </c>
      <c r="B34" s="16">
        <v>47</v>
      </c>
      <c r="C34" s="16">
        <v>47</v>
      </c>
      <c r="E34" s="30" t="s">
        <v>519</v>
      </c>
    </row>
    <row r="35" spans="1:5">
      <c r="A35" s="15" t="s">
        <v>397</v>
      </c>
      <c r="B35" s="16">
        <v>49</v>
      </c>
      <c r="C35" s="16">
        <v>49</v>
      </c>
    </row>
    <row r="36" spans="1:5">
      <c r="A36" s="17" t="s">
        <v>400</v>
      </c>
      <c r="B36" s="16">
        <v>49</v>
      </c>
      <c r="C36" s="16">
        <v>49</v>
      </c>
    </row>
    <row r="37" spans="1:5">
      <c r="A37" s="18" t="s">
        <v>403</v>
      </c>
      <c r="B37" s="16">
        <v>49</v>
      </c>
      <c r="C37" s="16">
        <v>49</v>
      </c>
    </row>
    <row r="38" spans="1:5">
      <c r="A38" s="15" t="s">
        <v>398</v>
      </c>
      <c r="B38" s="16">
        <v>48</v>
      </c>
      <c r="C38" s="16">
        <v>48</v>
      </c>
    </row>
    <row r="39" spans="1:5">
      <c r="A39" s="17" t="s">
        <v>400</v>
      </c>
      <c r="B39" s="16">
        <v>48</v>
      </c>
      <c r="C39" s="16">
        <v>48</v>
      </c>
    </row>
    <row r="40" spans="1:5">
      <c r="A40" s="18" t="s">
        <v>403</v>
      </c>
      <c r="B40" s="16">
        <v>48</v>
      </c>
      <c r="C40" s="16">
        <v>48</v>
      </c>
    </row>
    <row r="41" spans="1:5">
      <c r="A41" s="15" t="s">
        <v>383</v>
      </c>
      <c r="B41" s="16">
        <v>537</v>
      </c>
      <c r="C41" s="16">
        <v>537</v>
      </c>
    </row>
  </sheetData>
  <phoneticPr fontId="3" type="noConversion"/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"/>
  <sheetViews>
    <sheetView workbookViewId="0">
      <selection activeCell="N28" sqref="N28"/>
    </sheetView>
  </sheetViews>
  <sheetFormatPr defaultRowHeight="15.75"/>
  <cols>
    <col min="1" max="1" width="19.75" bestFit="1" customWidth="1"/>
    <col min="2" max="2" width="16.75" bestFit="1" customWidth="1"/>
    <col min="3" max="3" width="8.375" bestFit="1" customWidth="1"/>
    <col min="4" max="4" width="10.375" bestFit="1" customWidth="1"/>
    <col min="5" max="5" width="9.375" bestFit="1" customWidth="1"/>
    <col min="6" max="6" width="7.375" bestFit="1" customWidth="1"/>
    <col min="7" max="7" width="17" bestFit="1" customWidth="1"/>
    <col min="8" max="8" width="12.625" bestFit="1" customWidth="1"/>
  </cols>
  <sheetData>
    <row r="3" spans="1:8">
      <c r="A3" s="14" t="s">
        <v>385</v>
      </c>
      <c r="B3" s="14" t="s">
        <v>384</v>
      </c>
    </row>
    <row r="4" spans="1:8">
      <c r="B4" t="s">
        <v>381</v>
      </c>
      <c r="G4" t="s">
        <v>401</v>
      </c>
      <c r="H4" t="s">
        <v>383</v>
      </c>
    </row>
    <row r="5" spans="1:8">
      <c r="A5" s="14" t="s">
        <v>382</v>
      </c>
      <c r="B5" t="s">
        <v>5</v>
      </c>
      <c r="C5" t="s">
        <v>8</v>
      </c>
      <c r="D5" t="s">
        <v>11</v>
      </c>
      <c r="E5" t="s">
        <v>13</v>
      </c>
      <c r="F5" t="s">
        <v>15</v>
      </c>
    </row>
    <row r="6" spans="1:8">
      <c r="A6" s="15" t="s">
        <v>387</v>
      </c>
      <c r="B6" s="16">
        <v>7</v>
      </c>
      <c r="C6" s="16">
        <v>11</v>
      </c>
      <c r="D6" s="16">
        <v>10</v>
      </c>
      <c r="E6" s="16">
        <v>7</v>
      </c>
      <c r="F6" s="16">
        <v>3</v>
      </c>
      <c r="G6" s="16">
        <v>38</v>
      </c>
      <c r="H6" s="16">
        <v>38</v>
      </c>
    </row>
    <row r="7" spans="1:8">
      <c r="A7" s="17" t="s">
        <v>400</v>
      </c>
      <c r="B7" s="16">
        <v>7</v>
      </c>
      <c r="C7" s="16">
        <v>11</v>
      </c>
      <c r="D7" s="16">
        <v>10</v>
      </c>
      <c r="E7" s="16">
        <v>7</v>
      </c>
      <c r="F7" s="16">
        <v>3</v>
      </c>
      <c r="G7" s="16">
        <v>38</v>
      </c>
      <c r="H7" s="16">
        <v>38</v>
      </c>
    </row>
    <row r="8" spans="1:8">
      <c r="A8" s="15" t="s">
        <v>388</v>
      </c>
      <c r="B8" s="16">
        <v>6</v>
      </c>
      <c r="C8" s="16">
        <v>5</v>
      </c>
      <c r="D8" s="16">
        <v>8</v>
      </c>
      <c r="E8" s="16">
        <v>5</v>
      </c>
      <c r="F8" s="16">
        <v>19</v>
      </c>
      <c r="G8" s="16">
        <v>43</v>
      </c>
      <c r="H8" s="16">
        <v>43</v>
      </c>
    </row>
    <row r="9" spans="1:8">
      <c r="A9" s="17" t="s">
        <v>400</v>
      </c>
      <c r="B9" s="16">
        <v>6</v>
      </c>
      <c r="C9" s="16">
        <v>5</v>
      </c>
      <c r="D9" s="16">
        <v>8</v>
      </c>
      <c r="E9" s="16">
        <v>5</v>
      </c>
      <c r="F9" s="16">
        <v>19</v>
      </c>
      <c r="G9" s="16">
        <v>43</v>
      </c>
      <c r="H9" s="16">
        <v>43</v>
      </c>
    </row>
    <row r="10" spans="1:8">
      <c r="A10" s="15" t="s">
        <v>389</v>
      </c>
      <c r="B10" s="16">
        <v>6</v>
      </c>
      <c r="C10" s="16">
        <v>9</v>
      </c>
      <c r="D10" s="16">
        <v>10</v>
      </c>
      <c r="E10" s="16">
        <v>7</v>
      </c>
      <c r="F10" s="16">
        <v>6</v>
      </c>
      <c r="G10" s="16">
        <v>38</v>
      </c>
      <c r="H10" s="16">
        <v>38</v>
      </c>
    </row>
    <row r="11" spans="1:8">
      <c r="A11" s="17" t="s">
        <v>400</v>
      </c>
      <c r="B11" s="16">
        <v>6</v>
      </c>
      <c r="C11" s="16">
        <v>9</v>
      </c>
      <c r="D11" s="16">
        <v>10</v>
      </c>
      <c r="E11" s="16">
        <v>7</v>
      </c>
      <c r="F11" s="16">
        <v>6</v>
      </c>
      <c r="G11" s="16">
        <v>38</v>
      </c>
      <c r="H11" s="16">
        <v>38</v>
      </c>
    </row>
    <row r="12" spans="1:8">
      <c r="A12" s="15" t="s">
        <v>390</v>
      </c>
      <c r="B12" s="16">
        <v>8</v>
      </c>
      <c r="C12" s="16">
        <v>8</v>
      </c>
      <c r="D12" s="16">
        <v>10</v>
      </c>
      <c r="E12" s="16">
        <v>6</v>
      </c>
      <c r="F12" s="16">
        <v>12</v>
      </c>
      <c r="G12" s="16">
        <v>44</v>
      </c>
      <c r="H12" s="16">
        <v>44</v>
      </c>
    </row>
    <row r="13" spans="1:8">
      <c r="A13" s="17" t="s">
        <v>400</v>
      </c>
      <c r="B13" s="16">
        <v>8</v>
      </c>
      <c r="C13" s="16">
        <v>8</v>
      </c>
      <c r="D13" s="16">
        <v>10</v>
      </c>
      <c r="E13" s="16">
        <v>6</v>
      </c>
      <c r="F13" s="16">
        <v>12</v>
      </c>
      <c r="G13" s="16">
        <v>44</v>
      </c>
      <c r="H13" s="16">
        <v>44</v>
      </c>
    </row>
    <row r="14" spans="1:8">
      <c r="A14" s="15" t="s">
        <v>391</v>
      </c>
      <c r="B14" s="16">
        <v>8</v>
      </c>
      <c r="C14" s="16">
        <v>6</v>
      </c>
      <c r="D14" s="16">
        <v>10</v>
      </c>
      <c r="E14" s="16">
        <v>15</v>
      </c>
      <c r="F14" s="16">
        <v>10</v>
      </c>
      <c r="G14" s="16">
        <v>49</v>
      </c>
      <c r="H14" s="16">
        <v>49</v>
      </c>
    </row>
    <row r="15" spans="1:8">
      <c r="A15" s="17" t="s">
        <v>400</v>
      </c>
      <c r="B15" s="16">
        <v>8</v>
      </c>
      <c r="C15" s="16">
        <v>6</v>
      </c>
      <c r="D15" s="16">
        <v>10</v>
      </c>
      <c r="E15" s="16">
        <v>15</v>
      </c>
      <c r="F15" s="16">
        <v>10</v>
      </c>
      <c r="G15" s="16">
        <v>49</v>
      </c>
      <c r="H15" s="16">
        <v>49</v>
      </c>
    </row>
    <row r="16" spans="1:8">
      <c r="A16" s="15" t="s">
        <v>392</v>
      </c>
      <c r="B16" s="16">
        <v>4</v>
      </c>
      <c r="C16" s="16">
        <v>9</v>
      </c>
      <c r="D16" s="16">
        <v>11</v>
      </c>
      <c r="E16" s="16">
        <v>12</v>
      </c>
      <c r="F16" s="16">
        <v>8</v>
      </c>
      <c r="G16" s="16">
        <v>44</v>
      </c>
      <c r="H16" s="16">
        <v>44</v>
      </c>
    </row>
    <row r="17" spans="1:11">
      <c r="A17" s="17" t="s">
        <v>400</v>
      </c>
      <c r="B17" s="16">
        <v>4</v>
      </c>
      <c r="C17" s="16">
        <v>9</v>
      </c>
      <c r="D17" s="16">
        <v>11</v>
      </c>
      <c r="E17" s="16">
        <v>12</v>
      </c>
      <c r="F17" s="16">
        <v>8</v>
      </c>
      <c r="G17" s="16">
        <v>44</v>
      </c>
      <c r="H17" s="16">
        <v>44</v>
      </c>
    </row>
    <row r="18" spans="1:11">
      <c r="A18" s="15" t="s">
        <v>393</v>
      </c>
      <c r="B18" s="16">
        <v>9</v>
      </c>
      <c r="C18" s="16">
        <v>9</v>
      </c>
      <c r="D18" s="16">
        <v>11</v>
      </c>
      <c r="E18" s="16">
        <v>7</v>
      </c>
      <c r="F18" s="16">
        <v>4</v>
      </c>
      <c r="G18" s="16">
        <v>40</v>
      </c>
      <c r="H18" s="16">
        <v>40</v>
      </c>
    </row>
    <row r="19" spans="1:11">
      <c r="A19" s="17" t="s">
        <v>400</v>
      </c>
      <c r="B19" s="16">
        <v>9</v>
      </c>
      <c r="C19" s="16">
        <v>9</v>
      </c>
      <c r="D19" s="16">
        <v>11</v>
      </c>
      <c r="E19" s="16">
        <v>7</v>
      </c>
      <c r="F19" s="16">
        <v>4</v>
      </c>
      <c r="G19" s="16">
        <v>40</v>
      </c>
      <c r="H19" s="16">
        <v>40</v>
      </c>
    </row>
    <row r="20" spans="1:11">
      <c r="A20" s="15" t="s">
        <v>394</v>
      </c>
      <c r="B20" s="16">
        <v>9</v>
      </c>
      <c r="C20" s="16">
        <v>9</v>
      </c>
      <c r="D20" s="16">
        <v>9</v>
      </c>
      <c r="E20" s="16">
        <v>15</v>
      </c>
      <c r="F20" s="16">
        <v>15</v>
      </c>
      <c r="G20" s="16">
        <v>57</v>
      </c>
      <c r="H20" s="16">
        <v>57</v>
      </c>
    </row>
    <row r="21" spans="1:11">
      <c r="A21" s="17" t="s">
        <v>400</v>
      </c>
      <c r="B21" s="16">
        <v>9</v>
      </c>
      <c r="C21" s="16">
        <v>9</v>
      </c>
      <c r="D21" s="16">
        <v>9</v>
      </c>
      <c r="E21" s="16">
        <v>15</v>
      </c>
      <c r="F21" s="16">
        <v>15</v>
      </c>
      <c r="G21" s="16">
        <v>57</v>
      </c>
      <c r="H21" s="16">
        <v>57</v>
      </c>
    </row>
    <row r="22" spans="1:11">
      <c r="A22" s="15" t="s">
        <v>395</v>
      </c>
      <c r="B22" s="16">
        <v>11</v>
      </c>
      <c r="C22" s="16">
        <v>7</v>
      </c>
      <c r="D22" s="16">
        <v>7</v>
      </c>
      <c r="E22" s="16">
        <v>6</v>
      </c>
      <c r="F22" s="16">
        <v>9</v>
      </c>
      <c r="G22" s="16">
        <v>40</v>
      </c>
      <c r="H22" s="16">
        <v>40</v>
      </c>
    </row>
    <row r="23" spans="1:11">
      <c r="A23" s="17" t="s">
        <v>400</v>
      </c>
      <c r="B23" s="16">
        <v>11</v>
      </c>
      <c r="C23" s="16">
        <v>7</v>
      </c>
      <c r="D23" s="16">
        <v>7</v>
      </c>
      <c r="E23" s="16">
        <v>6</v>
      </c>
      <c r="F23" s="16">
        <v>9</v>
      </c>
      <c r="G23" s="16">
        <v>40</v>
      </c>
      <c r="H23" s="16">
        <v>40</v>
      </c>
    </row>
    <row r="24" spans="1:11">
      <c r="A24" s="15" t="s">
        <v>396</v>
      </c>
      <c r="B24" s="16">
        <v>7</v>
      </c>
      <c r="C24" s="16">
        <v>8</v>
      </c>
      <c r="D24" s="16">
        <v>9</v>
      </c>
      <c r="E24" s="16">
        <v>14</v>
      </c>
      <c r="F24" s="16">
        <v>9</v>
      </c>
      <c r="G24" s="16">
        <v>47</v>
      </c>
      <c r="H24" s="16">
        <v>47</v>
      </c>
      <c r="J24" s="30" t="s">
        <v>501</v>
      </c>
    </row>
    <row r="25" spans="1:11">
      <c r="A25" s="17" t="s">
        <v>400</v>
      </c>
      <c r="B25" s="16">
        <v>7</v>
      </c>
      <c r="C25" s="16">
        <v>8</v>
      </c>
      <c r="D25" s="16">
        <v>9</v>
      </c>
      <c r="E25" s="16">
        <v>14</v>
      </c>
      <c r="F25" s="16">
        <v>9</v>
      </c>
      <c r="G25" s="16">
        <v>47</v>
      </c>
      <c r="H25" s="16">
        <v>47</v>
      </c>
      <c r="K25" s="30" t="s">
        <v>502</v>
      </c>
    </row>
    <row r="26" spans="1:11">
      <c r="A26" s="15" t="s">
        <v>397</v>
      </c>
      <c r="B26" s="16">
        <v>9</v>
      </c>
      <c r="C26" s="16">
        <v>7</v>
      </c>
      <c r="D26" s="16">
        <v>9</v>
      </c>
      <c r="E26" s="16">
        <v>9</v>
      </c>
      <c r="F26" s="16">
        <v>15</v>
      </c>
      <c r="G26" s="16">
        <v>49</v>
      </c>
      <c r="H26" s="16">
        <v>49</v>
      </c>
    </row>
    <row r="27" spans="1:11">
      <c r="A27" s="17" t="s">
        <v>400</v>
      </c>
      <c r="B27" s="16">
        <v>9</v>
      </c>
      <c r="C27" s="16">
        <v>7</v>
      </c>
      <c r="D27" s="16">
        <v>9</v>
      </c>
      <c r="E27" s="16">
        <v>9</v>
      </c>
      <c r="F27" s="16">
        <v>15</v>
      </c>
      <c r="G27" s="16">
        <v>49</v>
      </c>
      <c r="H27" s="16">
        <v>49</v>
      </c>
    </row>
    <row r="28" spans="1:11">
      <c r="A28" s="15" t="s">
        <v>398</v>
      </c>
      <c r="B28" s="16">
        <v>10</v>
      </c>
      <c r="C28" s="16">
        <v>7</v>
      </c>
      <c r="D28" s="16">
        <v>10</v>
      </c>
      <c r="E28" s="16">
        <v>9</v>
      </c>
      <c r="F28" s="16">
        <v>12</v>
      </c>
      <c r="G28" s="16">
        <v>48</v>
      </c>
      <c r="H28" s="16">
        <v>48</v>
      </c>
    </row>
    <row r="29" spans="1:11">
      <c r="A29" s="17" t="s">
        <v>400</v>
      </c>
      <c r="B29" s="16">
        <v>10</v>
      </c>
      <c r="C29" s="16">
        <v>7</v>
      </c>
      <c r="D29" s="16">
        <v>10</v>
      </c>
      <c r="E29" s="16">
        <v>9</v>
      </c>
      <c r="F29" s="16">
        <v>12</v>
      </c>
      <c r="G29" s="16">
        <v>48</v>
      </c>
      <c r="H29" s="16">
        <v>48</v>
      </c>
    </row>
    <row r="30" spans="1:11">
      <c r="A30" s="15" t="s">
        <v>383</v>
      </c>
      <c r="B30" s="16">
        <v>94</v>
      </c>
      <c r="C30" s="16">
        <v>95</v>
      </c>
      <c r="D30" s="16">
        <v>114</v>
      </c>
      <c r="E30" s="16">
        <v>112</v>
      </c>
      <c r="F30" s="16">
        <v>122</v>
      </c>
      <c r="G30" s="16">
        <v>537</v>
      </c>
      <c r="H30" s="16">
        <v>537</v>
      </c>
    </row>
  </sheetData>
  <phoneticPr fontId="3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9"/>
  <sheetViews>
    <sheetView workbookViewId="0">
      <selection activeCell="H32" sqref="H32"/>
    </sheetView>
  </sheetViews>
  <sheetFormatPr defaultRowHeight="15.75"/>
  <cols>
    <col min="1" max="1" width="19.75" bestFit="1" customWidth="1"/>
    <col min="2" max="2" width="16.75" bestFit="1" customWidth="1"/>
    <col min="3" max="3" width="12.625" bestFit="1" customWidth="1"/>
    <col min="4" max="4" width="17" bestFit="1" customWidth="1"/>
    <col min="5" max="5" width="12.625" bestFit="1" customWidth="1"/>
    <col min="6" max="6" width="17" bestFit="1" customWidth="1"/>
    <col min="7" max="7" width="12.625" bestFit="1" customWidth="1"/>
  </cols>
  <sheetData>
    <row r="3" spans="1:3">
      <c r="A3" s="14" t="s">
        <v>385</v>
      </c>
      <c r="B3" s="14" t="s">
        <v>384</v>
      </c>
    </row>
    <row r="4" spans="1:3">
      <c r="B4" t="s">
        <v>381</v>
      </c>
      <c r="C4" t="s">
        <v>383</v>
      </c>
    </row>
    <row r="6" spans="1:3">
      <c r="A6" s="14" t="s">
        <v>382</v>
      </c>
    </row>
    <row r="7" spans="1:3">
      <c r="A7" s="15">
        <v>1</v>
      </c>
      <c r="B7" s="16">
        <v>6</v>
      </c>
      <c r="C7" s="16">
        <v>6</v>
      </c>
    </row>
    <row r="8" spans="1:3">
      <c r="A8" s="15">
        <v>2</v>
      </c>
      <c r="B8" s="16">
        <v>9</v>
      </c>
      <c r="C8" s="16">
        <v>9</v>
      </c>
    </row>
    <row r="9" spans="1:3">
      <c r="A9" s="15">
        <v>3</v>
      </c>
      <c r="B9" s="16">
        <v>8</v>
      </c>
      <c r="C9" s="16">
        <v>8</v>
      </c>
    </row>
    <row r="10" spans="1:3">
      <c r="A10" s="15">
        <v>4</v>
      </c>
      <c r="B10" s="16">
        <v>10</v>
      </c>
      <c r="C10" s="16">
        <v>10</v>
      </c>
    </row>
    <row r="11" spans="1:3">
      <c r="A11" s="15">
        <v>5</v>
      </c>
      <c r="B11" s="16">
        <v>7</v>
      </c>
      <c r="C11" s="16">
        <v>7</v>
      </c>
    </row>
    <row r="12" spans="1:3">
      <c r="A12" s="15">
        <v>6</v>
      </c>
      <c r="B12" s="16">
        <v>11</v>
      </c>
      <c r="C12" s="16">
        <v>11</v>
      </c>
    </row>
    <row r="13" spans="1:3">
      <c r="A13" s="15">
        <v>7</v>
      </c>
      <c r="B13" s="16">
        <v>14</v>
      </c>
      <c r="C13" s="16">
        <v>14</v>
      </c>
    </row>
    <row r="14" spans="1:3">
      <c r="A14" s="15">
        <v>8</v>
      </c>
      <c r="B14" s="16">
        <v>12</v>
      </c>
      <c r="C14" s="16">
        <v>12</v>
      </c>
    </row>
    <row r="15" spans="1:3">
      <c r="A15" s="15">
        <v>9</v>
      </c>
      <c r="B15" s="16">
        <v>6</v>
      </c>
      <c r="C15" s="16">
        <v>6</v>
      </c>
    </row>
    <row r="16" spans="1:3">
      <c r="A16" s="15">
        <v>10</v>
      </c>
      <c r="B16" s="16">
        <v>6</v>
      </c>
      <c r="C16" s="16">
        <v>6</v>
      </c>
    </row>
    <row r="17" spans="1:5">
      <c r="A17" s="15">
        <v>11</v>
      </c>
      <c r="B17" s="16">
        <v>11</v>
      </c>
      <c r="C17" s="16">
        <v>11</v>
      </c>
    </row>
    <row r="18" spans="1:5">
      <c r="A18" s="15">
        <v>12</v>
      </c>
      <c r="B18" s="16">
        <v>12</v>
      </c>
      <c r="C18" s="16">
        <v>12</v>
      </c>
    </row>
    <row r="19" spans="1:5">
      <c r="A19" s="15">
        <v>13</v>
      </c>
      <c r="B19" s="16">
        <v>8</v>
      </c>
      <c r="C19" s="16">
        <v>8</v>
      </c>
    </row>
    <row r="20" spans="1:5">
      <c r="A20" s="15">
        <v>14</v>
      </c>
      <c r="B20" s="16">
        <v>9</v>
      </c>
      <c r="C20" s="16">
        <v>9</v>
      </c>
    </row>
    <row r="21" spans="1:5">
      <c r="A21" s="15">
        <v>15</v>
      </c>
      <c r="B21" s="16">
        <v>9</v>
      </c>
      <c r="C21" s="16">
        <v>9</v>
      </c>
    </row>
    <row r="22" spans="1:5">
      <c r="A22" s="15">
        <v>16</v>
      </c>
      <c r="B22" s="16">
        <v>9</v>
      </c>
      <c r="C22" s="16">
        <v>9</v>
      </c>
    </row>
    <row r="23" spans="1:5">
      <c r="A23" s="15">
        <v>17</v>
      </c>
      <c r="B23" s="16">
        <v>13</v>
      </c>
      <c r="C23" s="16">
        <v>13</v>
      </c>
    </row>
    <row r="24" spans="1:5">
      <c r="A24" s="15">
        <v>18</v>
      </c>
      <c r="B24" s="16">
        <v>11</v>
      </c>
      <c r="C24" s="16">
        <v>11</v>
      </c>
    </row>
    <row r="25" spans="1:5">
      <c r="A25" s="15">
        <v>19</v>
      </c>
      <c r="B25" s="16">
        <v>12</v>
      </c>
      <c r="C25" s="16">
        <v>12</v>
      </c>
    </row>
    <row r="26" spans="1:5">
      <c r="A26" s="15">
        <v>20</v>
      </c>
      <c r="B26" s="16">
        <v>7</v>
      </c>
      <c r="C26" s="16">
        <v>7</v>
      </c>
    </row>
    <row r="27" spans="1:5">
      <c r="A27" s="15">
        <v>21</v>
      </c>
      <c r="B27" s="16">
        <v>14</v>
      </c>
      <c r="C27" s="16">
        <v>14</v>
      </c>
    </row>
    <row r="28" spans="1:5">
      <c r="A28" s="15">
        <v>22</v>
      </c>
      <c r="B28" s="16">
        <v>10</v>
      </c>
      <c r="C28" s="16">
        <v>10</v>
      </c>
      <c r="E28" s="30" t="s">
        <v>503</v>
      </c>
    </row>
    <row r="29" spans="1:5">
      <c r="A29" s="15">
        <v>23</v>
      </c>
      <c r="B29" s="16">
        <v>10</v>
      </c>
      <c r="C29" s="16">
        <v>10</v>
      </c>
    </row>
    <row r="30" spans="1:5">
      <c r="A30" s="15">
        <v>24</v>
      </c>
      <c r="B30" s="16">
        <v>14</v>
      </c>
      <c r="C30" s="16">
        <v>14</v>
      </c>
    </row>
    <row r="31" spans="1:5">
      <c r="A31" s="15">
        <v>25</v>
      </c>
      <c r="B31" s="16">
        <v>11</v>
      </c>
      <c r="C31" s="16">
        <v>11</v>
      </c>
    </row>
    <row r="32" spans="1:5">
      <c r="A32" s="15">
        <v>26</v>
      </c>
      <c r="B32" s="16">
        <v>9</v>
      </c>
      <c r="C32" s="16">
        <v>9</v>
      </c>
    </row>
    <row r="33" spans="1:3">
      <c r="A33" s="15">
        <v>27</v>
      </c>
      <c r="B33" s="16">
        <v>5</v>
      </c>
      <c r="C33" s="16">
        <v>5</v>
      </c>
    </row>
    <row r="34" spans="1:3">
      <c r="A34" s="15">
        <v>28</v>
      </c>
      <c r="B34" s="16">
        <v>12</v>
      </c>
      <c r="C34" s="16">
        <v>12</v>
      </c>
    </row>
    <row r="35" spans="1:3">
      <c r="A35" s="15">
        <v>29</v>
      </c>
      <c r="B35" s="16">
        <v>8</v>
      </c>
      <c r="C35" s="16">
        <v>8</v>
      </c>
    </row>
    <row r="36" spans="1:3">
      <c r="A36" s="15">
        <v>30</v>
      </c>
      <c r="B36" s="16">
        <v>9</v>
      </c>
      <c r="C36" s="16">
        <v>9</v>
      </c>
    </row>
    <row r="37" spans="1:3">
      <c r="A37" s="15">
        <v>31</v>
      </c>
      <c r="B37" s="16">
        <v>15</v>
      </c>
      <c r="C37" s="16">
        <v>15</v>
      </c>
    </row>
    <row r="38" spans="1:3">
      <c r="A38" s="15">
        <v>32</v>
      </c>
      <c r="B38" s="16">
        <v>13</v>
      </c>
      <c r="C38" s="16">
        <v>13</v>
      </c>
    </row>
    <row r="39" spans="1:3">
      <c r="A39" s="15">
        <v>33</v>
      </c>
      <c r="B39" s="16">
        <v>14</v>
      </c>
      <c r="C39" s="16">
        <v>14</v>
      </c>
    </row>
    <row r="40" spans="1:3">
      <c r="A40" s="15">
        <v>34</v>
      </c>
      <c r="B40" s="16">
        <v>10</v>
      </c>
      <c r="C40" s="16">
        <v>10</v>
      </c>
    </row>
    <row r="41" spans="1:3">
      <c r="A41" s="15">
        <v>35</v>
      </c>
      <c r="B41" s="16">
        <v>11</v>
      </c>
      <c r="C41" s="16">
        <v>11</v>
      </c>
    </row>
    <row r="42" spans="1:3">
      <c r="A42" s="15">
        <v>36</v>
      </c>
      <c r="B42" s="16">
        <v>6</v>
      </c>
      <c r="C42" s="16">
        <v>6</v>
      </c>
    </row>
    <row r="43" spans="1:3">
      <c r="A43" s="15">
        <v>37</v>
      </c>
      <c r="B43" s="16">
        <v>13</v>
      </c>
      <c r="C43" s="16">
        <v>13</v>
      </c>
    </row>
    <row r="44" spans="1:3">
      <c r="A44" s="15">
        <v>38</v>
      </c>
      <c r="B44" s="16">
        <v>12</v>
      </c>
      <c r="C44" s="16">
        <v>12</v>
      </c>
    </row>
    <row r="45" spans="1:3">
      <c r="A45" s="15">
        <v>39</v>
      </c>
      <c r="B45" s="16">
        <v>6</v>
      </c>
      <c r="C45" s="16">
        <v>6</v>
      </c>
    </row>
    <row r="46" spans="1:3">
      <c r="A46" s="15">
        <v>40</v>
      </c>
      <c r="B46" s="16">
        <v>13</v>
      </c>
      <c r="C46" s="16">
        <v>13</v>
      </c>
    </row>
    <row r="47" spans="1:3">
      <c r="A47" s="15">
        <v>41</v>
      </c>
      <c r="B47" s="16">
        <v>8</v>
      </c>
      <c r="C47" s="16">
        <v>8</v>
      </c>
    </row>
    <row r="48" spans="1:3">
      <c r="A48" s="15">
        <v>42</v>
      </c>
      <c r="B48" s="16">
        <v>13</v>
      </c>
      <c r="C48" s="16">
        <v>13</v>
      </c>
    </row>
    <row r="49" spans="1:3">
      <c r="A49" s="15">
        <v>43</v>
      </c>
      <c r="B49" s="16">
        <v>12</v>
      </c>
      <c r="C49" s="16">
        <v>12</v>
      </c>
    </row>
    <row r="50" spans="1:3">
      <c r="A50" s="15">
        <v>44</v>
      </c>
      <c r="B50" s="16">
        <v>8</v>
      </c>
      <c r="C50" s="16">
        <v>8</v>
      </c>
    </row>
    <row r="51" spans="1:3">
      <c r="A51" s="15">
        <v>45</v>
      </c>
      <c r="B51" s="16">
        <v>10</v>
      </c>
      <c r="C51" s="16">
        <v>10</v>
      </c>
    </row>
    <row r="52" spans="1:3">
      <c r="A52" s="15">
        <v>46</v>
      </c>
      <c r="B52" s="16">
        <v>14</v>
      </c>
      <c r="C52" s="16">
        <v>14</v>
      </c>
    </row>
    <row r="53" spans="1:3">
      <c r="A53" s="15">
        <v>47</v>
      </c>
      <c r="B53" s="16">
        <v>11</v>
      </c>
      <c r="C53" s="16">
        <v>11</v>
      </c>
    </row>
    <row r="54" spans="1:3">
      <c r="A54" s="15">
        <v>48</v>
      </c>
      <c r="B54" s="16">
        <v>10</v>
      </c>
      <c r="C54" s="16">
        <v>10</v>
      </c>
    </row>
    <row r="55" spans="1:3">
      <c r="A55" s="15">
        <v>49</v>
      </c>
      <c r="B55" s="16">
        <v>16</v>
      </c>
      <c r="C55" s="16">
        <v>16</v>
      </c>
    </row>
    <row r="56" spans="1:3">
      <c r="A56" s="15">
        <v>50</v>
      </c>
      <c r="B56" s="16">
        <v>8</v>
      </c>
      <c r="C56" s="16">
        <v>8</v>
      </c>
    </row>
    <row r="57" spans="1:3">
      <c r="A57" s="15">
        <v>51</v>
      </c>
      <c r="B57" s="16">
        <v>11</v>
      </c>
      <c r="C57" s="16">
        <v>11</v>
      </c>
    </row>
    <row r="58" spans="1:3">
      <c r="A58" s="15">
        <v>52</v>
      </c>
      <c r="B58" s="16">
        <v>11</v>
      </c>
      <c r="C58" s="16">
        <v>11</v>
      </c>
    </row>
    <row r="59" spans="1:3">
      <c r="A59" s="15" t="s">
        <v>383</v>
      </c>
      <c r="B59" s="16">
        <v>537</v>
      </c>
      <c r="C59" s="16">
        <v>537</v>
      </c>
    </row>
  </sheetData>
  <phoneticPr fontId="3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opLeftCell="D1" workbookViewId="0">
      <selection activeCell="L61" sqref="L61"/>
    </sheetView>
  </sheetViews>
  <sheetFormatPr defaultRowHeight="15.75"/>
  <cols>
    <col min="6" max="6" width="9" customWidth="1"/>
    <col min="8" max="8" width="10.75" customWidth="1"/>
    <col min="11" max="11" width="10.875" customWidth="1"/>
    <col min="12" max="12" width="13.125" customWidth="1"/>
    <col min="23" max="23" width="13.25" customWidth="1"/>
  </cols>
  <sheetData>
    <row r="1" spans="1:23" ht="16.5" thickBot="1"/>
    <row r="2" spans="1:23">
      <c r="C2" s="32" t="s">
        <v>463</v>
      </c>
      <c r="D2" s="33"/>
      <c r="E2" s="34"/>
      <c r="F2" s="35" t="s">
        <v>464</v>
      </c>
      <c r="G2" s="36"/>
      <c r="H2" s="37"/>
      <c r="I2" s="35"/>
      <c r="J2" s="36"/>
      <c r="K2" s="36"/>
      <c r="L2" s="32" t="s">
        <v>465</v>
      </c>
      <c r="M2" s="33"/>
      <c r="N2" s="34"/>
      <c r="O2" s="32" t="s">
        <v>466</v>
      </c>
      <c r="P2" s="33"/>
      <c r="Q2" s="33"/>
      <c r="R2" s="38" t="s">
        <v>467</v>
      </c>
      <c r="S2" s="39"/>
      <c r="T2" s="39"/>
      <c r="U2" s="39" t="s">
        <v>468</v>
      </c>
      <c r="V2" s="39"/>
      <c r="W2" s="40"/>
    </row>
    <row r="3" spans="1:23" ht="16.5" thickBot="1">
      <c r="A3" s="20" t="s">
        <v>469</v>
      </c>
      <c r="B3" s="20" t="s">
        <v>470</v>
      </c>
      <c r="C3" s="41" t="s">
        <v>471</v>
      </c>
      <c r="D3" s="42" t="s">
        <v>472</v>
      </c>
      <c r="E3" s="43" t="s">
        <v>473</v>
      </c>
      <c r="F3" s="44" t="s">
        <v>471</v>
      </c>
      <c r="G3" s="45" t="s">
        <v>472</v>
      </c>
      <c r="H3" s="46" t="s">
        <v>473</v>
      </c>
      <c r="I3" s="47" t="s">
        <v>492</v>
      </c>
      <c r="J3" s="48" t="s">
        <v>493</v>
      </c>
      <c r="K3" s="48" t="s">
        <v>494</v>
      </c>
      <c r="L3" s="41" t="s">
        <v>471</v>
      </c>
      <c r="M3" s="42" t="s">
        <v>472</v>
      </c>
      <c r="N3" s="43" t="s">
        <v>473</v>
      </c>
      <c r="O3" s="41" t="s">
        <v>471</v>
      </c>
      <c r="P3" s="42" t="s">
        <v>472</v>
      </c>
      <c r="Q3" s="42" t="s">
        <v>473</v>
      </c>
      <c r="R3" s="49" t="s">
        <v>471</v>
      </c>
      <c r="S3" s="48" t="s">
        <v>472</v>
      </c>
      <c r="T3" s="48" t="s">
        <v>473</v>
      </c>
      <c r="U3" s="48" t="s">
        <v>471</v>
      </c>
      <c r="V3" s="48" t="s">
        <v>472</v>
      </c>
      <c r="W3" s="50" t="s">
        <v>473</v>
      </c>
    </row>
    <row r="4" spans="1:23">
      <c r="A4" s="21">
        <v>1</v>
      </c>
      <c r="B4" s="22">
        <v>6</v>
      </c>
      <c r="C4" s="51"/>
      <c r="D4" s="52"/>
      <c r="E4" s="53"/>
      <c r="F4" s="51"/>
      <c r="G4" s="52"/>
      <c r="H4" s="53"/>
      <c r="I4" s="51">
        <v>0.39466032121041672</v>
      </c>
      <c r="J4" s="52">
        <v>0.12120026797192004</v>
      </c>
      <c r="K4" s="52">
        <v>0.3083398616473505</v>
      </c>
      <c r="L4" s="51">
        <f t="shared" ref="L4:N35" si="0">IF(C4="",0,ABS(C4-B4))</f>
        <v>0</v>
      </c>
      <c r="M4" s="52">
        <f t="shared" si="0"/>
        <v>0</v>
      </c>
      <c r="N4" s="53">
        <f t="shared" si="0"/>
        <v>0</v>
      </c>
      <c r="O4" s="54">
        <f>IF(C4="",0,POWER((C4-$B4),2))</f>
        <v>0</v>
      </c>
      <c r="P4" s="54">
        <f>IF(D4="",0,POWER((D4-$B4),2))</f>
        <v>0</v>
      </c>
      <c r="Q4" s="54">
        <f>IF(E4="",0,POWER((E4-$B4),2))</f>
        <v>0</v>
      </c>
      <c r="R4" s="55">
        <f>IF(F4="",0,ABS(F4-$B4))</f>
        <v>0</v>
      </c>
      <c r="S4" s="52">
        <f>IF(G4="",0,ABS(G4-$B4))</f>
        <v>0</v>
      </c>
      <c r="T4" s="52">
        <f>IF(H4="",0,ABS(H4-$B4))</f>
        <v>0</v>
      </c>
      <c r="U4" s="52">
        <f>IF(F4="",0,POWER((F4-$B4),2))</f>
        <v>0</v>
      </c>
      <c r="V4" s="52">
        <f>IF(G4="",0,POWER((G4-$B4),2))</f>
        <v>0</v>
      </c>
      <c r="W4" s="56">
        <f>IF(H4="",0,POWER((H4-$B4),2))</f>
        <v>0</v>
      </c>
    </row>
    <row r="5" spans="1:23">
      <c r="A5" s="21">
        <v>2</v>
      </c>
      <c r="B5" s="22">
        <v>9</v>
      </c>
      <c r="C5" s="51"/>
      <c r="D5" s="52"/>
      <c r="E5" s="53"/>
      <c r="F5" s="51"/>
      <c r="G5" s="52"/>
      <c r="H5" s="53"/>
      <c r="I5" s="51">
        <v>0.31147527652839785</v>
      </c>
      <c r="J5" s="52">
        <v>0.26038402743362965</v>
      </c>
      <c r="K5" s="52">
        <v>0</v>
      </c>
      <c r="L5" s="51">
        <f t="shared" si="0"/>
        <v>0</v>
      </c>
      <c r="M5" s="52">
        <f t="shared" si="0"/>
        <v>0</v>
      </c>
      <c r="N5" s="53">
        <f t="shared" si="0"/>
        <v>0</v>
      </c>
      <c r="O5" s="51">
        <f t="shared" ref="O5:Q20" si="1">IF(C5="",0,POWER((C5-$B5),2))</f>
        <v>0</v>
      </c>
      <c r="P5" s="51">
        <f t="shared" si="1"/>
        <v>0</v>
      </c>
      <c r="Q5" s="51">
        <f t="shared" si="1"/>
        <v>0</v>
      </c>
      <c r="R5" s="55">
        <f t="shared" ref="R5:T54" si="2">IF(F5="",0,ABS(F5-$B5))</f>
        <v>0</v>
      </c>
      <c r="S5" s="52">
        <f t="shared" si="2"/>
        <v>0</v>
      </c>
      <c r="T5" s="52">
        <f t="shared" si="2"/>
        <v>0</v>
      </c>
      <c r="U5" s="52">
        <f t="shared" ref="U5:W55" si="3">IF(F5="",0,POWER((F5-$B5),2))</f>
        <v>0</v>
      </c>
      <c r="V5" s="52">
        <f t="shared" si="3"/>
        <v>0</v>
      </c>
      <c r="W5" s="56">
        <f t="shared" si="3"/>
        <v>0</v>
      </c>
    </row>
    <row r="6" spans="1:23">
      <c r="A6" s="21">
        <v>3</v>
      </c>
      <c r="B6" s="22">
        <v>8</v>
      </c>
      <c r="C6" s="51"/>
      <c r="D6" s="52"/>
      <c r="E6" s="53"/>
      <c r="F6" s="51"/>
      <c r="G6" s="52"/>
      <c r="H6" s="53"/>
      <c r="I6" s="51">
        <v>0.29386439890453403</v>
      </c>
      <c r="J6" s="52">
        <v>0.15069719237759349</v>
      </c>
      <c r="K6" s="52">
        <v>0.24359950131535943</v>
      </c>
      <c r="L6" s="51">
        <f t="shared" si="0"/>
        <v>0</v>
      </c>
      <c r="M6" s="52">
        <f t="shared" si="0"/>
        <v>0</v>
      </c>
      <c r="N6" s="53">
        <f t="shared" si="0"/>
        <v>0</v>
      </c>
      <c r="O6" s="51">
        <f t="shared" si="1"/>
        <v>0</v>
      </c>
      <c r="P6" s="51">
        <f t="shared" si="1"/>
        <v>0</v>
      </c>
      <c r="Q6" s="51">
        <f t="shared" si="1"/>
        <v>0</v>
      </c>
      <c r="R6" s="55">
        <f t="shared" si="2"/>
        <v>0</v>
      </c>
      <c r="S6" s="52">
        <f t="shared" si="2"/>
        <v>0</v>
      </c>
      <c r="T6" s="52">
        <f t="shared" si="2"/>
        <v>0</v>
      </c>
      <c r="U6" s="52">
        <f t="shared" si="3"/>
        <v>0</v>
      </c>
      <c r="V6" s="52">
        <f t="shared" si="3"/>
        <v>0</v>
      </c>
      <c r="W6" s="56">
        <f t="shared" si="3"/>
        <v>0</v>
      </c>
    </row>
    <row r="7" spans="1:23">
      <c r="A7" s="21">
        <v>4</v>
      </c>
      <c r="B7" s="22">
        <v>10</v>
      </c>
      <c r="C7" s="51">
        <f>AVERAGE(B4:B6)</f>
        <v>7.666666666666667</v>
      </c>
      <c r="D7" s="52"/>
      <c r="E7" s="53"/>
      <c r="F7" s="51">
        <f t="shared" ref="F7:F56" si="4">SUMPRODUCT(B4:B6,$I$4:$I$6)</f>
        <v>7.5221546072543521</v>
      </c>
      <c r="G7" s="52"/>
      <c r="H7" s="53"/>
      <c r="I7" s="51">
        <f>SUM(I4:I6)</f>
        <v>0.9999999966433486</v>
      </c>
      <c r="J7" s="52">
        <v>0.24059200993174459</v>
      </c>
      <c r="K7" s="52">
        <v>3.3971469505239396E-2</v>
      </c>
      <c r="L7" s="51">
        <f t="shared" si="0"/>
        <v>2.333333333333333</v>
      </c>
      <c r="M7" s="52">
        <f t="shared" si="0"/>
        <v>0</v>
      </c>
      <c r="N7" s="53">
        <f t="shared" si="0"/>
        <v>0</v>
      </c>
      <c r="O7" s="51">
        <f t="shared" si="1"/>
        <v>5.4444444444444429</v>
      </c>
      <c r="P7" s="51">
        <f t="shared" si="1"/>
        <v>0</v>
      </c>
      <c r="Q7" s="51">
        <f t="shared" si="1"/>
        <v>0</v>
      </c>
      <c r="R7" s="55">
        <f t="shared" si="2"/>
        <v>2.4778453927456479</v>
      </c>
      <c r="S7" s="52">
        <f t="shared" si="2"/>
        <v>0</v>
      </c>
      <c r="T7" s="52">
        <f t="shared" si="2"/>
        <v>0</v>
      </c>
      <c r="U7" s="52">
        <f t="shared" si="3"/>
        <v>6.1397177903508338</v>
      </c>
      <c r="V7" s="52">
        <f t="shared" si="3"/>
        <v>0</v>
      </c>
      <c r="W7" s="56">
        <f t="shared" si="3"/>
        <v>0</v>
      </c>
    </row>
    <row r="8" spans="1:23">
      <c r="A8" s="21">
        <v>5</v>
      </c>
      <c r="B8" s="22">
        <v>7</v>
      </c>
      <c r="C8" s="51">
        <f t="shared" ref="C8:C55" si="5">AVERAGE(B5:B7)</f>
        <v>9</v>
      </c>
      <c r="D8" s="52"/>
      <c r="E8" s="53"/>
      <c r="F8" s="51">
        <f t="shared" si="4"/>
        <v>8.9823890921662741</v>
      </c>
      <c r="G8" s="52"/>
      <c r="H8" s="53"/>
      <c r="I8" s="51"/>
      <c r="J8" s="52">
        <v>0.10541857162362799</v>
      </c>
      <c r="K8" s="52">
        <v>0.13069100531732897</v>
      </c>
      <c r="L8" s="51">
        <f t="shared" si="0"/>
        <v>2</v>
      </c>
      <c r="M8" s="52">
        <f t="shared" si="0"/>
        <v>0</v>
      </c>
      <c r="N8" s="53">
        <f t="shared" si="0"/>
        <v>0</v>
      </c>
      <c r="O8" s="51">
        <f t="shared" si="1"/>
        <v>4</v>
      </c>
      <c r="P8" s="51">
        <f t="shared" si="1"/>
        <v>0</v>
      </c>
      <c r="Q8" s="51">
        <f t="shared" si="1"/>
        <v>0</v>
      </c>
      <c r="R8" s="55">
        <f t="shared" si="2"/>
        <v>1.9823890921662741</v>
      </c>
      <c r="S8" s="52">
        <f t="shared" si="2"/>
        <v>0</v>
      </c>
      <c r="T8" s="52">
        <f t="shared" si="2"/>
        <v>0</v>
      </c>
      <c r="U8" s="52">
        <f t="shared" si="3"/>
        <v>3.9298665127398245</v>
      </c>
      <c r="V8" s="52">
        <f t="shared" si="3"/>
        <v>0</v>
      </c>
      <c r="W8" s="56">
        <f t="shared" si="3"/>
        <v>0</v>
      </c>
    </row>
    <row r="9" spans="1:23">
      <c r="A9" s="21">
        <v>6</v>
      </c>
      <c r="B9" s="22">
        <v>11</v>
      </c>
      <c r="C9" s="51">
        <f t="shared" si="5"/>
        <v>8.3333333333333339</v>
      </c>
      <c r="D9" s="52"/>
      <c r="E9" s="53"/>
      <c r="F9" s="51">
        <f t="shared" si="4"/>
        <v>8.3290861272990497</v>
      </c>
      <c r="G9" s="52"/>
      <c r="H9" s="53"/>
      <c r="I9" s="51"/>
      <c r="J9" s="52">
        <v>0.12170792662655068</v>
      </c>
      <c r="K9" s="52">
        <v>5.3270637139430026E-2</v>
      </c>
      <c r="L9" s="51">
        <f t="shared" si="0"/>
        <v>2.6666666666666661</v>
      </c>
      <c r="M9" s="52">
        <f t="shared" si="0"/>
        <v>0</v>
      </c>
      <c r="N9" s="53">
        <f t="shared" si="0"/>
        <v>0</v>
      </c>
      <c r="O9" s="51">
        <f t="shared" si="1"/>
        <v>7.1111111111111081</v>
      </c>
      <c r="P9" s="51">
        <f t="shared" si="1"/>
        <v>0</v>
      </c>
      <c r="Q9" s="51">
        <f t="shared" si="1"/>
        <v>0</v>
      </c>
      <c r="R9" s="55">
        <f t="shared" si="2"/>
        <v>2.6709138727009503</v>
      </c>
      <c r="S9" s="52">
        <f t="shared" si="2"/>
        <v>0</v>
      </c>
      <c r="T9" s="52">
        <f t="shared" si="2"/>
        <v>0</v>
      </c>
      <c r="U9" s="52">
        <f t="shared" si="3"/>
        <v>7.1337809153863878</v>
      </c>
      <c r="V9" s="52">
        <f t="shared" si="3"/>
        <v>0</v>
      </c>
      <c r="W9" s="56">
        <f t="shared" si="3"/>
        <v>0</v>
      </c>
    </row>
    <row r="10" spans="1:23">
      <c r="A10" s="21">
        <v>7</v>
      </c>
      <c r="B10" s="22">
        <v>14</v>
      </c>
      <c r="C10" s="51">
        <f t="shared" si="5"/>
        <v>9.3333333333333339</v>
      </c>
      <c r="D10" s="52">
        <f>AVERAGE(B4:B9)</f>
        <v>8.5</v>
      </c>
      <c r="E10" s="53"/>
      <c r="F10" s="51">
        <f t="shared" si="4"/>
        <v>9.359438535752826</v>
      </c>
      <c r="G10" s="52">
        <f t="shared" ref="G10:G56" si="6">SUMPRODUCT(B4:B9,$J$4:$J$9)</f>
        <v>8.7588726873298342</v>
      </c>
      <c r="H10" s="53"/>
      <c r="I10" s="51"/>
      <c r="J10" s="52">
        <f>SUM(J4:J9)</f>
        <v>0.9999999959650665</v>
      </c>
      <c r="K10" s="52">
        <v>0.20896022745619328</v>
      </c>
      <c r="L10" s="51">
        <f t="shared" si="0"/>
        <v>4.6666666666666661</v>
      </c>
      <c r="M10" s="52">
        <f t="shared" si="0"/>
        <v>0.83333333333333393</v>
      </c>
      <c r="N10" s="53">
        <f t="shared" si="0"/>
        <v>0</v>
      </c>
      <c r="O10" s="51">
        <f t="shared" si="1"/>
        <v>21.777777777777771</v>
      </c>
      <c r="P10" s="51">
        <f t="shared" si="1"/>
        <v>30.25</v>
      </c>
      <c r="Q10" s="51">
        <f t="shared" si="1"/>
        <v>0</v>
      </c>
      <c r="R10" s="55">
        <f t="shared" si="2"/>
        <v>4.640561464247174</v>
      </c>
      <c r="S10" s="52">
        <f>IF(G10="",0,ABS(G10-$B10))</f>
        <v>5.2411273126701658</v>
      </c>
      <c r="T10" s="52">
        <f t="shared" si="2"/>
        <v>0</v>
      </c>
      <c r="U10" s="52">
        <f t="shared" si="3"/>
        <v>21.534810703455875</v>
      </c>
      <c r="V10" s="52">
        <f t="shared" si="3"/>
        <v>27.469415507617196</v>
      </c>
      <c r="W10" s="56">
        <f t="shared" si="3"/>
        <v>0</v>
      </c>
    </row>
    <row r="11" spans="1:23">
      <c r="A11" s="21">
        <v>8</v>
      </c>
      <c r="B11" s="22">
        <v>12</v>
      </c>
      <c r="C11" s="51">
        <f t="shared" si="5"/>
        <v>10.666666666666666</v>
      </c>
      <c r="D11" s="52">
        <f t="shared" ref="D11:D56" si="7">AVERAGE(B5:B10)</f>
        <v>9.8333333333333339</v>
      </c>
      <c r="E11" s="53"/>
      <c r="F11" s="51">
        <f t="shared" si="4"/>
        <v>10.30295187494877</v>
      </c>
      <c r="G11" s="52">
        <f t="shared" si="6"/>
        <v>9.2285058851460811</v>
      </c>
      <c r="H11" s="53"/>
      <c r="I11" s="51"/>
      <c r="J11" s="52"/>
      <c r="K11" s="52">
        <v>3.5599325779136189E-3</v>
      </c>
      <c r="L11" s="51">
        <f t="shared" si="0"/>
        <v>1.3333333333333339</v>
      </c>
      <c r="M11" s="52">
        <f t="shared" si="0"/>
        <v>0.83333333333333215</v>
      </c>
      <c r="N11" s="53">
        <f t="shared" si="0"/>
        <v>0</v>
      </c>
      <c r="O11" s="51">
        <f t="shared" si="1"/>
        <v>1.7777777777777795</v>
      </c>
      <c r="P11" s="51">
        <f>IF(D11="",0,POWER((D11-$B11),2))</f>
        <v>4.694444444444442</v>
      </c>
      <c r="Q11" s="51">
        <f t="shared" si="1"/>
        <v>0</v>
      </c>
      <c r="R11" s="55">
        <f t="shared" si="2"/>
        <v>1.6970481250512304</v>
      </c>
      <c r="S11" s="52">
        <f t="shared" si="2"/>
        <v>2.7714941148539189</v>
      </c>
      <c r="T11" s="52">
        <f t="shared" si="2"/>
        <v>0</v>
      </c>
      <c r="U11" s="52">
        <f t="shared" si="3"/>
        <v>2.8799723387398966</v>
      </c>
      <c r="V11" s="52">
        <f t="shared" si="3"/>
        <v>7.6811796286699074</v>
      </c>
      <c r="W11" s="56">
        <f t="shared" si="3"/>
        <v>0</v>
      </c>
    </row>
    <row r="12" spans="1:23">
      <c r="A12" s="21">
        <v>9</v>
      </c>
      <c r="B12" s="22">
        <v>6</v>
      </c>
      <c r="C12" s="51">
        <f t="shared" si="5"/>
        <v>12.333333333333334</v>
      </c>
      <c r="D12" s="52">
        <f t="shared" si="7"/>
        <v>10.333333333333334</v>
      </c>
      <c r="E12" s="53"/>
      <c r="F12" s="51">
        <f t="shared" si="4"/>
        <v>12.228290191566565</v>
      </c>
      <c r="G12" s="52">
        <f t="shared" si="6"/>
        <v>10.211189996253403</v>
      </c>
      <c r="H12" s="53"/>
      <c r="I12" s="51"/>
      <c r="J12" s="52"/>
      <c r="K12" s="52">
        <v>1.760736976099252E-2</v>
      </c>
      <c r="L12" s="51">
        <f t="shared" si="0"/>
        <v>6.3333333333333339</v>
      </c>
      <c r="M12" s="52">
        <f t="shared" si="0"/>
        <v>2</v>
      </c>
      <c r="N12" s="53">
        <f t="shared" si="0"/>
        <v>0</v>
      </c>
      <c r="O12" s="51">
        <f t="shared" si="1"/>
        <v>40.111111111111121</v>
      </c>
      <c r="P12" s="51">
        <f t="shared" si="1"/>
        <v>18.777777777777782</v>
      </c>
      <c r="Q12" s="51">
        <f t="shared" si="1"/>
        <v>0</v>
      </c>
      <c r="R12" s="55">
        <f t="shared" si="2"/>
        <v>6.2282901915665647</v>
      </c>
      <c r="S12" s="52">
        <f t="shared" si="2"/>
        <v>4.2111899962534025</v>
      </c>
      <c r="T12" s="52">
        <f t="shared" si="2"/>
        <v>0</v>
      </c>
      <c r="U12" s="52">
        <f t="shared" si="3"/>
        <v>38.791598710364276</v>
      </c>
      <c r="V12" s="52">
        <f t="shared" si="3"/>
        <v>17.734121184544733</v>
      </c>
      <c r="W12" s="56">
        <f t="shared" si="3"/>
        <v>0</v>
      </c>
    </row>
    <row r="13" spans="1:23" ht="16.5" thickBot="1">
      <c r="A13" s="21">
        <v>10</v>
      </c>
      <c r="B13" s="22">
        <v>6</v>
      </c>
      <c r="C13" s="51">
        <f t="shared" si="5"/>
        <v>10.666666666666666</v>
      </c>
      <c r="D13" s="52">
        <f t="shared" si="7"/>
        <v>10</v>
      </c>
      <c r="E13" s="53">
        <f>AVERAGE(B4:B12)</f>
        <v>9.2222222222222214</v>
      </c>
      <c r="F13" s="51">
        <f t="shared" si="4"/>
        <v>11.026134208713813</v>
      </c>
      <c r="G13" s="52">
        <f t="shared" si="6"/>
        <v>10.0559185461954</v>
      </c>
      <c r="H13" s="53">
        <f t="shared" ref="H13:H56" si="8">SUMPRODUCT(B4:B12,$K$4:$K$12)</f>
        <v>8.7131705151020302</v>
      </c>
      <c r="I13" s="57"/>
      <c r="J13" s="58"/>
      <c r="K13" s="58">
        <f>SUM(K4:K12)</f>
        <v>1.0000000047198077</v>
      </c>
      <c r="L13" s="51">
        <f t="shared" si="0"/>
        <v>4.6666666666666661</v>
      </c>
      <c r="M13" s="52">
        <f t="shared" si="0"/>
        <v>0.66666666666666607</v>
      </c>
      <c r="N13" s="53">
        <f t="shared" si="0"/>
        <v>0.77777777777777857</v>
      </c>
      <c r="O13" s="51">
        <f t="shared" si="1"/>
        <v>21.777777777777771</v>
      </c>
      <c r="P13" s="51">
        <f t="shared" si="1"/>
        <v>16</v>
      </c>
      <c r="Q13" s="51">
        <f t="shared" si="1"/>
        <v>10.382716049382712</v>
      </c>
      <c r="R13" s="55">
        <f t="shared" si="2"/>
        <v>5.0261342087138132</v>
      </c>
      <c r="S13" s="52">
        <f t="shared" si="2"/>
        <v>4.0559185461954002</v>
      </c>
      <c r="T13" s="52">
        <f t="shared" si="2"/>
        <v>2.7131705151020302</v>
      </c>
      <c r="U13" s="52">
        <f t="shared" si="3"/>
        <v>25.262025084003231</v>
      </c>
      <c r="V13" s="52">
        <f t="shared" si="3"/>
        <v>16.45047525337181</v>
      </c>
      <c r="W13" s="56">
        <f t="shared" si="3"/>
        <v>7.3612942440190157</v>
      </c>
    </row>
    <row r="14" spans="1:23">
      <c r="A14" s="21">
        <v>11</v>
      </c>
      <c r="B14" s="22">
        <v>11</v>
      </c>
      <c r="C14" s="51">
        <f t="shared" si="5"/>
        <v>8</v>
      </c>
      <c r="D14" s="52">
        <f t="shared" si="7"/>
        <v>9.3333333333333339</v>
      </c>
      <c r="E14" s="53">
        <f t="shared" ref="E14:E56" si="9">AVERAGE(B5:B13)</f>
        <v>9.2222222222222214</v>
      </c>
      <c r="F14" s="51">
        <f t="shared" si="4"/>
        <v>8.3679619071225915</v>
      </c>
      <c r="G14" s="52">
        <f t="shared" si="6"/>
        <v>10.072249979541683</v>
      </c>
      <c r="H14" s="53">
        <f t="shared" si="8"/>
        <v>10.26677057646682</v>
      </c>
      <c r="L14" s="51">
        <f t="shared" si="0"/>
        <v>3</v>
      </c>
      <c r="M14" s="52">
        <f t="shared" si="0"/>
        <v>1.3333333333333339</v>
      </c>
      <c r="N14" s="53">
        <f t="shared" si="0"/>
        <v>0.11111111111111249</v>
      </c>
      <c r="O14" s="51">
        <f t="shared" si="1"/>
        <v>9</v>
      </c>
      <c r="P14" s="51">
        <f t="shared" si="1"/>
        <v>2.7777777777777759</v>
      </c>
      <c r="Q14" s="51">
        <f t="shared" si="1"/>
        <v>3.1604938271604968</v>
      </c>
      <c r="R14" s="55">
        <f t="shared" si="2"/>
        <v>2.6320380928774085</v>
      </c>
      <c r="S14" s="52">
        <f t="shared" si="2"/>
        <v>0.92775002045831734</v>
      </c>
      <c r="T14" s="52">
        <f t="shared" si="2"/>
        <v>0.73322942353317977</v>
      </c>
      <c r="U14" s="52">
        <f t="shared" si="3"/>
        <v>6.9276245223577462</v>
      </c>
      <c r="V14" s="52">
        <f t="shared" si="3"/>
        <v>0.86072010046040826</v>
      </c>
      <c r="W14" s="56">
        <f t="shared" si="3"/>
        <v>0.53762538753479916</v>
      </c>
    </row>
    <row r="15" spans="1:23">
      <c r="A15" s="21">
        <v>12</v>
      </c>
      <c r="B15" s="22">
        <v>12</v>
      </c>
      <c r="C15" s="51">
        <f t="shared" si="5"/>
        <v>7.666666666666667</v>
      </c>
      <c r="D15" s="52">
        <f t="shared" si="7"/>
        <v>10</v>
      </c>
      <c r="E15" s="53">
        <f t="shared" si="9"/>
        <v>9.4444444444444446</v>
      </c>
      <c r="F15" s="51">
        <f t="shared" si="4"/>
        <v>7.4693219743827619</v>
      </c>
      <c r="G15" s="52">
        <f t="shared" si="6"/>
        <v>10.201796322517351</v>
      </c>
      <c r="H15" s="53">
        <f t="shared" si="8"/>
        <v>8.4833253146352785</v>
      </c>
      <c r="L15" s="51">
        <f t="shared" si="0"/>
        <v>4.333333333333333</v>
      </c>
      <c r="M15" s="52">
        <f t="shared" si="0"/>
        <v>2.333333333333333</v>
      </c>
      <c r="N15" s="53">
        <f t="shared" si="0"/>
        <v>0.55555555555555536</v>
      </c>
      <c r="O15" s="51">
        <f t="shared" si="1"/>
        <v>18.777777777777775</v>
      </c>
      <c r="P15" s="51">
        <f t="shared" si="1"/>
        <v>4</v>
      </c>
      <c r="Q15" s="51">
        <f t="shared" si="1"/>
        <v>6.530864197530863</v>
      </c>
      <c r="R15" s="55">
        <f t="shared" si="2"/>
        <v>4.5306780256172381</v>
      </c>
      <c r="S15" s="52">
        <f t="shared" si="2"/>
        <v>1.7982036774826486</v>
      </c>
      <c r="T15" s="52">
        <f t="shared" si="2"/>
        <v>3.5166746853647215</v>
      </c>
      <c r="U15" s="52">
        <f t="shared" si="3"/>
        <v>20.527043371810915</v>
      </c>
      <c r="V15" s="52">
        <f t="shared" si="3"/>
        <v>3.2335364657121213</v>
      </c>
      <c r="W15" s="56">
        <f t="shared" si="3"/>
        <v>12.367000842685062</v>
      </c>
    </row>
    <row r="16" spans="1:23">
      <c r="A16" s="21">
        <v>13</v>
      </c>
      <c r="B16" s="22">
        <v>8</v>
      </c>
      <c r="C16" s="51">
        <f t="shared" si="5"/>
        <v>9.6666666666666661</v>
      </c>
      <c r="D16" s="52">
        <f t="shared" si="7"/>
        <v>10.166666666666666</v>
      </c>
      <c r="E16" s="53">
        <f t="shared" si="9"/>
        <v>9.8888888888888893</v>
      </c>
      <c r="F16" s="51">
        <f t="shared" si="4"/>
        <v>9.3205627559292843</v>
      </c>
      <c r="G16" s="52">
        <f t="shared" si="6"/>
        <v>9.7892467020449807</v>
      </c>
      <c r="H16" s="53">
        <f t="shared" si="8"/>
        <v>9.6307186508864575</v>
      </c>
      <c r="L16" s="51">
        <f t="shared" si="0"/>
        <v>1.6666666666666661</v>
      </c>
      <c r="M16" s="52">
        <f t="shared" si="0"/>
        <v>0.5</v>
      </c>
      <c r="N16" s="53">
        <f t="shared" si="0"/>
        <v>0.27777777777777679</v>
      </c>
      <c r="O16" s="51">
        <f t="shared" si="1"/>
        <v>2.7777777777777759</v>
      </c>
      <c r="P16" s="51">
        <f t="shared" si="1"/>
        <v>4.694444444444442</v>
      </c>
      <c r="Q16" s="51">
        <f t="shared" si="1"/>
        <v>3.5679012345679029</v>
      </c>
      <c r="R16" s="55">
        <f t="shared" si="2"/>
        <v>1.3205627559292843</v>
      </c>
      <c r="S16" s="52">
        <f t="shared" si="2"/>
        <v>1.7892467020449807</v>
      </c>
      <c r="T16" s="52">
        <f t="shared" si="2"/>
        <v>1.6307186508864575</v>
      </c>
      <c r="U16" s="52">
        <f t="shared" si="3"/>
        <v>1.7438859923475465</v>
      </c>
      <c r="V16" s="52">
        <f t="shared" si="3"/>
        <v>3.2014037607788399</v>
      </c>
      <c r="W16" s="56">
        <f t="shared" si="3"/>
        <v>2.6592433183489481</v>
      </c>
    </row>
    <row r="17" spans="1:23">
      <c r="A17" s="21">
        <v>14</v>
      </c>
      <c r="B17" s="22">
        <v>9</v>
      </c>
      <c r="C17" s="51">
        <f t="shared" si="5"/>
        <v>10.333333333333334</v>
      </c>
      <c r="D17" s="52">
        <f t="shared" si="7"/>
        <v>9.1666666666666661</v>
      </c>
      <c r="E17" s="53">
        <f t="shared" si="9"/>
        <v>9.6666666666666661</v>
      </c>
      <c r="F17" s="51">
        <f t="shared" si="4"/>
        <v>10.429882042891631</v>
      </c>
      <c r="G17" s="52">
        <f t="shared" si="6"/>
        <v>8.8060889162755114</v>
      </c>
      <c r="H17" s="53">
        <f t="shared" si="8"/>
        <v>9.562340189790941</v>
      </c>
      <c r="L17" s="51">
        <f t="shared" si="0"/>
        <v>1.3333333333333339</v>
      </c>
      <c r="M17" s="52">
        <f t="shared" si="0"/>
        <v>1.1666666666666679</v>
      </c>
      <c r="N17" s="53">
        <f t="shared" si="0"/>
        <v>0.5</v>
      </c>
      <c r="O17" s="51">
        <f t="shared" si="1"/>
        <v>1.7777777777777795</v>
      </c>
      <c r="P17" s="51">
        <f t="shared" si="1"/>
        <v>2.7777777777777582E-2</v>
      </c>
      <c r="Q17" s="51">
        <f t="shared" si="1"/>
        <v>0.44444444444444364</v>
      </c>
      <c r="R17" s="55">
        <f t="shared" si="2"/>
        <v>1.4298820428916308</v>
      </c>
      <c r="S17" s="52">
        <f t="shared" si="2"/>
        <v>0.19391108372448862</v>
      </c>
      <c r="T17" s="52">
        <f t="shared" si="2"/>
        <v>0.56234018979094103</v>
      </c>
      <c r="U17" s="52">
        <f t="shared" si="3"/>
        <v>2.0445626565839436</v>
      </c>
      <c r="V17" s="52">
        <f t="shared" si="3"/>
        <v>3.7601508391205636E-2</v>
      </c>
      <c r="W17" s="56">
        <f t="shared" si="3"/>
        <v>0.31622648905411155</v>
      </c>
    </row>
    <row r="18" spans="1:23">
      <c r="A18" s="21">
        <v>15</v>
      </c>
      <c r="B18" s="22">
        <v>9</v>
      </c>
      <c r="C18" s="51">
        <f t="shared" si="5"/>
        <v>9.6666666666666661</v>
      </c>
      <c r="D18" s="52">
        <f t="shared" si="7"/>
        <v>8.6666666666666661</v>
      </c>
      <c r="E18" s="53">
        <f t="shared" si="9"/>
        <v>9.8888888888888893</v>
      </c>
      <c r="F18" s="51">
        <f t="shared" si="4"/>
        <v>9.8725056568929901</v>
      </c>
      <c r="G18" s="52">
        <f t="shared" si="6"/>
        <v>8.772998920395743</v>
      </c>
      <c r="H18" s="53">
        <f t="shared" si="8"/>
        <v>10.583352869320869</v>
      </c>
      <c r="L18" s="51">
        <f t="shared" si="0"/>
        <v>0.66666666666666607</v>
      </c>
      <c r="M18" s="52">
        <f t="shared" si="0"/>
        <v>1</v>
      </c>
      <c r="N18" s="53">
        <f t="shared" si="0"/>
        <v>1.2222222222222232</v>
      </c>
      <c r="O18" s="51">
        <f t="shared" si="1"/>
        <v>0.44444444444444364</v>
      </c>
      <c r="P18" s="51">
        <f t="shared" si="1"/>
        <v>0.11111111111111151</v>
      </c>
      <c r="Q18" s="51">
        <f t="shared" si="1"/>
        <v>0.79012345679012419</v>
      </c>
      <c r="R18" s="55">
        <f t="shared" si="2"/>
        <v>0.87250565689299009</v>
      </c>
      <c r="S18" s="52">
        <f t="shared" si="2"/>
        <v>0.22700107960425697</v>
      </c>
      <c r="T18" s="52">
        <f t="shared" si="2"/>
        <v>1.5833528693208692</v>
      </c>
      <c r="U18" s="52">
        <f t="shared" si="3"/>
        <v>0.76126612131026816</v>
      </c>
      <c r="V18" s="52">
        <f t="shared" si="3"/>
        <v>5.1529490141498213E-2</v>
      </c>
      <c r="W18" s="56">
        <f t="shared" si="3"/>
        <v>2.5070063087866292</v>
      </c>
    </row>
    <row r="19" spans="1:23">
      <c r="A19" s="21">
        <v>16</v>
      </c>
      <c r="B19" s="22">
        <v>9</v>
      </c>
      <c r="C19" s="51">
        <f>AVERAGE(B16:B18)</f>
        <v>8.6666666666666661</v>
      </c>
      <c r="D19" s="52">
        <f t="shared" si="7"/>
        <v>9.1666666666666661</v>
      </c>
      <c r="E19" s="53">
        <f t="shared" si="9"/>
        <v>9.6666666666666661</v>
      </c>
      <c r="F19" s="51">
        <f t="shared" si="4"/>
        <v>8.6053396485797204</v>
      </c>
      <c r="G19" s="52">
        <f t="shared" si="6"/>
        <v>9.3686667818381331</v>
      </c>
      <c r="H19" s="53">
        <f t="shared" si="8"/>
        <v>9.9212201328499781</v>
      </c>
      <c r="L19" s="51">
        <f t="shared" si="0"/>
        <v>0.33333333333333393</v>
      </c>
      <c r="M19" s="52">
        <f t="shared" si="0"/>
        <v>0.5</v>
      </c>
      <c r="N19" s="53">
        <f t="shared" si="0"/>
        <v>0.5</v>
      </c>
      <c r="O19" s="51">
        <f t="shared" si="1"/>
        <v>0.11111111111111151</v>
      </c>
      <c r="P19" s="51">
        <f t="shared" si="1"/>
        <v>2.7777777777777582E-2</v>
      </c>
      <c r="Q19" s="51">
        <f t="shared" si="1"/>
        <v>0.44444444444444364</v>
      </c>
      <c r="R19" s="55">
        <f>IF(F19="",0,ABS(F19-$B19))</f>
        <v>0.39466035142027955</v>
      </c>
      <c r="S19" s="52">
        <f t="shared" si="2"/>
        <v>0.36866678183813306</v>
      </c>
      <c r="T19" s="52">
        <f t="shared" si="2"/>
        <v>0.92122013284997806</v>
      </c>
      <c r="U19" s="52">
        <f t="shared" si="3"/>
        <v>0.15575679298317854</v>
      </c>
      <c r="V19" s="52">
        <f t="shared" si="3"/>
        <v>0.13591519603088559</v>
      </c>
      <c r="W19" s="56">
        <f t="shared" si="3"/>
        <v>0.84864653316813121</v>
      </c>
    </row>
    <row r="20" spans="1:23">
      <c r="A20" s="21">
        <v>17</v>
      </c>
      <c r="B20" s="22">
        <v>13</v>
      </c>
      <c r="C20" s="51">
        <f t="shared" si="5"/>
        <v>9</v>
      </c>
      <c r="D20" s="52">
        <f t="shared" si="7"/>
        <v>9.6666666666666661</v>
      </c>
      <c r="E20" s="53">
        <f t="shared" si="9"/>
        <v>9.1111111111111107</v>
      </c>
      <c r="F20" s="51">
        <f t="shared" si="4"/>
        <v>8.9999999697901369</v>
      </c>
      <c r="G20" s="52">
        <f t="shared" si="6"/>
        <v>9.8728553895527327</v>
      </c>
      <c r="H20" s="53">
        <f t="shared" si="8"/>
        <v>9.6009664412972775</v>
      </c>
      <c r="L20" s="51">
        <f t="shared" si="0"/>
        <v>4</v>
      </c>
      <c r="M20" s="52">
        <f t="shared" si="0"/>
        <v>0.66666666666666607</v>
      </c>
      <c r="N20" s="53">
        <f t="shared" si="0"/>
        <v>0.55555555555555536</v>
      </c>
      <c r="O20" s="51">
        <f t="shared" si="1"/>
        <v>16</v>
      </c>
      <c r="P20" s="51">
        <f t="shared" si="1"/>
        <v>11.111111111111114</v>
      </c>
      <c r="Q20" s="51">
        <f t="shared" si="1"/>
        <v>15.123456790123459</v>
      </c>
      <c r="R20" s="55">
        <f t="shared" si="2"/>
        <v>4.0000000302098631</v>
      </c>
      <c r="S20" s="52">
        <f t="shared" si="2"/>
        <v>3.1271446104472673</v>
      </c>
      <c r="T20" s="52">
        <f t="shared" si="2"/>
        <v>3.3990335587027225</v>
      </c>
      <c r="U20" s="52">
        <f t="shared" si="3"/>
        <v>16.000000241678904</v>
      </c>
      <c r="V20" s="52">
        <f t="shared" si="3"/>
        <v>9.7790334146493905</v>
      </c>
      <c r="W20" s="56">
        <f t="shared" si="3"/>
        <v>11.553429133187294</v>
      </c>
    </row>
    <row r="21" spans="1:23">
      <c r="A21" s="21">
        <v>18</v>
      </c>
      <c r="B21" s="22">
        <v>11</v>
      </c>
      <c r="C21" s="51">
        <f t="shared" si="5"/>
        <v>10.333333333333334</v>
      </c>
      <c r="D21" s="52">
        <f t="shared" si="7"/>
        <v>10</v>
      </c>
      <c r="E21" s="53">
        <f t="shared" si="9"/>
        <v>9.2222222222222214</v>
      </c>
      <c r="F21" s="51">
        <f t="shared" si="4"/>
        <v>10.175457565408273</v>
      </c>
      <c r="G21" s="52">
        <f t="shared" si="6"/>
        <v>9.5900484466739311</v>
      </c>
      <c r="H21" s="53">
        <f t="shared" si="8"/>
        <v>8.6038323424092944</v>
      </c>
      <c r="L21" s="51">
        <f t="shared" si="0"/>
        <v>0.66666666666666607</v>
      </c>
      <c r="M21" s="52">
        <f t="shared" si="0"/>
        <v>0.33333333333333393</v>
      </c>
      <c r="N21" s="53">
        <f t="shared" si="0"/>
        <v>0.77777777777777857</v>
      </c>
      <c r="O21" s="51">
        <f t="shared" ref="O21:Q55" si="10">IF(C21="",0,POWER((C21-$B21),2))</f>
        <v>0.44444444444444364</v>
      </c>
      <c r="P21" s="51">
        <f t="shared" si="10"/>
        <v>1</v>
      </c>
      <c r="Q21" s="51">
        <f t="shared" si="10"/>
        <v>3.1604938271604968</v>
      </c>
      <c r="R21" s="55">
        <f t="shared" si="2"/>
        <v>0.82454243459172716</v>
      </c>
      <c r="S21" s="52">
        <f>IF(G21="",0,ABS(G21-$B21))</f>
        <v>1.4099515533260689</v>
      </c>
      <c r="T21" s="52">
        <f t="shared" si="2"/>
        <v>2.3961676575907056</v>
      </c>
      <c r="U21" s="52">
        <f t="shared" si="3"/>
        <v>0.67987022644245265</v>
      </c>
      <c r="V21" s="52">
        <f t="shared" si="3"/>
        <v>1.9879633827265946</v>
      </c>
      <c r="W21" s="56">
        <f t="shared" si="3"/>
        <v>5.7416194432837289</v>
      </c>
    </row>
    <row r="22" spans="1:23">
      <c r="A22" s="21">
        <v>19</v>
      </c>
      <c r="B22" s="22">
        <v>12</v>
      </c>
      <c r="C22" s="51">
        <f t="shared" si="5"/>
        <v>11</v>
      </c>
      <c r="D22" s="52">
        <f t="shared" si="7"/>
        <v>9.8333333333333339</v>
      </c>
      <c r="E22" s="53">
        <f t="shared" si="9"/>
        <v>9.7777777777777786</v>
      </c>
      <c r="F22" s="51">
        <f t="shared" si="4"/>
        <v>10.833629873712797</v>
      </c>
      <c r="G22" s="52">
        <f t="shared" si="6"/>
        <v>9.5438898354612913</v>
      </c>
      <c r="H22" s="53">
        <f t="shared" si="8"/>
        <v>8.8212619618106949</v>
      </c>
      <c r="L22" s="51">
        <f t="shared" si="0"/>
        <v>1</v>
      </c>
      <c r="M22" s="52">
        <f t="shared" si="0"/>
        <v>1.1666666666666661</v>
      </c>
      <c r="N22" s="53">
        <f t="shared" si="0"/>
        <v>5.5555555555555358E-2</v>
      </c>
      <c r="O22" s="51">
        <f t="shared" si="10"/>
        <v>1</v>
      </c>
      <c r="P22" s="51">
        <f t="shared" si="10"/>
        <v>4.694444444444442</v>
      </c>
      <c r="Q22" s="51">
        <f t="shared" si="10"/>
        <v>4.9382716049382678</v>
      </c>
      <c r="R22" s="55">
        <f t="shared" si="2"/>
        <v>1.1663701262872035</v>
      </c>
      <c r="S22" s="52">
        <f t="shared" si="2"/>
        <v>2.4561101645387087</v>
      </c>
      <c r="T22" s="52">
        <f t="shared" si="2"/>
        <v>3.1787380381893051</v>
      </c>
      <c r="U22" s="52">
        <f t="shared" si="3"/>
        <v>1.360419271495227</v>
      </c>
      <c r="V22" s="52">
        <f t="shared" si="3"/>
        <v>6.0324771403503625</v>
      </c>
      <c r="W22" s="56">
        <f t="shared" si="3"/>
        <v>10.104375515431592</v>
      </c>
    </row>
    <row r="23" spans="1:23">
      <c r="A23" s="21">
        <v>20</v>
      </c>
      <c r="B23" s="22">
        <v>7</v>
      </c>
      <c r="C23" s="51">
        <f t="shared" si="5"/>
        <v>12</v>
      </c>
      <c r="D23" s="52">
        <f t="shared" si="7"/>
        <v>10.5</v>
      </c>
      <c r="E23" s="53">
        <f t="shared" si="9"/>
        <v>10.444444444444445</v>
      </c>
      <c r="F23" s="51">
        <f t="shared" si="4"/>
        <v>12.083185004402203</v>
      </c>
      <c r="G23" s="52">
        <f t="shared" si="6"/>
        <v>10.538328926539485</v>
      </c>
      <c r="H23" s="53">
        <f t="shared" si="8"/>
        <v>10.26886314872119</v>
      </c>
      <c r="L23" s="51">
        <f t="shared" si="0"/>
        <v>5</v>
      </c>
      <c r="M23" s="52">
        <f t="shared" si="0"/>
        <v>1.5</v>
      </c>
      <c r="N23" s="53">
        <f t="shared" si="0"/>
        <v>5.5555555555555358E-2</v>
      </c>
      <c r="O23" s="51">
        <f t="shared" si="10"/>
        <v>25</v>
      </c>
      <c r="P23" s="51">
        <f t="shared" si="10"/>
        <v>12.25</v>
      </c>
      <c r="Q23" s="51">
        <f t="shared" si="10"/>
        <v>11.8641975308642</v>
      </c>
      <c r="R23" s="55">
        <f t="shared" si="2"/>
        <v>5.0831850044022033</v>
      </c>
      <c r="S23" s="52">
        <f t="shared" si="2"/>
        <v>3.5383289265394851</v>
      </c>
      <c r="T23" s="52">
        <f t="shared" si="2"/>
        <v>3.2688631487211897</v>
      </c>
      <c r="U23" s="52">
        <f t="shared" si="3"/>
        <v>25.838769788979427</v>
      </c>
      <c r="V23" s="52">
        <f t="shared" si="3"/>
        <v>12.519771592386064</v>
      </c>
      <c r="W23" s="56">
        <f>IF(H23="",0,POWER((H23-$B23),2))</f>
        <v>10.685466285067411</v>
      </c>
    </row>
    <row r="24" spans="1:23">
      <c r="A24" s="21">
        <v>21</v>
      </c>
      <c r="B24" s="22">
        <v>14</v>
      </c>
      <c r="C24" s="51">
        <f t="shared" si="5"/>
        <v>10</v>
      </c>
      <c r="D24" s="52">
        <f t="shared" si="7"/>
        <v>10.166666666666666</v>
      </c>
      <c r="E24" s="53">
        <f t="shared" si="9"/>
        <v>10</v>
      </c>
      <c r="F24" s="51">
        <f t="shared" si="4"/>
        <v>10.136017643987097</v>
      </c>
      <c r="G24" s="52">
        <f t="shared" si="6"/>
        <v>10.156812614677243</v>
      </c>
      <c r="H24" s="53">
        <f t="shared" si="8"/>
        <v>10.531487689102185</v>
      </c>
      <c r="L24" s="51">
        <f t="shared" si="0"/>
        <v>4</v>
      </c>
      <c r="M24" s="52">
        <f t="shared" si="0"/>
        <v>0.16666666666666607</v>
      </c>
      <c r="N24" s="53">
        <f t="shared" si="0"/>
        <v>0.16666666666666607</v>
      </c>
      <c r="O24" s="51">
        <f t="shared" si="10"/>
        <v>16</v>
      </c>
      <c r="P24" s="51">
        <f t="shared" si="10"/>
        <v>14.694444444444448</v>
      </c>
      <c r="Q24" s="51">
        <f t="shared" si="10"/>
        <v>16</v>
      </c>
      <c r="R24" s="55">
        <f t="shared" si="2"/>
        <v>3.8639823560129027</v>
      </c>
      <c r="S24" s="52">
        <f t="shared" si="2"/>
        <v>3.8431873853227572</v>
      </c>
      <c r="T24" s="52">
        <f t="shared" si="2"/>
        <v>3.4685123108978146</v>
      </c>
      <c r="U24" s="52">
        <f t="shared" si="3"/>
        <v>14.930359647579023</v>
      </c>
      <c r="V24" s="52">
        <f t="shared" si="3"/>
        <v>14.770089278703971</v>
      </c>
      <c r="W24" s="56">
        <f t="shared" si="3"/>
        <v>12.030577650849699</v>
      </c>
    </row>
    <row r="25" spans="1:23">
      <c r="A25" s="21">
        <v>22</v>
      </c>
      <c r="B25" s="22">
        <v>10</v>
      </c>
      <c r="C25" s="51">
        <f t="shared" si="5"/>
        <v>11</v>
      </c>
      <c r="D25" s="52">
        <f t="shared" si="7"/>
        <v>11</v>
      </c>
      <c r="E25" s="53">
        <f t="shared" si="9"/>
        <v>10.222222222222221</v>
      </c>
      <c r="F25" s="51">
        <f t="shared" si="4"/>
        <v>11.030352374887261</v>
      </c>
      <c r="G25" s="52">
        <f t="shared" si="6"/>
        <v>11.462408977856033</v>
      </c>
      <c r="H25" s="53">
        <f t="shared" si="8"/>
        <v>10.02876314239681</v>
      </c>
      <c r="L25" s="51">
        <f t="shared" si="0"/>
        <v>1</v>
      </c>
      <c r="M25" s="52">
        <f t="shared" si="0"/>
        <v>0</v>
      </c>
      <c r="N25" s="53">
        <f t="shared" si="0"/>
        <v>0.77777777777777857</v>
      </c>
      <c r="O25" s="51">
        <f t="shared" si="10"/>
        <v>1</v>
      </c>
      <c r="P25" s="51">
        <f t="shared" si="10"/>
        <v>1</v>
      </c>
      <c r="Q25" s="51">
        <f t="shared" si="10"/>
        <v>4.9382716049382366E-2</v>
      </c>
      <c r="R25" s="55">
        <f t="shared" si="2"/>
        <v>1.0303523748872614</v>
      </c>
      <c r="S25" s="52">
        <f t="shared" si="2"/>
        <v>1.4624089778560325</v>
      </c>
      <c r="T25" s="52">
        <f t="shared" si="2"/>
        <v>2.8763142396810437E-2</v>
      </c>
      <c r="U25" s="52">
        <f t="shared" si="3"/>
        <v>1.0616260164358196</v>
      </c>
      <c r="V25" s="52">
        <f t="shared" si="3"/>
        <v>2.1386400185139256</v>
      </c>
      <c r="W25" s="56">
        <f t="shared" si="3"/>
        <v>8.2731836053919405E-4</v>
      </c>
    </row>
    <row r="26" spans="1:23">
      <c r="A26" s="21">
        <v>23</v>
      </c>
      <c r="B26" s="22">
        <v>10</v>
      </c>
      <c r="C26" s="51">
        <f t="shared" si="5"/>
        <v>10.333333333333334</v>
      </c>
      <c r="D26" s="52">
        <f t="shared" si="7"/>
        <v>11.166666666666666</v>
      </c>
      <c r="E26" s="53">
        <f t="shared" si="9"/>
        <v>10.444444444444445</v>
      </c>
      <c r="F26" s="51">
        <f t="shared" si="4"/>
        <v>10.061920108915828</v>
      </c>
      <c r="G26" s="52">
        <f t="shared" si="6"/>
        <v>10.625277432454521</v>
      </c>
      <c r="H26" s="53">
        <f t="shared" si="8"/>
        <v>9.1745664202903505</v>
      </c>
      <c r="L26" s="51">
        <f t="shared" si="0"/>
        <v>0.33333333333333393</v>
      </c>
      <c r="M26" s="52">
        <f t="shared" si="0"/>
        <v>0.83333333333333215</v>
      </c>
      <c r="N26" s="53">
        <f t="shared" si="0"/>
        <v>0.72222222222222143</v>
      </c>
      <c r="O26" s="51">
        <f t="shared" si="10"/>
        <v>0.11111111111111151</v>
      </c>
      <c r="P26" s="51">
        <f t="shared" si="10"/>
        <v>1.3611111111111098</v>
      </c>
      <c r="Q26" s="51">
        <f t="shared" si="10"/>
        <v>0.19753086419753105</v>
      </c>
      <c r="R26" s="55">
        <f t="shared" si="2"/>
        <v>6.1920108915828109E-2</v>
      </c>
      <c r="S26" s="52">
        <f t="shared" si="2"/>
        <v>0.62527743245452072</v>
      </c>
      <c r="T26" s="52">
        <f t="shared" si="2"/>
        <v>0.82543357970964948</v>
      </c>
      <c r="U26" s="52">
        <f t="shared" si="3"/>
        <v>3.8340998881480157E-3</v>
      </c>
      <c r="V26" s="52">
        <f t="shared" si="3"/>
        <v>0.39097186753691771</v>
      </c>
      <c r="W26" s="56">
        <f t="shared" si="3"/>
        <v>0.68134059451228624</v>
      </c>
    </row>
    <row r="27" spans="1:23">
      <c r="A27" s="21">
        <v>24</v>
      </c>
      <c r="B27" s="22">
        <v>14</v>
      </c>
      <c r="C27" s="51">
        <f t="shared" si="5"/>
        <v>11.333333333333334</v>
      </c>
      <c r="D27" s="52">
        <f t="shared" si="7"/>
        <v>10.666666666666666</v>
      </c>
      <c r="E27" s="53">
        <f t="shared" si="9"/>
        <v>10.555555555555555</v>
      </c>
      <c r="F27" s="51">
        <f t="shared" si="4"/>
        <v>11.578641251275153</v>
      </c>
      <c r="G27" s="52">
        <f t="shared" si="6"/>
        <v>11.152244745084042</v>
      </c>
      <c r="H27" s="53">
        <f t="shared" si="8"/>
        <v>11.393841168043187</v>
      </c>
      <c r="L27" s="51">
        <f t="shared" si="0"/>
        <v>2.6666666666666661</v>
      </c>
      <c r="M27" s="52">
        <f t="shared" si="0"/>
        <v>0.66666666666666785</v>
      </c>
      <c r="N27" s="53">
        <f t="shared" si="0"/>
        <v>0.11111111111111072</v>
      </c>
      <c r="O27" s="51">
        <f t="shared" si="10"/>
        <v>7.1111111111111081</v>
      </c>
      <c r="P27" s="51">
        <f t="shared" si="10"/>
        <v>11.111111111111114</v>
      </c>
      <c r="Q27" s="51">
        <f t="shared" si="10"/>
        <v>11.8641975308642</v>
      </c>
      <c r="R27" s="55">
        <f t="shared" si="2"/>
        <v>2.4213587487248471</v>
      </c>
      <c r="S27" s="52">
        <f t="shared" si="2"/>
        <v>2.8477552549159579</v>
      </c>
      <c r="T27" s="52">
        <f t="shared" si="2"/>
        <v>2.6061588319568134</v>
      </c>
      <c r="U27" s="52">
        <f t="shared" si="3"/>
        <v>5.8629781900263573</v>
      </c>
      <c r="V27" s="52">
        <f t="shared" si="3"/>
        <v>8.1097099919014521</v>
      </c>
      <c r="W27" s="56">
        <f t="shared" si="3"/>
        <v>6.792063857386502</v>
      </c>
    </row>
    <row r="28" spans="1:23">
      <c r="A28" s="21">
        <v>25</v>
      </c>
      <c r="B28" s="22">
        <v>11</v>
      </c>
      <c r="C28" s="51">
        <f t="shared" si="5"/>
        <v>11.333333333333334</v>
      </c>
      <c r="D28" s="52">
        <f t="shared" si="7"/>
        <v>11.166666666666666</v>
      </c>
      <c r="E28" s="53">
        <f t="shared" si="9"/>
        <v>11.111111111111111</v>
      </c>
      <c r="F28" s="51">
        <f t="shared" si="4"/>
        <v>11.175457562051623</v>
      </c>
      <c r="G28" s="52">
        <f t="shared" si="6"/>
        <v>10.550868889310191</v>
      </c>
      <c r="H28" s="53">
        <f t="shared" si="8"/>
        <v>9.89464163752627</v>
      </c>
      <c r="L28" s="51">
        <f t="shared" si="0"/>
        <v>0.33333333333333393</v>
      </c>
      <c r="M28" s="52">
        <f t="shared" si="0"/>
        <v>0.16666666666666785</v>
      </c>
      <c r="N28" s="53">
        <f t="shared" si="0"/>
        <v>5.5555555555555358E-2</v>
      </c>
      <c r="O28" s="51">
        <f t="shared" si="10"/>
        <v>0.11111111111111151</v>
      </c>
      <c r="P28" s="51">
        <f t="shared" si="10"/>
        <v>2.7777777777777582E-2</v>
      </c>
      <c r="Q28" s="51">
        <f t="shared" si="10"/>
        <v>1.2345679012345592E-2</v>
      </c>
      <c r="R28" s="55">
        <f>IF(F28="",0,ABS(F28-$B28))</f>
        <v>0.17545756205162277</v>
      </c>
      <c r="S28" s="52">
        <f t="shared" si="2"/>
        <v>0.44913111068980882</v>
      </c>
      <c r="T28" s="52">
        <f t="shared" si="2"/>
        <v>1.10535836247373</v>
      </c>
      <c r="U28" s="52">
        <f t="shared" si="3"/>
        <v>3.0785356081099054E-2</v>
      </c>
      <c r="V28" s="52">
        <f>IF(G28="",0,POWER((G28-$B28),2))</f>
        <v>0.20171875458946131</v>
      </c>
      <c r="W28" s="56">
        <f t="shared" si="3"/>
        <v>1.2218171094906058</v>
      </c>
    </row>
    <row r="29" spans="1:23">
      <c r="A29" s="21">
        <v>26</v>
      </c>
      <c r="B29" s="22">
        <v>9</v>
      </c>
      <c r="C29" s="51">
        <f t="shared" si="5"/>
        <v>11.666666666666666</v>
      </c>
      <c r="D29" s="52">
        <f t="shared" si="7"/>
        <v>11</v>
      </c>
      <c r="E29" s="53">
        <f t="shared" si="9"/>
        <v>11.333333333333334</v>
      </c>
      <c r="F29" s="51">
        <f t="shared" si="4"/>
        <v>11.539765471451611</v>
      </c>
      <c r="G29" s="52">
        <f t="shared" si="6"/>
        <v>11.221317478590485</v>
      </c>
      <c r="H29" s="53">
        <f t="shared" si="8"/>
        <v>11.864915347597094</v>
      </c>
      <c r="L29" s="51">
        <f t="shared" si="0"/>
        <v>2.6666666666666661</v>
      </c>
      <c r="M29" s="52">
        <f t="shared" si="0"/>
        <v>0.66666666666666607</v>
      </c>
      <c r="N29" s="53">
        <f t="shared" si="0"/>
        <v>0.33333333333333393</v>
      </c>
      <c r="O29" s="51">
        <f t="shared" si="10"/>
        <v>7.1111111111111081</v>
      </c>
      <c r="P29" s="51">
        <f t="shared" si="10"/>
        <v>4</v>
      </c>
      <c r="Q29" s="51">
        <f t="shared" si="10"/>
        <v>5.4444444444444473</v>
      </c>
      <c r="R29" s="55">
        <f t="shared" si="2"/>
        <v>2.5397654714516111</v>
      </c>
      <c r="S29" s="52">
        <f t="shared" si="2"/>
        <v>2.2213174785904855</v>
      </c>
      <c r="T29" s="52">
        <f t="shared" si="2"/>
        <v>2.8649153475970941</v>
      </c>
      <c r="U29" s="52">
        <f t="shared" si="3"/>
        <v>6.4504086499778248</v>
      </c>
      <c r="V29" s="52">
        <f t="shared" si="3"/>
        <v>4.934251340691592</v>
      </c>
      <c r="W29" s="56">
        <f t="shared" si="3"/>
        <v>8.2077399488973786</v>
      </c>
    </row>
    <row r="30" spans="1:23">
      <c r="A30" s="21">
        <v>27</v>
      </c>
      <c r="B30" s="22">
        <v>5</v>
      </c>
      <c r="C30" s="51">
        <f t="shared" si="5"/>
        <v>11.333333333333334</v>
      </c>
      <c r="D30" s="52">
        <f t="shared" si="7"/>
        <v>11.333333333333334</v>
      </c>
      <c r="E30" s="53">
        <f t="shared" si="9"/>
        <v>10.888888888888889</v>
      </c>
      <c r="F30" s="51">
        <f t="shared" si="4"/>
        <v>11.596252128899017</v>
      </c>
      <c r="G30" s="52">
        <f t="shared" si="6"/>
        <v>11.4308797162624</v>
      </c>
      <c r="H30" s="53">
        <f t="shared" si="8"/>
        <v>10.535220755561999</v>
      </c>
      <c r="L30" s="51">
        <f t="shared" si="0"/>
        <v>6.3333333333333339</v>
      </c>
      <c r="M30" s="52">
        <f t="shared" si="0"/>
        <v>0</v>
      </c>
      <c r="N30" s="53">
        <f t="shared" si="0"/>
        <v>0.44444444444444464</v>
      </c>
      <c r="O30" s="51">
        <f t="shared" si="10"/>
        <v>40.111111111111121</v>
      </c>
      <c r="P30" s="51">
        <f t="shared" si="10"/>
        <v>40.111111111111121</v>
      </c>
      <c r="Q30" s="51">
        <f t="shared" si="10"/>
        <v>34.67901234567902</v>
      </c>
      <c r="R30" s="55">
        <f t="shared" si="2"/>
        <v>6.5962521288990175</v>
      </c>
      <c r="S30" s="52">
        <f t="shared" si="2"/>
        <v>6.4308797162623996</v>
      </c>
      <c r="T30" s="52">
        <f t="shared" si="2"/>
        <v>5.5352207555619994</v>
      </c>
      <c r="U30" s="52">
        <f t="shared" si="3"/>
        <v>43.510542148004824</v>
      </c>
      <c r="V30" s="52">
        <f t="shared" si="3"/>
        <v>41.356213925035163</v>
      </c>
      <c r="W30" s="56">
        <f t="shared" si="3"/>
        <v>30.638668812804351</v>
      </c>
    </row>
    <row r="31" spans="1:23">
      <c r="A31" s="21">
        <v>28</v>
      </c>
      <c r="B31" s="22">
        <v>12</v>
      </c>
      <c r="C31" s="51">
        <f>AVERAGE(B28:B30)</f>
        <v>8.3333333333333339</v>
      </c>
      <c r="D31" s="52">
        <f t="shared" si="7"/>
        <v>9.8333333333333339</v>
      </c>
      <c r="E31" s="53">
        <f t="shared" si="9"/>
        <v>10.222222222222221</v>
      </c>
      <c r="F31" s="51">
        <f t="shared" si="4"/>
        <v>8.613863016592834</v>
      </c>
      <c r="G31" s="52">
        <f t="shared" si="6"/>
        <v>10.129422534336403</v>
      </c>
      <c r="H31" s="53">
        <f t="shared" si="8"/>
        <v>11.921523770385253</v>
      </c>
      <c r="L31" s="51">
        <f t="shared" si="0"/>
        <v>3.6666666666666661</v>
      </c>
      <c r="M31" s="52">
        <f t="shared" si="0"/>
        <v>1.5</v>
      </c>
      <c r="N31" s="53">
        <f t="shared" si="0"/>
        <v>0.38888888888888751</v>
      </c>
      <c r="O31" s="51">
        <f t="shared" si="10"/>
        <v>13.444444444444439</v>
      </c>
      <c r="P31" s="51">
        <f t="shared" si="10"/>
        <v>4.694444444444442</v>
      </c>
      <c r="Q31" s="51">
        <f t="shared" si="10"/>
        <v>3.1604938271604968</v>
      </c>
      <c r="R31" s="55">
        <f t="shared" si="2"/>
        <v>3.386136983407166</v>
      </c>
      <c r="S31" s="52">
        <f t="shared" si="2"/>
        <v>1.8705774656635974</v>
      </c>
      <c r="T31" s="52">
        <f t="shared" si="2"/>
        <v>7.8476229614746984E-2</v>
      </c>
      <c r="U31" s="52">
        <f t="shared" si="3"/>
        <v>11.465923670397782</v>
      </c>
      <c r="V31" s="52">
        <f t="shared" si="3"/>
        <v>3.4990600550484467</v>
      </c>
      <c r="W31" s="56">
        <f t="shared" si="3"/>
        <v>6.1585186145464918E-3</v>
      </c>
    </row>
    <row r="32" spans="1:23">
      <c r="A32" s="21">
        <v>29</v>
      </c>
      <c r="B32" s="22">
        <v>8</v>
      </c>
      <c r="C32" s="51">
        <f t="shared" si="5"/>
        <v>8.6666666666666661</v>
      </c>
      <c r="D32" s="52">
        <f t="shared" si="7"/>
        <v>10.166666666666666</v>
      </c>
      <c r="E32" s="53">
        <f t="shared" si="9"/>
        <v>10.222222222222221</v>
      </c>
      <c r="F32" s="51">
        <f t="shared" si="4"/>
        <v>8.6356920603901486</v>
      </c>
      <c r="G32" s="52">
        <f t="shared" si="6"/>
        <v>10.667964246965992</v>
      </c>
      <c r="H32" s="53">
        <f t="shared" si="8"/>
        <v>9.4594699698409954</v>
      </c>
      <c r="L32" s="51">
        <f t="shared" si="0"/>
        <v>0.66666666666666607</v>
      </c>
      <c r="M32" s="52">
        <f t="shared" si="0"/>
        <v>1.5</v>
      </c>
      <c r="N32" s="53">
        <f t="shared" si="0"/>
        <v>5.5555555555555358E-2</v>
      </c>
      <c r="O32" s="51">
        <f t="shared" si="10"/>
        <v>0.44444444444444364</v>
      </c>
      <c r="P32" s="51">
        <f t="shared" si="10"/>
        <v>4.694444444444442</v>
      </c>
      <c r="Q32" s="51">
        <f t="shared" si="10"/>
        <v>4.9382716049382678</v>
      </c>
      <c r="R32" s="55">
        <f t="shared" si="2"/>
        <v>0.63569206039014858</v>
      </c>
      <c r="S32" s="52">
        <f t="shared" si="2"/>
        <v>2.6679642469659921</v>
      </c>
      <c r="T32" s="52">
        <f t="shared" si="2"/>
        <v>1.4594699698409954</v>
      </c>
      <c r="U32" s="52">
        <f t="shared" si="3"/>
        <v>0.40410439564307232</v>
      </c>
      <c r="V32" s="52">
        <f t="shared" si="3"/>
        <v>7.1180332230888137</v>
      </c>
      <c r="W32" s="56">
        <f t="shared" si="3"/>
        <v>2.1300525928676759</v>
      </c>
    </row>
    <row r="33" spans="1:23">
      <c r="A33" s="21">
        <v>30</v>
      </c>
      <c r="B33" s="22">
        <v>9</v>
      </c>
      <c r="C33" s="51">
        <f t="shared" si="5"/>
        <v>8.3333333333333339</v>
      </c>
      <c r="D33" s="52">
        <f t="shared" si="7"/>
        <v>9.8333333333333339</v>
      </c>
      <c r="E33" s="53">
        <f t="shared" si="9"/>
        <v>10.333333333333334</v>
      </c>
      <c r="F33" s="51">
        <f t="shared" si="4"/>
        <v>8.06192011562913</v>
      </c>
      <c r="G33" s="52">
        <f t="shared" si="6"/>
        <v>9.3589491069298099</v>
      </c>
      <c r="H33" s="53">
        <f t="shared" si="8"/>
        <v>10.373769728339212</v>
      </c>
      <c r="L33" s="51">
        <f t="shared" si="0"/>
        <v>0.66666666666666607</v>
      </c>
      <c r="M33" s="52">
        <f t="shared" si="0"/>
        <v>1.5</v>
      </c>
      <c r="N33" s="53">
        <f t="shared" si="0"/>
        <v>0.5</v>
      </c>
      <c r="O33" s="51">
        <f t="shared" si="10"/>
        <v>0.44444444444444364</v>
      </c>
      <c r="P33" s="51">
        <f t="shared" si="10"/>
        <v>0.69444444444444542</v>
      </c>
      <c r="Q33" s="51">
        <f t="shared" si="10"/>
        <v>1.7777777777777795</v>
      </c>
      <c r="R33" s="55">
        <f t="shared" si="2"/>
        <v>0.93807988437086998</v>
      </c>
      <c r="S33" s="52">
        <f t="shared" si="2"/>
        <v>0.35894910692980986</v>
      </c>
      <c r="T33" s="52">
        <f t="shared" si="2"/>
        <v>1.3737697283392123</v>
      </c>
      <c r="U33" s="52">
        <f t="shared" si="3"/>
        <v>0.87999386946126479</v>
      </c>
      <c r="V33" s="52">
        <f t="shared" si="3"/>
        <v>0.12884446136570807</v>
      </c>
      <c r="W33" s="56">
        <f t="shared" si="3"/>
        <v>1.8872432665011931</v>
      </c>
    </row>
    <row r="34" spans="1:23">
      <c r="A34" s="21">
        <v>31</v>
      </c>
      <c r="B34" s="22">
        <v>15</v>
      </c>
      <c r="C34" s="51">
        <f t="shared" si="5"/>
        <v>9.6666666666666661</v>
      </c>
      <c r="D34" s="52">
        <f t="shared" si="7"/>
        <v>9</v>
      </c>
      <c r="E34" s="53">
        <f t="shared" si="9"/>
        <v>9.7777777777777786</v>
      </c>
      <c r="F34" s="51">
        <f t="shared" si="4"/>
        <v>9.8725056568929901</v>
      </c>
      <c r="G34" s="52">
        <f t="shared" si="6"/>
        <v>9.2559691882906705</v>
      </c>
      <c r="H34" s="53">
        <f t="shared" si="8"/>
        <v>11.004518550945843</v>
      </c>
      <c r="L34" s="51">
        <f t="shared" si="0"/>
        <v>5.3333333333333339</v>
      </c>
      <c r="M34" s="52">
        <f t="shared" si="0"/>
        <v>0.66666666666666607</v>
      </c>
      <c r="N34" s="53">
        <f t="shared" si="0"/>
        <v>0.77777777777777857</v>
      </c>
      <c r="O34" s="51">
        <f t="shared" si="10"/>
        <v>28.44444444444445</v>
      </c>
      <c r="P34" s="51">
        <f t="shared" si="10"/>
        <v>36</v>
      </c>
      <c r="Q34" s="51">
        <f t="shared" si="10"/>
        <v>27.271604938271597</v>
      </c>
      <c r="R34" s="55">
        <f t="shared" si="2"/>
        <v>5.1274943431070099</v>
      </c>
      <c r="S34" s="52">
        <f>IF(G34="",0,ABS(G34-$B34))</f>
        <v>5.7440308117093295</v>
      </c>
      <c r="T34" s="52">
        <f t="shared" si="2"/>
        <v>3.9954814490541573</v>
      </c>
      <c r="U34" s="52">
        <f t="shared" si="3"/>
        <v>26.291198238594387</v>
      </c>
      <c r="V34" s="52">
        <f t="shared" si="3"/>
        <v>32.993889965866138</v>
      </c>
      <c r="W34" s="56">
        <f t="shared" si="3"/>
        <v>15.963872009735908</v>
      </c>
    </row>
    <row r="35" spans="1:23">
      <c r="A35" s="21">
        <v>32</v>
      </c>
      <c r="B35" s="22">
        <v>13</v>
      </c>
      <c r="C35" s="51">
        <f t="shared" si="5"/>
        <v>10.666666666666666</v>
      </c>
      <c r="D35" s="52">
        <f t="shared" si="7"/>
        <v>9.6666666666666661</v>
      </c>
      <c r="E35" s="53">
        <f t="shared" si="9"/>
        <v>10.333333333333334</v>
      </c>
      <c r="F35" s="51">
        <f t="shared" si="4"/>
        <v>10.368526042006923</v>
      </c>
      <c r="G35" s="52">
        <f t="shared" si="6"/>
        <v>8.9002109809114192</v>
      </c>
      <c r="H35" s="53">
        <f t="shared" si="8"/>
        <v>9.3292707880150747</v>
      </c>
      <c r="L35" s="51">
        <f t="shared" si="0"/>
        <v>2.3333333333333339</v>
      </c>
      <c r="M35" s="52">
        <f t="shared" si="0"/>
        <v>1</v>
      </c>
      <c r="N35" s="53">
        <f t="shared" si="0"/>
        <v>0.66666666666666785</v>
      </c>
      <c r="O35" s="51">
        <f t="shared" si="10"/>
        <v>5.4444444444444473</v>
      </c>
      <c r="P35" s="51">
        <f t="shared" si="10"/>
        <v>11.111111111111114</v>
      </c>
      <c r="Q35" s="51">
        <f t="shared" si="10"/>
        <v>7.1111111111111081</v>
      </c>
      <c r="R35" s="55">
        <f t="shared" si="2"/>
        <v>2.6314739579930766</v>
      </c>
      <c r="S35" s="52">
        <f t="shared" si="2"/>
        <v>4.0997890190885808</v>
      </c>
      <c r="T35" s="52">
        <f t="shared" si="2"/>
        <v>3.6707292119849253</v>
      </c>
      <c r="U35" s="52">
        <f t="shared" si="3"/>
        <v>6.9246551915957486</v>
      </c>
      <c r="V35" s="52">
        <f t="shared" si="3"/>
        <v>16.808270001039308</v>
      </c>
      <c r="W35" s="56">
        <f t="shared" si="3"/>
        <v>13.474252947719471</v>
      </c>
    </row>
    <row r="36" spans="1:23">
      <c r="A36" s="21">
        <v>33</v>
      </c>
      <c r="B36" s="22">
        <v>14</v>
      </c>
      <c r="C36" s="51">
        <f t="shared" si="5"/>
        <v>12.333333333333334</v>
      </c>
      <c r="D36" s="52">
        <f t="shared" si="7"/>
        <v>10.333333333333334</v>
      </c>
      <c r="E36" s="53">
        <f t="shared" si="9"/>
        <v>10.666666666666666</v>
      </c>
      <c r="F36" s="51">
        <f t="shared" si="4"/>
        <v>12.04430922457866</v>
      </c>
      <c r="G36" s="52">
        <f t="shared" si="6"/>
        <v>10.264996917969183</v>
      </c>
      <c r="H36" s="53">
        <f t="shared" si="8"/>
        <v>10.836404926018071</v>
      </c>
      <c r="L36" s="51">
        <f t="shared" ref="L36:N55" si="11">IF(C36="",0,ABS(C36-B36))</f>
        <v>1.6666666666666661</v>
      </c>
      <c r="M36" s="52">
        <f t="shared" si="11"/>
        <v>2</v>
      </c>
      <c r="N36" s="53">
        <f t="shared" si="11"/>
        <v>0.33333333333333215</v>
      </c>
      <c r="O36" s="51">
        <f t="shared" si="10"/>
        <v>2.7777777777777759</v>
      </c>
      <c r="P36" s="51">
        <f t="shared" si="10"/>
        <v>13.444444444444439</v>
      </c>
      <c r="Q36" s="51">
        <f t="shared" si="10"/>
        <v>11.111111111111114</v>
      </c>
      <c r="R36" s="55">
        <f t="shared" si="2"/>
        <v>1.9556907754213402</v>
      </c>
      <c r="S36" s="52">
        <f t="shared" si="2"/>
        <v>3.7350030820308167</v>
      </c>
      <c r="T36" s="52">
        <f t="shared" si="2"/>
        <v>3.163595073981929</v>
      </c>
      <c r="U36" s="52">
        <f t="shared" si="3"/>
        <v>3.824726409068123</v>
      </c>
      <c r="V36" s="52">
        <f t="shared" si="3"/>
        <v>13.9502480227797</v>
      </c>
      <c r="W36" s="56">
        <f t="shared" si="3"/>
        <v>10.008333792122727</v>
      </c>
    </row>
    <row r="37" spans="1:23">
      <c r="A37" s="21">
        <v>34</v>
      </c>
      <c r="B37" s="22">
        <v>10</v>
      </c>
      <c r="C37" s="51">
        <f t="shared" si="5"/>
        <v>14</v>
      </c>
      <c r="D37" s="52">
        <f t="shared" si="7"/>
        <v>11.833333333333334</v>
      </c>
      <c r="E37" s="53">
        <f t="shared" si="9"/>
        <v>10.666666666666666</v>
      </c>
      <c r="F37" s="51">
        <f t="shared" si="4"/>
        <v>14.0831849976889</v>
      </c>
      <c r="G37" s="52">
        <f t="shared" si="6"/>
        <v>11.576982719385461</v>
      </c>
      <c r="H37" s="53">
        <f t="shared" si="8"/>
        <v>9.9695431075636982</v>
      </c>
      <c r="L37" s="51">
        <f t="shared" si="11"/>
        <v>4</v>
      </c>
      <c r="M37" s="52">
        <f t="shared" si="11"/>
        <v>2.1666666666666661</v>
      </c>
      <c r="N37" s="53">
        <f t="shared" si="11"/>
        <v>1.1666666666666679</v>
      </c>
      <c r="O37" s="51">
        <f t="shared" si="10"/>
        <v>16</v>
      </c>
      <c r="P37" s="51">
        <f t="shared" si="10"/>
        <v>3.3611111111111134</v>
      </c>
      <c r="Q37" s="51">
        <f t="shared" si="10"/>
        <v>0.44444444444444364</v>
      </c>
      <c r="R37" s="55">
        <f t="shared" si="2"/>
        <v>4.0831849976888996</v>
      </c>
      <c r="S37" s="52">
        <f t="shared" si="2"/>
        <v>1.5769827193854606</v>
      </c>
      <c r="T37" s="52">
        <f t="shared" si="2"/>
        <v>3.0456892436301786E-2</v>
      </c>
      <c r="U37" s="52">
        <f t="shared" si="3"/>
        <v>16.672399725351699</v>
      </c>
      <c r="V37" s="52">
        <f t="shared" si="3"/>
        <v>2.4868744972403625</v>
      </c>
      <c r="W37" s="56">
        <f>IF(H37="",0,POWER((H37-$B37),2))</f>
        <v>9.2762229687645692E-4</v>
      </c>
    </row>
    <row r="38" spans="1:23">
      <c r="A38" s="21">
        <v>35</v>
      </c>
      <c r="B38" s="22">
        <v>11</v>
      </c>
      <c r="C38" s="51">
        <f t="shared" si="5"/>
        <v>12.333333333333334</v>
      </c>
      <c r="D38" s="52">
        <f t="shared" si="7"/>
        <v>11.5</v>
      </c>
      <c r="E38" s="53">
        <f t="shared" si="9"/>
        <v>10.555555555555555</v>
      </c>
      <c r="F38" s="51">
        <f t="shared" si="4"/>
        <v>12.429882036178329</v>
      </c>
      <c r="G38" s="52">
        <f t="shared" si="6"/>
        <v>11.39415167445091</v>
      </c>
      <c r="H38" s="53">
        <f t="shared" si="8"/>
        <v>10.887698842231023</v>
      </c>
      <c r="L38" s="51">
        <f t="shared" si="11"/>
        <v>1.3333333333333339</v>
      </c>
      <c r="M38" s="52">
        <f t="shared" si="11"/>
        <v>0.83333333333333393</v>
      </c>
      <c r="N38" s="53">
        <f t="shared" si="11"/>
        <v>0.94444444444444464</v>
      </c>
      <c r="O38" s="51">
        <f t="shared" si="10"/>
        <v>1.7777777777777795</v>
      </c>
      <c r="P38" s="51">
        <f t="shared" si="10"/>
        <v>0.25</v>
      </c>
      <c r="Q38" s="51">
        <f t="shared" si="10"/>
        <v>0.19753086419753105</v>
      </c>
      <c r="R38" s="55">
        <f>IF(F38="",0,ABS(F38-$B38))</f>
        <v>1.4298820361783289</v>
      </c>
      <c r="S38" s="52">
        <f t="shared" si="2"/>
        <v>0.39415167445091015</v>
      </c>
      <c r="T38" s="52">
        <f t="shared" si="2"/>
        <v>0.11230115776897698</v>
      </c>
      <c r="U38" s="52">
        <f t="shared" si="3"/>
        <v>2.0445626373854839</v>
      </c>
      <c r="V38" s="52">
        <f t="shared" si="3"/>
        <v>0.15535554247245625</v>
      </c>
      <c r="W38" s="56">
        <f t="shared" si="3"/>
        <v>1.2611550036252658E-2</v>
      </c>
    </row>
    <row r="39" spans="1:23">
      <c r="A39" s="21">
        <v>36</v>
      </c>
      <c r="B39" s="22">
        <v>6</v>
      </c>
      <c r="C39" s="51">
        <f t="shared" si="5"/>
        <v>11.666666666666666</v>
      </c>
      <c r="D39" s="52">
        <f t="shared" si="7"/>
        <v>12</v>
      </c>
      <c r="E39" s="53">
        <f t="shared" si="9"/>
        <v>10.777777777777779</v>
      </c>
      <c r="F39" s="51">
        <f t="shared" si="4"/>
        <v>11.872505650179686</v>
      </c>
      <c r="G39" s="52">
        <f t="shared" si="6"/>
        <v>12.716887372333202</v>
      </c>
      <c r="H39" s="53">
        <f t="shared" si="8"/>
        <v>9.6038454844160661</v>
      </c>
      <c r="L39" s="51">
        <f t="shared" si="11"/>
        <v>5.6666666666666661</v>
      </c>
      <c r="M39" s="52">
        <f t="shared" si="11"/>
        <v>0.33333333333333393</v>
      </c>
      <c r="N39" s="53">
        <f t="shared" si="11"/>
        <v>1.2222222222222214</v>
      </c>
      <c r="O39" s="51">
        <f t="shared" si="10"/>
        <v>32.111111111111107</v>
      </c>
      <c r="P39" s="51">
        <f t="shared" si="10"/>
        <v>36</v>
      </c>
      <c r="Q39" s="51">
        <f t="shared" si="10"/>
        <v>22.827160493827169</v>
      </c>
      <c r="R39" s="55">
        <f t="shared" si="2"/>
        <v>5.8725056501796864</v>
      </c>
      <c r="S39" s="52">
        <f t="shared" si="2"/>
        <v>6.7168873723332023</v>
      </c>
      <c r="T39" s="52">
        <f t="shared" si="2"/>
        <v>3.6038454844160661</v>
      </c>
      <c r="U39" s="52">
        <f t="shared" si="3"/>
        <v>34.486322611392339</v>
      </c>
      <c r="V39" s="52">
        <f t="shared" si="3"/>
        <v>45.116575972609233</v>
      </c>
      <c r="W39" s="56">
        <f t="shared" si="3"/>
        <v>12.98770227554607</v>
      </c>
    </row>
    <row r="40" spans="1:23">
      <c r="A40" s="21">
        <v>37</v>
      </c>
      <c r="B40" s="22">
        <v>13</v>
      </c>
      <c r="C40" s="51">
        <f t="shared" si="5"/>
        <v>9</v>
      </c>
      <c r="D40" s="52">
        <f t="shared" si="7"/>
        <v>11.5</v>
      </c>
      <c r="E40" s="53">
        <f t="shared" si="9"/>
        <v>10.888888888888889</v>
      </c>
      <c r="F40" s="51">
        <f t="shared" si="4"/>
        <v>9.1360176473437473</v>
      </c>
      <c r="G40" s="52">
        <f t="shared" si="6"/>
        <v>11.608529016438954</v>
      </c>
      <c r="H40" s="53">
        <f t="shared" si="8"/>
        <v>11.081223634747266</v>
      </c>
      <c r="L40" s="51">
        <f t="shared" si="11"/>
        <v>4</v>
      </c>
      <c r="M40" s="52">
        <f t="shared" si="11"/>
        <v>2.5</v>
      </c>
      <c r="N40" s="53">
        <f t="shared" si="11"/>
        <v>0.61111111111111072</v>
      </c>
      <c r="O40" s="51">
        <f t="shared" si="10"/>
        <v>16</v>
      </c>
      <c r="P40" s="51">
        <f t="shared" si="10"/>
        <v>2.25</v>
      </c>
      <c r="Q40" s="51">
        <f t="shared" si="10"/>
        <v>4.4567901234567886</v>
      </c>
      <c r="R40" s="55">
        <f t="shared" si="2"/>
        <v>3.8639823526562527</v>
      </c>
      <c r="S40" s="52">
        <f t="shared" si="2"/>
        <v>1.3914709835610459</v>
      </c>
      <c r="T40" s="52">
        <f t="shared" si="2"/>
        <v>1.9187763652527341</v>
      </c>
      <c r="U40" s="52">
        <f t="shared" si="3"/>
        <v>14.930359621638949</v>
      </c>
      <c r="V40" s="52">
        <f>IF(G40="",0,POWER((G40-$B40),2))</f>
        <v>1.9361914980923445</v>
      </c>
      <c r="W40" s="56">
        <f t="shared" si="3"/>
        <v>3.6817027398524935</v>
      </c>
    </row>
    <row r="41" spans="1:23">
      <c r="A41" s="21">
        <v>38</v>
      </c>
      <c r="B41" s="22">
        <v>12</v>
      </c>
      <c r="C41" s="51">
        <f t="shared" si="5"/>
        <v>10</v>
      </c>
      <c r="D41" s="52">
        <f t="shared" si="7"/>
        <v>11.166666666666666</v>
      </c>
      <c r="E41" s="53">
        <f t="shared" si="9"/>
        <v>11</v>
      </c>
      <c r="F41" s="51">
        <f t="shared" si="4"/>
        <v>10.030352378243913</v>
      </c>
      <c r="G41" s="52">
        <f t="shared" si="6"/>
        <v>11.589178376617829</v>
      </c>
      <c r="H41" s="53">
        <f t="shared" si="8"/>
        <v>11.473538866692724</v>
      </c>
      <c r="L41" s="51">
        <f t="shared" si="11"/>
        <v>2</v>
      </c>
      <c r="M41" s="52">
        <f t="shared" si="11"/>
        <v>1.1666666666666661</v>
      </c>
      <c r="N41" s="53">
        <f t="shared" si="11"/>
        <v>0.16666666666666607</v>
      </c>
      <c r="O41" s="51">
        <f t="shared" si="10"/>
        <v>4</v>
      </c>
      <c r="P41" s="51">
        <f t="shared" si="10"/>
        <v>0.69444444444444542</v>
      </c>
      <c r="Q41" s="51">
        <f t="shared" si="10"/>
        <v>1</v>
      </c>
      <c r="R41" s="55">
        <f t="shared" si="2"/>
        <v>1.9696476217560868</v>
      </c>
      <c r="S41" s="52">
        <f t="shared" si="2"/>
        <v>0.4108216233821711</v>
      </c>
      <c r="T41" s="52">
        <f t="shared" si="2"/>
        <v>0.52646113330727573</v>
      </c>
      <c r="U41" s="52">
        <f t="shared" si="3"/>
        <v>3.8795117538894086</v>
      </c>
      <c r="V41" s="52">
        <f t="shared" si="3"/>
        <v>0.16877440623836243</v>
      </c>
      <c r="W41" s="56">
        <f t="shared" si="3"/>
        <v>0.27716132488318113</v>
      </c>
    </row>
    <row r="42" spans="1:23">
      <c r="A42" s="21">
        <v>39</v>
      </c>
      <c r="B42" s="22">
        <v>6</v>
      </c>
      <c r="C42" s="51">
        <f t="shared" si="5"/>
        <v>10.333333333333334</v>
      </c>
      <c r="D42" s="52">
        <f t="shared" si="7"/>
        <v>11</v>
      </c>
      <c r="E42" s="53">
        <f t="shared" si="9"/>
        <v>11.444444444444445</v>
      </c>
      <c r="F42" s="51">
        <f t="shared" si="4"/>
        <v>9.9435133089860805</v>
      </c>
      <c r="G42" s="52">
        <f t="shared" si="6"/>
        <v>10.232801752312946</v>
      </c>
      <c r="H42" s="53">
        <f t="shared" si="8"/>
        <v>9.8216688320881449</v>
      </c>
      <c r="L42" s="51">
        <f t="shared" si="11"/>
        <v>4.3333333333333339</v>
      </c>
      <c r="M42" s="52">
        <f t="shared" si="11"/>
        <v>0.66666666666666607</v>
      </c>
      <c r="N42" s="53">
        <f t="shared" si="11"/>
        <v>0.44444444444444464</v>
      </c>
      <c r="O42" s="51">
        <f t="shared" si="10"/>
        <v>18.777777777777782</v>
      </c>
      <c r="P42" s="51">
        <f t="shared" si="10"/>
        <v>25</v>
      </c>
      <c r="Q42" s="51">
        <f t="shared" si="10"/>
        <v>29.641975308641978</v>
      </c>
      <c r="R42" s="55">
        <f t="shared" si="2"/>
        <v>3.9435133089860805</v>
      </c>
      <c r="S42" s="52">
        <f t="shared" si="2"/>
        <v>4.2328017523129464</v>
      </c>
      <c r="T42" s="52">
        <f t="shared" si="2"/>
        <v>3.8216688320881449</v>
      </c>
      <c r="U42" s="52">
        <f t="shared" si="3"/>
        <v>15.551297218150346</v>
      </c>
      <c r="V42" s="52">
        <f t="shared" si="3"/>
        <v>17.916610674383548</v>
      </c>
      <c r="W42" s="56">
        <f t="shared" si="3"/>
        <v>14.605152662153966</v>
      </c>
    </row>
    <row r="43" spans="1:23">
      <c r="A43" s="21">
        <v>40</v>
      </c>
      <c r="B43" s="22">
        <v>13</v>
      </c>
      <c r="C43" s="51">
        <f>AVERAGE(B40:B42)</f>
        <v>10.333333333333334</v>
      </c>
      <c r="D43" s="52">
        <f t="shared" si="7"/>
        <v>9.6666666666666661</v>
      </c>
      <c r="E43" s="53">
        <f t="shared" si="9"/>
        <v>11.111111111111111</v>
      </c>
      <c r="F43" s="51">
        <f t="shared" si="4"/>
        <v>10.631473887503397</v>
      </c>
      <c r="G43" s="52">
        <f t="shared" si="6"/>
        <v>10.103376684110206</v>
      </c>
      <c r="H43" s="53">
        <f t="shared" si="8"/>
        <v>12.997276885936312</v>
      </c>
      <c r="L43" s="51">
        <f t="shared" si="11"/>
        <v>2.6666666666666661</v>
      </c>
      <c r="M43" s="52">
        <f t="shared" si="11"/>
        <v>0.66666666666666785</v>
      </c>
      <c r="N43" s="53">
        <f t="shared" si="11"/>
        <v>1.4444444444444446</v>
      </c>
      <c r="O43" s="51">
        <f t="shared" si="10"/>
        <v>7.1111111111111081</v>
      </c>
      <c r="P43" s="51">
        <f t="shared" si="10"/>
        <v>11.111111111111114</v>
      </c>
      <c r="Q43" s="51">
        <f t="shared" si="10"/>
        <v>3.5679012345679029</v>
      </c>
      <c r="R43" s="55">
        <f t="shared" si="2"/>
        <v>2.3685261124966033</v>
      </c>
      <c r="S43" s="52">
        <f t="shared" si="2"/>
        <v>2.8966233158897943</v>
      </c>
      <c r="T43" s="52">
        <f t="shared" si="2"/>
        <v>2.7231140636878592E-3</v>
      </c>
      <c r="U43" s="52">
        <f t="shared" si="3"/>
        <v>5.6099159455782726</v>
      </c>
      <c r="V43" s="52">
        <f t="shared" si="3"/>
        <v>8.3904266341563876</v>
      </c>
      <c r="W43" s="56">
        <f t="shared" si="3"/>
        <v>7.4153502038546063E-6</v>
      </c>
    </row>
    <row r="44" spans="1:23">
      <c r="A44" s="21">
        <v>41</v>
      </c>
      <c r="B44" s="22">
        <v>8</v>
      </c>
      <c r="C44" s="51">
        <f t="shared" si="5"/>
        <v>10.333333333333334</v>
      </c>
      <c r="D44" s="52">
        <f t="shared" si="7"/>
        <v>10.166666666666666</v>
      </c>
      <c r="E44" s="53">
        <f t="shared" si="9"/>
        <v>10.888888888888889</v>
      </c>
      <c r="F44" s="51">
        <f t="shared" si="4"/>
        <v>10.42501269945433</v>
      </c>
      <c r="G44" s="52">
        <f t="shared" si="6"/>
        <v>9.956389208269476</v>
      </c>
      <c r="H44" s="53">
        <f t="shared" si="8"/>
        <v>11.052541825678052</v>
      </c>
      <c r="L44" s="51">
        <f t="shared" si="11"/>
        <v>2.3333333333333339</v>
      </c>
      <c r="M44" s="52">
        <f t="shared" si="11"/>
        <v>0.16666666666666785</v>
      </c>
      <c r="N44" s="53">
        <f t="shared" si="11"/>
        <v>0.72222222222222321</v>
      </c>
      <c r="O44" s="51">
        <f t="shared" si="10"/>
        <v>5.4444444444444473</v>
      </c>
      <c r="P44" s="51">
        <f t="shared" si="10"/>
        <v>4.694444444444442</v>
      </c>
      <c r="Q44" s="51">
        <f t="shared" si="10"/>
        <v>8.3456790123456805</v>
      </c>
      <c r="R44" s="55">
        <f t="shared" si="2"/>
        <v>2.4250126994543297</v>
      </c>
      <c r="S44" s="52">
        <f t="shared" si="2"/>
        <v>1.956389208269476</v>
      </c>
      <c r="T44" s="52">
        <f t="shared" si="2"/>
        <v>3.0525418256780519</v>
      </c>
      <c r="U44" s="52">
        <f t="shared" si="3"/>
        <v>5.8806865925147758</v>
      </c>
      <c r="V44" s="52">
        <f t="shared" si="3"/>
        <v>3.8274587342332671</v>
      </c>
      <c r="W44" s="56">
        <f t="shared" si="3"/>
        <v>9.3180115975138946</v>
      </c>
    </row>
    <row r="45" spans="1:23">
      <c r="A45" s="21">
        <v>42</v>
      </c>
      <c r="B45" s="22">
        <v>13</v>
      </c>
      <c r="C45" s="51">
        <f t="shared" si="5"/>
        <v>9</v>
      </c>
      <c r="D45" s="52">
        <f t="shared" si="7"/>
        <v>9.6666666666666661</v>
      </c>
      <c r="E45" s="53">
        <f t="shared" si="9"/>
        <v>10.333333333333334</v>
      </c>
      <c r="F45" s="51">
        <f t="shared" si="4"/>
        <v>8.7680557133679446</v>
      </c>
      <c r="G45" s="52">
        <f t="shared" si="6"/>
        <v>9.7082171767098639</v>
      </c>
      <c r="H45" s="53">
        <f t="shared" si="8"/>
        <v>10.979311555699709</v>
      </c>
      <c r="L45" s="51">
        <f t="shared" si="11"/>
        <v>4</v>
      </c>
      <c r="M45" s="52">
        <f t="shared" si="11"/>
        <v>0.66666666666666607</v>
      </c>
      <c r="N45" s="53">
        <f t="shared" si="11"/>
        <v>0.66666666666666785</v>
      </c>
      <c r="O45" s="51">
        <f t="shared" si="10"/>
        <v>16</v>
      </c>
      <c r="P45" s="51">
        <f t="shared" si="10"/>
        <v>11.111111111111114</v>
      </c>
      <c r="Q45" s="51">
        <f t="shared" si="10"/>
        <v>7.1111111111111081</v>
      </c>
      <c r="R45" s="55">
        <f t="shared" si="2"/>
        <v>4.2319442866320554</v>
      </c>
      <c r="S45" s="52">
        <f t="shared" si="2"/>
        <v>3.2917828232901361</v>
      </c>
      <c r="T45" s="52">
        <f t="shared" si="2"/>
        <v>2.0206884443002906</v>
      </c>
      <c r="U45" s="52">
        <f t="shared" si="3"/>
        <v>17.909352445157698</v>
      </c>
      <c r="V45" s="52">
        <f t="shared" si="3"/>
        <v>10.835834155707978</v>
      </c>
      <c r="W45" s="56">
        <f t="shared" si="3"/>
        <v>4.0831817889287283</v>
      </c>
    </row>
    <row r="46" spans="1:23">
      <c r="A46" s="21">
        <v>43</v>
      </c>
      <c r="B46" s="22">
        <v>12</v>
      </c>
      <c r="C46" s="51">
        <f t="shared" si="5"/>
        <v>11.333333333333334</v>
      </c>
      <c r="D46" s="52">
        <f t="shared" si="7"/>
        <v>10.833333333333334</v>
      </c>
      <c r="E46" s="53">
        <f t="shared" si="9"/>
        <v>10.222222222222221</v>
      </c>
      <c r="F46" s="51">
        <f t="shared" si="4"/>
        <v>11.442623573721542</v>
      </c>
      <c r="G46" s="52">
        <f t="shared" si="6"/>
        <v>11.157642715350939</v>
      </c>
      <c r="H46" s="53">
        <f t="shared" si="8"/>
        <v>9.848398839025025</v>
      </c>
      <c r="L46" s="51">
        <f t="shared" si="11"/>
        <v>0.66666666666666607</v>
      </c>
      <c r="M46" s="52">
        <f t="shared" si="11"/>
        <v>0.5</v>
      </c>
      <c r="N46" s="53">
        <f t="shared" si="11"/>
        <v>0.61111111111111249</v>
      </c>
      <c r="O46" s="51">
        <f t="shared" si="10"/>
        <v>0.44444444444444364</v>
      </c>
      <c r="P46" s="51">
        <f t="shared" si="10"/>
        <v>1.3611111111111098</v>
      </c>
      <c r="Q46" s="51">
        <f t="shared" si="10"/>
        <v>3.1604938271604968</v>
      </c>
      <c r="R46" s="55">
        <f t="shared" si="2"/>
        <v>0.55737642627845752</v>
      </c>
      <c r="S46" s="52">
        <f t="shared" si="2"/>
        <v>0.84235728464906146</v>
      </c>
      <c r="T46" s="52">
        <f t="shared" si="2"/>
        <v>2.151601160974975</v>
      </c>
      <c r="U46" s="52">
        <f t="shared" si="3"/>
        <v>0.31066848057094476</v>
      </c>
      <c r="V46" s="52">
        <f t="shared" si="3"/>
        <v>0.70956579500133998</v>
      </c>
      <c r="W46" s="56">
        <f t="shared" si="3"/>
        <v>4.6293875559088606</v>
      </c>
    </row>
    <row r="47" spans="1:23">
      <c r="A47" s="21">
        <v>44</v>
      </c>
      <c r="B47" s="22">
        <v>8</v>
      </c>
      <c r="C47" s="51">
        <f>AVERAGE(B44:B46)</f>
        <v>11</v>
      </c>
      <c r="D47" s="52">
        <f t="shared" si="7"/>
        <v>10.666666666666666</v>
      </c>
      <c r="E47" s="53">
        <f t="shared" si="9"/>
        <v>10.444444444444445</v>
      </c>
      <c r="F47" s="51">
        <f t="shared" si="4"/>
        <v>10.732833951406914</v>
      </c>
      <c r="G47" s="52">
        <f t="shared" si="6"/>
        <v>9.7314435112532607</v>
      </c>
      <c r="H47" s="53">
        <f t="shared" si="8"/>
        <v>10.372103324294299</v>
      </c>
      <c r="L47" s="51">
        <f t="shared" si="11"/>
        <v>3</v>
      </c>
      <c r="M47" s="52">
        <f t="shared" si="11"/>
        <v>0.33333333333333393</v>
      </c>
      <c r="N47" s="53">
        <f t="shared" si="11"/>
        <v>0.22222222222222143</v>
      </c>
      <c r="O47" s="51">
        <f t="shared" si="10"/>
        <v>9</v>
      </c>
      <c r="P47" s="51">
        <f t="shared" si="10"/>
        <v>7.1111111111111081</v>
      </c>
      <c r="Q47" s="51">
        <f t="shared" si="10"/>
        <v>5.9753086419753094</v>
      </c>
      <c r="R47" s="55">
        <f t="shared" si="2"/>
        <v>2.7328339514069135</v>
      </c>
      <c r="S47" s="52">
        <f>IF(G47="",0,ABS(G47-$B47))</f>
        <v>1.7314435112532607</v>
      </c>
      <c r="T47" s="52">
        <f t="shared" si="2"/>
        <v>2.372103324294299</v>
      </c>
      <c r="U47" s="52">
        <f t="shared" si="3"/>
        <v>7.468381405962325</v>
      </c>
      <c r="V47" s="52">
        <f t="shared" si="3"/>
        <v>2.9978966326610204</v>
      </c>
      <c r="W47" s="56">
        <f t="shared" si="3"/>
        <v>5.6268741811280645</v>
      </c>
    </row>
    <row r="48" spans="1:23">
      <c r="A48" s="21">
        <v>45</v>
      </c>
      <c r="B48" s="22">
        <v>10</v>
      </c>
      <c r="C48" s="51">
        <f t="shared" si="5"/>
        <v>11</v>
      </c>
      <c r="D48" s="52">
        <f t="shared" si="7"/>
        <v>10</v>
      </c>
      <c r="E48" s="53">
        <f t="shared" si="9"/>
        <v>10.111111111111111</v>
      </c>
      <c r="F48" s="51">
        <f t="shared" si="4"/>
        <v>11.219202685312464</v>
      </c>
      <c r="G48" s="52">
        <f t="shared" si="6"/>
        <v>10.684153905098073</v>
      </c>
      <c r="H48" s="53">
        <f t="shared" si="8"/>
        <v>10.002271274893985</v>
      </c>
      <c r="L48" s="51">
        <f t="shared" si="11"/>
        <v>1</v>
      </c>
      <c r="M48" s="52">
        <f t="shared" si="11"/>
        <v>1</v>
      </c>
      <c r="N48" s="53">
        <f t="shared" si="11"/>
        <v>0.11111111111111072</v>
      </c>
      <c r="O48" s="51">
        <f t="shared" si="10"/>
        <v>1</v>
      </c>
      <c r="P48" s="51">
        <f t="shared" si="10"/>
        <v>0</v>
      </c>
      <c r="Q48" s="51">
        <f t="shared" si="10"/>
        <v>1.2345679012345592E-2</v>
      </c>
      <c r="R48" s="55">
        <f t="shared" si="2"/>
        <v>1.2192026853124638</v>
      </c>
      <c r="S48" s="52">
        <f t="shared" si="2"/>
        <v>0.68415390509807317</v>
      </c>
      <c r="T48" s="52">
        <f t="shared" si="2"/>
        <v>2.2712748939852645E-3</v>
      </c>
      <c r="U48" s="52">
        <f t="shared" si="3"/>
        <v>1.4864551878731227</v>
      </c>
      <c r="V48" s="52">
        <f t="shared" si="3"/>
        <v>0.46806656586094331</v>
      </c>
      <c r="W48" s="56">
        <f t="shared" si="3"/>
        <v>5.1586896440477747E-6</v>
      </c>
    </row>
    <row r="49" spans="1:23">
      <c r="A49" s="21">
        <v>46</v>
      </c>
      <c r="B49" s="22">
        <v>14</v>
      </c>
      <c r="C49" s="51">
        <f t="shared" si="5"/>
        <v>10</v>
      </c>
      <c r="D49" s="52">
        <f t="shared" si="7"/>
        <v>10.666666666666666</v>
      </c>
      <c r="E49" s="53">
        <f t="shared" si="9"/>
        <v>10.555555555555555</v>
      </c>
      <c r="F49" s="51">
        <f t="shared" si="4"/>
        <v>10.166370055797524</v>
      </c>
      <c r="G49" s="52">
        <f t="shared" si="6"/>
        <v>10.565271162448179</v>
      </c>
      <c r="H49" s="53">
        <f t="shared" si="8"/>
        <v>10.361766525934602</v>
      </c>
      <c r="L49" s="51">
        <f t="shared" si="11"/>
        <v>4</v>
      </c>
      <c r="M49" s="52">
        <f t="shared" si="11"/>
        <v>0.66666666666666607</v>
      </c>
      <c r="N49" s="53">
        <f t="shared" si="11"/>
        <v>0.11111111111111072</v>
      </c>
      <c r="O49" s="51">
        <f t="shared" si="10"/>
        <v>16</v>
      </c>
      <c r="P49" s="51">
        <f t="shared" si="10"/>
        <v>11.111111111111114</v>
      </c>
      <c r="Q49" s="51">
        <f t="shared" si="10"/>
        <v>11.8641975308642</v>
      </c>
      <c r="R49" s="55">
        <f t="shared" si="2"/>
        <v>3.8336299442024764</v>
      </c>
      <c r="S49" s="52">
        <f t="shared" si="2"/>
        <v>3.4347288375518215</v>
      </c>
      <c r="T49" s="52">
        <f>IF(H49="",0,ABS(H49-$B49))</f>
        <v>3.6382334740653981</v>
      </c>
      <c r="U49" s="52">
        <f t="shared" si="3"/>
        <v>14.696718549085881</v>
      </c>
      <c r="V49" s="52">
        <f t="shared" si="3"/>
        <v>11.797362187510087</v>
      </c>
      <c r="W49" s="56">
        <f t="shared" si="3"/>
        <v>13.236742811809975</v>
      </c>
    </row>
    <row r="50" spans="1:23">
      <c r="A50" s="21">
        <v>47</v>
      </c>
      <c r="B50" s="22">
        <v>11</v>
      </c>
      <c r="C50" s="51">
        <f t="shared" si="5"/>
        <v>10.666666666666666</v>
      </c>
      <c r="D50" s="52">
        <f t="shared" si="7"/>
        <v>10.833333333333334</v>
      </c>
      <c r="E50" s="53">
        <f t="shared" si="9"/>
        <v>10.666666666666666</v>
      </c>
      <c r="F50" s="51">
        <f t="shared" si="4"/>
        <v>10.38613691963079</v>
      </c>
      <c r="G50" s="52">
        <f t="shared" si="6"/>
        <v>10.845793577405614</v>
      </c>
      <c r="H50" s="53">
        <f t="shared" si="8"/>
        <v>11.430658649790809</v>
      </c>
      <c r="L50" s="51">
        <f t="shared" si="11"/>
        <v>0.33333333333333393</v>
      </c>
      <c r="M50" s="52">
        <f t="shared" si="11"/>
        <v>0.16666666666666785</v>
      </c>
      <c r="N50" s="53">
        <f t="shared" si="11"/>
        <v>0.16666666666666785</v>
      </c>
      <c r="O50" s="51">
        <f t="shared" si="10"/>
        <v>0.11111111111111151</v>
      </c>
      <c r="P50" s="51">
        <f t="shared" si="10"/>
        <v>2.7777777777777582E-2</v>
      </c>
      <c r="Q50" s="51">
        <f t="shared" si="10"/>
        <v>0.11111111111111151</v>
      </c>
      <c r="R50" s="55">
        <f t="shared" si="2"/>
        <v>0.61386308036921022</v>
      </c>
      <c r="S50" s="52">
        <f t="shared" si="2"/>
        <v>0.15420642259438644</v>
      </c>
      <c r="T50" s="52">
        <f t="shared" si="2"/>
        <v>0.43065864979080892</v>
      </c>
      <c r="U50" s="52">
        <f t="shared" si="3"/>
        <v>0.37682788144037543</v>
      </c>
      <c r="V50" s="52">
        <f t="shared" si="3"/>
        <v>2.3779620769358495E-2</v>
      </c>
      <c r="W50" s="56">
        <f t="shared" si="3"/>
        <v>0.18546687263964259</v>
      </c>
    </row>
    <row r="51" spans="1:23">
      <c r="A51" s="21">
        <v>48</v>
      </c>
      <c r="B51" s="22">
        <v>10</v>
      </c>
      <c r="C51" s="51">
        <f t="shared" si="5"/>
        <v>11.666666666666666</v>
      </c>
      <c r="D51" s="52">
        <f t="shared" si="7"/>
        <v>11.333333333333334</v>
      </c>
      <c r="E51" s="53">
        <f t="shared" si="9"/>
        <v>10.555555555555555</v>
      </c>
      <c r="F51" s="51">
        <f t="shared" si="4"/>
        <v>11.539765471451611</v>
      </c>
      <c r="G51" s="52">
        <f t="shared" si="6"/>
        <v>11.126356646799561</v>
      </c>
      <c r="H51" s="53">
        <f t="shared" si="8"/>
        <v>8.5680438429221208</v>
      </c>
      <c r="L51" s="51">
        <f t="shared" si="11"/>
        <v>1.6666666666666661</v>
      </c>
      <c r="M51" s="52">
        <f t="shared" si="11"/>
        <v>0.33333333333333215</v>
      </c>
      <c r="N51" s="53">
        <f t="shared" si="11"/>
        <v>0.77777777777777857</v>
      </c>
      <c r="O51" s="51">
        <f t="shared" si="10"/>
        <v>2.7777777777777759</v>
      </c>
      <c r="P51" s="51">
        <f t="shared" si="10"/>
        <v>1.7777777777777795</v>
      </c>
      <c r="Q51" s="51">
        <f t="shared" si="10"/>
        <v>0.30864197530864174</v>
      </c>
      <c r="R51" s="55">
        <f t="shared" si="2"/>
        <v>1.5397654714516111</v>
      </c>
      <c r="S51" s="52">
        <f t="shared" si="2"/>
        <v>1.1263566467995609</v>
      </c>
      <c r="T51" s="52">
        <f t="shared" si="2"/>
        <v>1.4319561570778792</v>
      </c>
      <c r="U51" s="52">
        <f t="shared" si="3"/>
        <v>2.3708777070746021</v>
      </c>
      <c r="V51" s="52">
        <f t="shared" si="3"/>
        <v>1.268679295789551</v>
      </c>
      <c r="W51" s="56">
        <f t="shared" si="3"/>
        <v>2.0504984357932479</v>
      </c>
    </row>
    <row r="52" spans="1:23">
      <c r="A52" s="21">
        <v>49</v>
      </c>
      <c r="B52" s="22">
        <v>16</v>
      </c>
      <c r="C52" s="51">
        <f>AVERAGE(B49:B51)</f>
        <v>11.666666666666666</v>
      </c>
      <c r="D52" s="52">
        <f t="shared" si="7"/>
        <v>10.833333333333334</v>
      </c>
      <c r="E52" s="53">
        <f t="shared" si="9"/>
        <v>11</v>
      </c>
      <c r="F52" s="51">
        <f t="shared" si="4"/>
        <v>11.890116527803551</v>
      </c>
      <c r="G52" s="52">
        <f t="shared" si="6"/>
        <v>10.789419052077852</v>
      </c>
      <c r="H52" s="53">
        <f t="shared" si="8"/>
        <v>12.301779906864715</v>
      </c>
      <c r="L52" s="51">
        <f t="shared" si="11"/>
        <v>4.3333333333333339</v>
      </c>
      <c r="M52" s="52">
        <f t="shared" si="11"/>
        <v>0.83333333333333215</v>
      </c>
      <c r="N52" s="53">
        <f t="shared" si="11"/>
        <v>0.16666666666666607</v>
      </c>
      <c r="O52" s="51">
        <f t="shared" si="10"/>
        <v>18.777777777777782</v>
      </c>
      <c r="P52" s="51">
        <f t="shared" si="10"/>
        <v>26.694444444444439</v>
      </c>
      <c r="Q52" s="51">
        <f t="shared" si="10"/>
        <v>25</v>
      </c>
      <c r="R52" s="55">
        <f t="shared" si="2"/>
        <v>4.109883472196449</v>
      </c>
      <c r="S52" s="52">
        <f t="shared" si="2"/>
        <v>5.2105809479221481</v>
      </c>
      <c r="T52" s="52">
        <f t="shared" si="2"/>
        <v>3.6982200931352853</v>
      </c>
      <c r="U52" s="52">
        <f t="shared" si="3"/>
        <v>16.891142155033538</v>
      </c>
      <c r="V52" s="52">
        <f t="shared" si="3"/>
        <v>27.150153814849272</v>
      </c>
      <c r="W52" s="56">
        <f>IF(H52="",0,POWER((H52-$B52),2))</f>
        <v>13.676831857269558</v>
      </c>
    </row>
    <row r="53" spans="1:23">
      <c r="A53" s="21">
        <v>50</v>
      </c>
      <c r="B53" s="22">
        <v>8</v>
      </c>
      <c r="C53" s="51">
        <f t="shared" si="5"/>
        <v>12.333333333333334</v>
      </c>
      <c r="D53" s="52">
        <f t="shared" si="7"/>
        <v>11.5</v>
      </c>
      <c r="E53" s="53">
        <f t="shared" si="9"/>
        <v>11.333333333333334</v>
      </c>
      <c r="F53" s="51">
        <f t="shared" si="4"/>
        <v>12.157846681071106</v>
      </c>
      <c r="G53" s="52">
        <f t="shared" si="6"/>
        <v>11.331227762908247</v>
      </c>
      <c r="H53" s="53">
        <f t="shared" si="8"/>
        <v>10.330263382103485</v>
      </c>
      <c r="L53" s="51">
        <f t="shared" si="11"/>
        <v>4.3333333333333339</v>
      </c>
      <c r="M53" s="52">
        <f t="shared" si="11"/>
        <v>0.83333333333333393</v>
      </c>
      <c r="N53" s="53">
        <f t="shared" si="11"/>
        <v>0.16666666666666607</v>
      </c>
      <c r="O53" s="51">
        <f t="shared" si="10"/>
        <v>18.777777777777782</v>
      </c>
      <c r="P53" s="51">
        <f t="shared" si="10"/>
        <v>12.25</v>
      </c>
      <c r="Q53" s="51">
        <f t="shared" si="10"/>
        <v>11.111111111111114</v>
      </c>
      <c r="R53" s="55">
        <f>IF(F53="",0,ABS(F53-$B53))</f>
        <v>4.1578466810711063</v>
      </c>
      <c r="S53" s="52">
        <f t="shared" si="2"/>
        <v>3.331227762908247</v>
      </c>
      <c r="T53" s="52">
        <f t="shared" si="2"/>
        <v>2.3302633821034853</v>
      </c>
      <c r="U53" s="52">
        <f t="shared" si="3"/>
        <v>17.287689023294014</v>
      </c>
      <c r="V53" s="52">
        <f>IF(G53="",0,POWER((G53-$B53),2))</f>
        <v>11.097078408370683</v>
      </c>
      <c r="W53" s="56">
        <f t="shared" si="3"/>
        <v>5.4301274299723739</v>
      </c>
    </row>
    <row r="54" spans="1:23">
      <c r="A54" s="21">
        <v>51</v>
      </c>
      <c r="B54" s="22">
        <v>11</v>
      </c>
      <c r="C54" s="51">
        <f t="shared" si="5"/>
        <v>11.333333333333334</v>
      </c>
      <c r="D54" s="52">
        <f t="shared" si="7"/>
        <v>11.5</v>
      </c>
      <c r="E54" s="53">
        <f t="shared" si="9"/>
        <v>11.333333333333334</v>
      </c>
      <c r="F54" s="51">
        <f t="shared" si="4"/>
        <v>11.281122827794805</v>
      </c>
      <c r="G54" s="52">
        <f t="shared" si="6"/>
        <v>11.581328838251443</v>
      </c>
      <c r="H54" s="53">
        <f t="shared" si="8"/>
        <v>11.000000143863653</v>
      </c>
      <c r="L54" s="51">
        <f t="shared" si="11"/>
        <v>0.33333333333333393</v>
      </c>
      <c r="M54" s="52">
        <f t="shared" si="11"/>
        <v>0.16666666666666607</v>
      </c>
      <c r="N54" s="53">
        <f t="shared" si="11"/>
        <v>0.16666666666666607</v>
      </c>
      <c r="O54" s="51">
        <f t="shared" si="10"/>
        <v>0.11111111111111151</v>
      </c>
      <c r="P54" s="51">
        <f t="shared" si="10"/>
        <v>0.25</v>
      </c>
      <c r="Q54" s="51">
        <f t="shared" si="10"/>
        <v>0.11111111111111151</v>
      </c>
      <c r="R54" s="55">
        <f t="shared" si="2"/>
        <v>0.28112282779480502</v>
      </c>
      <c r="S54" s="52">
        <f t="shared" si="2"/>
        <v>0.58132883825144255</v>
      </c>
      <c r="T54" s="52">
        <f t="shared" si="2"/>
        <v>1.4386365343455054E-7</v>
      </c>
      <c r="U54" s="52">
        <f t="shared" si="3"/>
        <v>7.9030044307347599E-2</v>
      </c>
      <c r="V54" s="52">
        <f t="shared" si="3"/>
        <v>0.33794321818277184</v>
      </c>
      <c r="W54" s="56">
        <f t="shared" si="3"/>
        <v>2.0696750779536466E-14</v>
      </c>
    </row>
    <row r="55" spans="1:23" ht="16.5" thickBot="1">
      <c r="A55" s="21">
        <v>52</v>
      </c>
      <c r="B55" s="22">
        <v>11</v>
      </c>
      <c r="C55" s="57">
        <f t="shared" si="5"/>
        <v>11.666666666666666</v>
      </c>
      <c r="D55" s="58">
        <f t="shared" si="7"/>
        <v>11.666666666666666</v>
      </c>
      <c r="E55" s="59">
        <f t="shared" si="9"/>
        <v>11.111111111111111</v>
      </c>
      <c r="F55" s="57">
        <f t="shared" si="4"/>
        <v>12.038875739543725</v>
      </c>
      <c r="G55" s="58">
        <f t="shared" si="6"/>
        <v>12.099607901941736</v>
      </c>
      <c r="H55" s="59">
        <f t="shared" si="8"/>
        <v>12.147505523173388</v>
      </c>
      <c r="L55" s="57">
        <f t="shared" si="11"/>
        <v>0.66666666666666607</v>
      </c>
      <c r="M55" s="58">
        <f t="shared" si="11"/>
        <v>0</v>
      </c>
      <c r="N55" s="59">
        <f t="shared" si="11"/>
        <v>0.55555555555555536</v>
      </c>
      <c r="O55" s="57">
        <f t="shared" si="10"/>
        <v>0.44444444444444364</v>
      </c>
      <c r="P55" s="57">
        <f t="shared" si="10"/>
        <v>0.44444444444444364</v>
      </c>
      <c r="Q55" s="57">
        <f t="shared" si="10"/>
        <v>1.2345679012345592E-2</v>
      </c>
      <c r="R55" s="60">
        <f>IF(F55="",0,ABS(F55-$B55))</f>
        <v>1.0388757395437249</v>
      </c>
      <c r="S55" s="61">
        <f t="shared" ref="S55:T55" si="12">IF(G55="",0,ABS(G55-$B55))</f>
        <v>1.0996079019417362</v>
      </c>
      <c r="T55" s="61">
        <f t="shared" si="12"/>
        <v>1.1475055231733879</v>
      </c>
      <c r="U55" s="61">
        <f t="shared" si="3"/>
        <v>1.0792628022125215</v>
      </c>
      <c r="V55" s="61">
        <f t="shared" si="3"/>
        <v>1.209137538012707</v>
      </c>
      <c r="W55" s="62">
        <f t="shared" si="3"/>
        <v>1.3167689257134307</v>
      </c>
    </row>
    <row r="56" spans="1:23" ht="16.5" thickBot="1">
      <c r="B56" t="s">
        <v>474</v>
      </c>
      <c r="C56">
        <f>AVERAGE(B53:B55)</f>
        <v>10</v>
      </c>
      <c r="D56">
        <f t="shared" si="7"/>
        <v>11.166666666666666</v>
      </c>
      <c r="E56">
        <f t="shared" si="9"/>
        <v>11</v>
      </c>
      <c r="F56">
        <f t="shared" si="4"/>
        <v>9.8160189994455838</v>
      </c>
      <c r="G56">
        <f t="shared" si="6"/>
        <v>10.771325860274835</v>
      </c>
      <c r="H56">
        <f t="shared" si="8"/>
        <v>10.314560468933152</v>
      </c>
      <c r="K56" s="83" t="s">
        <v>439</v>
      </c>
      <c r="L56" s="63">
        <f>AVERAGE(L4:L55)</f>
        <v>2.4679487179487176</v>
      </c>
      <c r="M56" s="63">
        <f>AVERAGE(M4:M55)</f>
        <v>0.75961538461538436</v>
      </c>
      <c r="N56" s="63">
        <f>AVERAGE(N4:N55)</f>
        <v>0.40705128205128199</v>
      </c>
      <c r="O56" s="63"/>
      <c r="P56" s="63"/>
      <c r="Q56" s="64"/>
      <c r="R56" s="65">
        <f>AVERAGE(R4:R55)</f>
        <v>2.4733435186461485</v>
      </c>
      <c r="S56" s="66">
        <f>AVERAGE(S4:S55)</f>
        <v>2.1064657536596583</v>
      </c>
      <c r="T56" s="66">
        <f>AVERAGE(T4:T55)</f>
        <v>1.660993640310513</v>
      </c>
      <c r="U56" s="66"/>
      <c r="V56" s="66"/>
      <c r="W56" s="67"/>
    </row>
    <row r="57" spans="1:23" ht="16.5" thickBot="1">
      <c r="A57" s="68" t="s">
        <v>475</v>
      </c>
      <c r="B57" s="69"/>
      <c r="K57" s="83" t="s">
        <v>440</v>
      </c>
      <c r="L57" s="70"/>
      <c r="M57" s="70"/>
      <c r="N57" s="70"/>
      <c r="O57" s="70">
        <f>AVERAGE(O4:O55)</f>
        <v>9.3183760683760681</v>
      </c>
      <c r="P57" s="70">
        <f>AVERAGE(P4:P55)</f>
        <v>7.8627136752136728</v>
      </c>
      <c r="Q57" s="71">
        <f>AVERAGE(Q4:Q55)</f>
        <v>6.1400759734093064</v>
      </c>
      <c r="R57" s="72"/>
      <c r="S57" s="73"/>
      <c r="T57" s="73"/>
      <c r="U57" s="73">
        <f>AVERAGE(U4:U55)</f>
        <v>9.2762224752249427</v>
      </c>
      <c r="V57" s="73">
        <f>AVERAGE(V4:V55)</f>
        <v>7.7205548023871797</v>
      </c>
      <c r="W57" s="74">
        <f>AVERAGE(W4:W55)</f>
        <v>4.9777700793445385</v>
      </c>
    </row>
    <row r="58" spans="1:23">
      <c r="A58" s="75" t="s">
        <v>476</v>
      </c>
      <c r="B58" s="76"/>
    </row>
    <row r="59" spans="1:23">
      <c r="A59" s="77"/>
      <c r="B59" s="78"/>
    </row>
    <row r="60" spans="1:23">
      <c r="A60" s="79" t="s">
        <v>477</v>
      </c>
      <c r="B60" s="80">
        <v>10.326923076923077</v>
      </c>
    </row>
    <row r="61" spans="1:23">
      <c r="A61" s="77" t="s">
        <v>478</v>
      </c>
      <c r="B61" s="78">
        <v>0.37121255172296785</v>
      </c>
    </row>
    <row r="62" spans="1:23">
      <c r="A62" s="77" t="s">
        <v>479</v>
      </c>
      <c r="B62" s="78">
        <v>10.5</v>
      </c>
    </row>
    <row r="63" spans="1:23">
      <c r="A63" s="77" t="s">
        <v>480</v>
      </c>
      <c r="B63" s="78">
        <v>11</v>
      </c>
    </row>
    <row r="64" spans="1:23">
      <c r="A64" s="77" t="s">
        <v>481</v>
      </c>
      <c r="B64" s="78">
        <v>2.6768517786659776</v>
      </c>
    </row>
    <row r="65" spans="1:2">
      <c r="A65" s="77" t="s">
        <v>482</v>
      </c>
      <c r="B65" s="78">
        <v>7.1655354449472082</v>
      </c>
    </row>
    <row r="66" spans="1:2">
      <c r="A66" s="77" t="s">
        <v>483</v>
      </c>
      <c r="B66" s="78">
        <v>-0.72591713026066218</v>
      </c>
    </row>
    <row r="67" spans="1:2">
      <c r="A67" s="77" t="s">
        <v>484</v>
      </c>
      <c r="B67" s="78">
        <v>-6.5097626136755876E-2</v>
      </c>
    </row>
    <row r="68" spans="1:2">
      <c r="A68" s="77" t="s">
        <v>485</v>
      </c>
      <c r="B68" s="78">
        <v>11</v>
      </c>
    </row>
    <row r="69" spans="1:2">
      <c r="A69" s="77" t="s">
        <v>486</v>
      </c>
      <c r="B69" s="78">
        <v>5</v>
      </c>
    </row>
    <row r="70" spans="1:2">
      <c r="A70" s="77" t="s">
        <v>487</v>
      </c>
      <c r="B70" s="78">
        <v>16</v>
      </c>
    </row>
    <row r="71" spans="1:2">
      <c r="A71" s="77" t="s">
        <v>488</v>
      </c>
      <c r="B71" s="78">
        <v>537</v>
      </c>
    </row>
    <row r="72" spans="1:2" ht="16.5" thickBot="1">
      <c r="A72" s="81" t="s">
        <v>489</v>
      </c>
      <c r="B72" s="82">
        <v>52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G6" sqref="G6:H6"/>
    </sheetView>
  </sheetViews>
  <sheetFormatPr defaultColWidth="8.75" defaultRowHeight="15.75"/>
  <cols>
    <col min="1" max="2" width="8.75" style="20"/>
    <col min="3" max="3" width="10.5" style="20" customWidth="1"/>
    <col min="4" max="4" width="8.75" style="20"/>
    <col min="5" max="5" width="11.75" style="20" customWidth="1"/>
    <col min="6" max="6" width="8.75" style="20"/>
    <col min="7" max="7" width="9.875" style="20" customWidth="1"/>
    <col min="8" max="8" width="23.75" style="20" customWidth="1"/>
    <col min="9" max="16384" width="8.75" style="20"/>
  </cols>
  <sheetData>
    <row r="1" spans="1:8">
      <c r="A1" s="20" t="s">
        <v>405</v>
      </c>
      <c r="B1" s="20" t="s">
        <v>406</v>
      </c>
      <c r="C1" s="20" t="s">
        <v>455</v>
      </c>
      <c r="D1" t="s">
        <v>413</v>
      </c>
      <c r="E1" t="s">
        <v>414</v>
      </c>
    </row>
    <row r="2" spans="1:8">
      <c r="A2" s="21">
        <v>1</v>
      </c>
      <c r="B2" s="22">
        <v>6</v>
      </c>
      <c r="C2">
        <v>6</v>
      </c>
      <c r="G2" t="s">
        <v>434</v>
      </c>
      <c r="H2" s="20" t="s">
        <v>457</v>
      </c>
    </row>
    <row r="3" spans="1:8">
      <c r="A3" s="21">
        <v>2</v>
      </c>
      <c r="B3" s="22">
        <v>9</v>
      </c>
      <c r="C3">
        <f t="shared" ref="C3:C34" si="0">$H$3*B2+(1-$H$3)*C2</f>
        <v>6</v>
      </c>
      <c r="D3" s="20">
        <f t="shared" ref="D3:D53" si="1">ABS(B3-C3)</f>
        <v>3</v>
      </c>
      <c r="E3" s="20">
        <f>D3*D3</f>
        <v>9</v>
      </c>
      <c r="H3" s="20">
        <v>0.15</v>
      </c>
    </row>
    <row r="4" spans="1:8">
      <c r="A4" s="21">
        <v>3</v>
      </c>
      <c r="B4" s="22">
        <v>8</v>
      </c>
      <c r="C4">
        <f t="shared" si="0"/>
        <v>6.4499999999999993</v>
      </c>
      <c r="D4" s="20">
        <f t="shared" si="1"/>
        <v>1.5500000000000007</v>
      </c>
      <c r="E4" s="20">
        <f t="shared" ref="E4:E53" si="2">D4*D4</f>
        <v>2.4025000000000021</v>
      </c>
      <c r="G4"/>
    </row>
    <row r="5" spans="1:8">
      <c r="A5" s="21">
        <v>4</v>
      </c>
      <c r="B5" s="22">
        <v>10</v>
      </c>
      <c r="C5">
        <f t="shared" si="0"/>
        <v>6.6824999999999992</v>
      </c>
      <c r="D5" s="20">
        <f t="shared" si="1"/>
        <v>3.3175000000000008</v>
      </c>
      <c r="E5" s="20">
        <f t="shared" si="2"/>
        <v>11.005806250000004</v>
      </c>
      <c r="G5" t="s">
        <v>411</v>
      </c>
      <c r="H5" s="20" t="s">
        <v>412</v>
      </c>
    </row>
    <row r="6" spans="1:8">
      <c r="A6" s="21">
        <v>5</v>
      </c>
      <c r="B6" s="22">
        <v>7</v>
      </c>
      <c r="C6">
        <f t="shared" si="0"/>
        <v>7.1801249999999994</v>
      </c>
      <c r="D6" s="20">
        <f t="shared" si="1"/>
        <v>0.18012499999999942</v>
      </c>
      <c r="E6" s="20">
        <f t="shared" si="2"/>
        <v>3.2445015624999796E-2</v>
      </c>
      <c r="G6" s="20">
        <f>AVERAGE(D3:D53)</f>
        <v>2.3422676632475339</v>
      </c>
      <c r="H6" s="20">
        <f>AVERAGE(E3:E53)</f>
        <v>8.3749556133552652</v>
      </c>
    </row>
    <row r="7" spans="1:8">
      <c r="A7" s="21">
        <v>6</v>
      </c>
      <c r="B7" s="22">
        <v>11</v>
      </c>
      <c r="C7">
        <f t="shared" si="0"/>
        <v>7.1531062499999996</v>
      </c>
      <c r="D7" s="20">
        <f t="shared" si="1"/>
        <v>3.8468937500000004</v>
      </c>
      <c r="E7" s="20">
        <f t="shared" si="2"/>
        <v>14.798591523789066</v>
      </c>
    </row>
    <row r="8" spans="1:8">
      <c r="A8" s="21">
        <v>7</v>
      </c>
      <c r="B8" s="22">
        <v>14</v>
      </c>
      <c r="C8">
        <f t="shared" si="0"/>
        <v>7.7301403124999997</v>
      </c>
      <c r="D8" s="20">
        <f t="shared" si="1"/>
        <v>6.2698596875000003</v>
      </c>
      <c r="E8" s="20">
        <f t="shared" si="2"/>
        <v>39.311140500937604</v>
      </c>
    </row>
    <row r="9" spans="1:8">
      <c r="A9" s="21">
        <v>8</v>
      </c>
      <c r="B9" s="22">
        <v>12</v>
      </c>
      <c r="C9">
        <f t="shared" si="0"/>
        <v>8.6706192656249996</v>
      </c>
      <c r="D9" s="20">
        <f t="shared" si="1"/>
        <v>3.3293807343750004</v>
      </c>
      <c r="E9" s="20">
        <f t="shared" si="2"/>
        <v>11.084776074427417</v>
      </c>
      <c r="G9" s="30" t="s">
        <v>441</v>
      </c>
      <c r="H9" t="s">
        <v>442</v>
      </c>
    </row>
    <row r="10" spans="1:8">
      <c r="A10" s="21">
        <v>9</v>
      </c>
      <c r="B10" s="22">
        <v>6</v>
      </c>
      <c r="C10">
        <f t="shared" si="0"/>
        <v>9.1700263757812497</v>
      </c>
      <c r="D10" s="20">
        <f t="shared" si="1"/>
        <v>3.1700263757812497</v>
      </c>
      <c r="E10" s="20">
        <f t="shared" si="2"/>
        <v>10.049067223148805</v>
      </c>
      <c r="G10" s="30" t="s">
        <v>456</v>
      </c>
      <c r="H10" t="s">
        <v>462</v>
      </c>
    </row>
    <row r="11" spans="1:8">
      <c r="A11" s="21">
        <v>10</v>
      </c>
      <c r="B11" s="22">
        <v>6</v>
      </c>
      <c r="C11">
        <f t="shared" si="0"/>
        <v>8.6945224194140618</v>
      </c>
      <c r="D11" s="20">
        <f t="shared" si="1"/>
        <v>2.6945224194140618</v>
      </c>
      <c r="E11" s="20">
        <f t="shared" si="2"/>
        <v>7.2604510687250094</v>
      </c>
      <c r="G11" s="30" t="s">
        <v>458</v>
      </c>
      <c r="H11" t="s">
        <v>459</v>
      </c>
    </row>
    <row r="12" spans="1:8">
      <c r="A12" s="21">
        <v>11</v>
      </c>
      <c r="B12" s="22">
        <v>11</v>
      </c>
      <c r="C12">
        <f t="shared" si="0"/>
        <v>8.2903440565019526</v>
      </c>
      <c r="D12" s="20">
        <f t="shared" si="1"/>
        <v>2.7096559434980474</v>
      </c>
      <c r="E12" s="20">
        <f t="shared" si="2"/>
        <v>7.342235332134293</v>
      </c>
      <c r="G12" s="30" t="s">
        <v>461</v>
      </c>
      <c r="H12" t="s">
        <v>460</v>
      </c>
    </row>
    <row r="13" spans="1:8">
      <c r="A13" s="21">
        <v>12</v>
      </c>
      <c r="B13" s="22">
        <v>12</v>
      </c>
      <c r="C13">
        <f t="shared" si="0"/>
        <v>8.6967924480266596</v>
      </c>
      <c r="D13" s="20">
        <f t="shared" si="1"/>
        <v>3.3032075519733404</v>
      </c>
      <c r="E13" s="20">
        <f t="shared" si="2"/>
        <v>10.911180131413708</v>
      </c>
    </row>
    <row r="14" spans="1:8">
      <c r="A14" s="21">
        <v>13</v>
      </c>
      <c r="B14" s="22">
        <v>8</v>
      </c>
      <c r="C14">
        <f t="shared" si="0"/>
        <v>9.1922735808226612</v>
      </c>
      <c r="D14" s="20">
        <f t="shared" si="1"/>
        <v>1.1922735808226612</v>
      </c>
      <c r="E14" s="20">
        <f t="shared" si="2"/>
        <v>1.4215162915276909</v>
      </c>
    </row>
    <row r="15" spans="1:8">
      <c r="A15" s="21">
        <v>14</v>
      </c>
      <c r="B15" s="22">
        <v>9</v>
      </c>
      <c r="C15">
        <f t="shared" si="0"/>
        <v>9.0134325436992615</v>
      </c>
      <c r="D15" s="20">
        <f t="shared" si="1"/>
        <v>1.3432543699261501E-2</v>
      </c>
      <c r="E15" s="20">
        <f t="shared" si="2"/>
        <v>1.8043323023256985E-4</v>
      </c>
    </row>
    <row r="16" spans="1:8">
      <c r="A16" s="21">
        <v>15</v>
      </c>
      <c r="B16" s="22">
        <v>9</v>
      </c>
      <c r="C16">
        <f t="shared" si="0"/>
        <v>9.0114176621443729</v>
      </c>
      <c r="D16" s="20">
        <f t="shared" si="1"/>
        <v>1.1417662144372898E-2</v>
      </c>
      <c r="E16" s="20">
        <f t="shared" si="2"/>
        <v>1.3036300884304591E-4</v>
      </c>
    </row>
    <row r="17" spans="1:5">
      <c r="A17" s="21">
        <v>16</v>
      </c>
      <c r="B17" s="22">
        <v>9</v>
      </c>
      <c r="C17">
        <f t="shared" si="0"/>
        <v>9.0097050128227174</v>
      </c>
      <c r="D17" s="20">
        <f t="shared" si="1"/>
        <v>9.7050128227174071E-3</v>
      </c>
      <c r="E17" s="20">
        <f t="shared" si="2"/>
        <v>9.4187273889109293E-5</v>
      </c>
    </row>
    <row r="18" spans="1:5">
      <c r="A18" s="21">
        <v>17</v>
      </c>
      <c r="B18" s="22">
        <v>13</v>
      </c>
      <c r="C18">
        <f t="shared" si="0"/>
        <v>9.0082492608993103</v>
      </c>
      <c r="D18" s="20">
        <f t="shared" si="1"/>
        <v>3.9917507391006897</v>
      </c>
      <c r="E18" s="20">
        <f t="shared" si="2"/>
        <v>15.934073963110903</v>
      </c>
    </row>
    <row r="19" spans="1:5">
      <c r="A19" s="21">
        <v>18</v>
      </c>
      <c r="B19" s="22">
        <v>11</v>
      </c>
      <c r="C19">
        <f t="shared" si="0"/>
        <v>9.6070118717644135</v>
      </c>
      <c r="D19" s="20">
        <f t="shared" si="1"/>
        <v>1.3929881282355865</v>
      </c>
      <c r="E19" s="20">
        <f t="shared" si="2"/>
        <v>1.9404159254052828</v>
      </c>
    </row>
    <row r="20" spans="1:5">
      <c r="A20" s="21">
        <v>19</v>
      </c>
      <c r="B20" s="22">
        <v>12</v>
      </c>
      <c r="C20">
        <f t="shared" si="0"/>
        <v>9.8159600909997522</v>
      </c>
      <c r="D20" s="20">
        <f t="shared" si="1"/>
        <v>2.1840399090002478</v>
      </c>
      <c r="E20" s="20">
        <f t="shared" si="2"/>
        <v>4.7700303241058108</v>
      </c>
    </row>
    <row r="21" spans="1:5">
      <c r="A21" s="21">
        <v>20</v>
      </c>
      <c r="B21" s="22">
        <v>7</v>
      </c>
      <c r="C21">
        <f t="shared" si="0"/>
        <v>10.143566077349789</v>
      </c>
      <c r="D21" s="20">
        <f t="shared" si="1"/>
        <v>3.1435660773497887</v>
      </c>
      <c r="E21" s="20">
        <f t="shared" si="2"/>
        <v>9.8820076826643373</v>
      </c>
    </row>
    <row r="22" spans="1:5">
      <c r="A22" s="21">
        <v>21</v>
      </c>
      <c r="B22" s="22">
        <v>14</v>
      </c>
      <c r="C22">
        <f t="shared" si="0"/>
        <v>9.6720311657473204</v>
      </c>
      <c r="D22" s="20">
        <f t="shared" si="1"/>
        <v>4.3279688342526796</v>
      </c>
      <c r="E22" s="20">
        <f t="shared" si="2"/>
        <v>18.731314230262498</v>
      </c>
    </row>
    <row r="23" spans="1:5">
      <c r="A23" s="21">
        <v>22</v>
      </c>
      <c r="B23" s="22">
        <v>10</v>
      </c>
      <c r="C23">
        <f t="shared" si="0"/>
        <v>10.321226490885222</v>
      </c>
      <c r="D23" s="20">
        <f t="shared" si="1"/>
        <v>0.32122649088522159</v>
      </c>
      <c r="E23" s="20">
        <f t="shared" si="2"/>
        <v>0.10318645844643336</v>
      </c>
    </row>
    <row r="24" spans="1:5">
      <c r="A24" s="21">
        <v>23</v>
      </c>
      <c r="B24" s="22">
        <v>10</v>
      </c>
      <c r="C24">
        <f t="shared" si="0"/>
        <v>10.273042517252438</v>
      </c>
      <c r="D24" s="20">
        <f t="shared" si="1"/>
        <v>0.27304251725243844</v>
      </c>
      <c r="E24" s="20">
        <f t="shared" si="2"/>
        <v>7.4552216227548151E-2</v>
      </c>
    </row>
    <row r="25" spans="1:5">
      <c r="A25" s="21">
        <v>24</v>
      </c>
      <c r="B25" s="22">
        <v>14</v>
      </c>
      <c r="C25">
        <f t="shared" si="0"/>
        <v>10.232086139664572</v>
      </c>
      <c r="D25" s="20">
        <f t="shared" si="1"/>
        <v>3.7679138603354279</v>
      </c>
      <c r="E25" s="20">
        <f t="shared" si="2"/>
        <v>14.197174858907825</v>
      </c>
    </row>
    <row r="26" spans="1:5">
      <c r="A26" s="21">
        <v>25</v>
      </c>
      <c r="B26" s="22">
        <v>11</v>
      </c>
      <c r="C26">
        <f t="shared" si="0"/>
        <v>10.797273218714885</v>
      </c>
      <c r="D26" s="20">
        <f t="shared" si="1"/>
        <v>0.20272678128511501</v>
      </c>
      <c r="E26" s="20">
        <f t="shared" si="2"/>
        <v>4.1098147850222859E-2</v>
      </c>
    </row>
    <row r="27" spans="1:5">
      <c r="A27" s="21">
        <v>26</v>
      </c>
      <c r="B27" s="22">
        <v>9</v>
      </c>
      <c r="C27">
        <f t="shared" si="0"/>
        <v>10.827682235907652</v>
      </c>
      <c r="D27" s="20">
        <f t="shared" si="1"/>
        <v>1.8276822359076519</v>
      </c>
      <c r="E27" s="20">
        <f t="shared" si="2"/>
        <v>3.3404223554523935</v>
      </c>
    </row>
    <row r="28" spans="1:5">
      <c r="A28" s="21">
        <v>27</v>
      </c>
      <c r="B28" s="22">
        <v>5</v>
      </c>
      <c r="C28">
        <f t="shared" si="0"/>
        <v>10.553529900521504</v>
      </c>
      <c r="D28" s="20">
        <f t="shared" si="1"/>
        <v>5.5535299005215037</v>
      </c>
      <c r="E28" s="20">
        <f t="shared" si="2"/>
        <v>30.841694355986384</v>
      </c>
    </row>
    <row r="29" spans="1:5">
      <c r="A29" s="21">
        <v>28</v>
      </c>
      <c r="B29" s="22">
        <v>12</v>
      </c>
      <c r="C29">
        <f t="shared" si="0"/>
        <v>9.7205004154432775</v>
      </c>
      <c r="D29" s="20">
        <f t="shared" si="1"/>
        <v>2.2794995845567225</v>
      </c>
      <c r="E29" s="20">
        <f t="shared" si="2"/>
        <v>5.1961183559942707</v>
      </c>
    </row>
    <row r="30" spans="1:5">
      <c r="A30" s="21">
        <v>29</v>
      </c>
      <c r="B30" s="22">
        <v>8</v>
      </c>
      <c r="C30">
        <f t="shared" si="0"/>
        <v>10.062425353126784</v>
      </c>
      <c r="D30" s="20">
        <f t="shared" si="1"/>
        <v>2.062425353126784</v>
      </c>
      <c r="E30" s="20">
        <f t="shared" si="2"/>
        <v>4.25359833722014</v>
      </c>
    </row>
    <row r="31" spans="1:5">
      <c r="A31" s="21">
        <v>30</v>
      </c>
      <c r="B31" s="22">
        <v>9</v>
      </c>
      <c r="C31">
        <f t="shared" si="0"/>
        <v>9.7530615501577653</v>
      </c>
      <c r="D31" s="20">
        <f t="shared" si="1"/>
        <v>0.75306155015776532</v>
      </c>
      <c r="E31" s="20">
        <f t="shared" si="2"/>
        <v>0.56710169832601653</v>
      </c>
    </row>
    <row r="32" spans="1:5">
      <c r="A32" s="21">
        <v>31</v>
      </c>
      <c r="B32" s="22">
        <v>15</v>
      </c>
      <c r="C32">
        <f t="shared" si="0"/>
        <v>9.6401023176340992</v>
      </c>
      <c r="D32" s="20">
        <f t="shared" si="1"/>
        <v>5.3598976823659008</v>
      </c>
      <c r="E32" s="20">
        <f t="shared" si="2"/>
        <v>28.728503165431356</v>
      </c>
    </row>
    <row r="33" spans="1:5">
      <c r="A33" s="21">
        <v>32</v>
      </c>
      <c r="B33" s="22">
        <v>13</v>
      </c>
      <c r="C33">
        <f t="shared" si="0"/>
        <v>10.444086969988984</v>
      </c>
      <c r="D33" s="20">
        <f t="shared" si="1"/>
        <v>2.5559130300110162</v>
      </c>
      <c r="E33" s="20">
        <f t="shared" si="2"/>
        <v>6.5326914169800938</v>
      </c>
    </row>
    <row r="34" spans="1:5">
      <c r="A34" s="21">
        <v>33</v>
      </c>
      <c r="B34" s="22">
        <v>14</v>
      </c>
      <c r="C34">
        <f t="shared" si="0"/>
        <v>10.827473924490635</v>
      </c>
      <c r="D34" s="20">
        <f t="shared" si="1"/>
        <v>3.1725260755093654</v>
      </c>
      <c r="E34" s="20">
        <f t="shared" si="2"/>
        <v>10.064921699786856</v>
      </c>
    </row>
    <row r="35" spans="1:5">
      <c r="A35" s="21">
        <v>34</v>
      </c>
      <c r="B35" s="22">
        <v>10</v>
      </c>
      <c r="C35">
        <f t="shared" ref="C35:C53" si="3">$H$3*B34+(1-$H$3)*C34</f>
        <v>11.303352835817039</v>
      </c>
      <c r="D35" s="20">
        <f t="shared" si="1"/>
        <v>1.303352835817039</v>
      </c>
      <c r="E35" s="20">
        <f t="shared" si="2"/>
        <v>1.6987286146323173</v>
      </c>
    </row>
    <row r="36" spans="1:5">
      <c r="A36" s="21">
        <v>35</v>
      </c>
      <c r="B36" s="22">
        <v>11</v>
      </c>
      <c r="C36">
        <f t="shared" si="3"/>
        <v>11.107849910444482</v>
      </c>
      <c r="D36" s="20">
        <f t="shared" si="1"/>
        <v>0.10784991044448233</v>
      </c>
      <c r="E36" s="20">
        <f t="shared" si="2"/>
        <v>1.1631603182882859E-2</v>
      </c>
    </row>
    <row r="37" spans="1:5">
      <c r="A37" s="21">
        <v>36</v>
      </c>
      <c r="B37" s="22">
        <v>6</v>
      </c>
      <c r="C37">
        <f t="shared" si="3"/>
        <v>11.09167242387781</v>
      </c>
      <c r="D37" s="20">
        <f t="shared" si="1"/>
        <v>5.0916724238778102</v>
      </c>
      <c r="E37" s="20">
        <f t="shared" si="2"/>
        <v>25.925128072077733</v>
      </c>
    </row>
    <row r="38" spans="1:5">
      <c r="A38" s="21">
        <v>37</v>
      </c>
      <c r="B38" s="22">
        <v>13</v>
      </c>
      <c r="C38">
        <f t="shared" si="3"/>
        <v>10.327921560296138</v>
      </c>
      <c r="D38" s="20">
        <f t="shared" si="1"/>
        <v>2.6720784397038617</v>
      </c>
      <c r="E38" s="20">
        <f t="shared" si="2"/>
        <v>7.1400031879302244</v>
      </c>
    </row>
    <row r="39" spans="1:5">
      <c r="A39" s="21">
        <v>38</v>
      </c>
      <c r="B39" s="22">
        <v>12</v>
      </c>
      <c r="C39">
        <f t="shared" si="3"/>
        <v>10.728733326251717</v>
      </c>
      <c r="D39" s="20">
        <f t="shared" si="1"/>
        <v>1.2712666737482827</v>
      </c>
      <c r="E39" s="20">
        <f t="shared" si="2"/>
        <v>1.6161189557830227</v>
      </c>
    </row>
    <row r="40" spans="1:5">
      <c r="A40" s="21">
        <v>39</v>
      </c>
      <c r="B40" s="22">
        <v>6</v>
      </c>
      <c r="C40">
        <f t="shared" si="3"/>
        <v>10.919423327313961</v>
      </c>
      <c r="D40" s="20">
        <f t="shared" si="1"/>
        <v>4.9194233273139609</v>
      </c>
      <c r="E40" s="20">
        <f t="shared" si="2"/>
        <v>24.200725873320764</v>
      </c>
    </row>
    <row r="41" spans="1:5">
      <c r="A41" s="21">
        <v>40</v>
      </c>
      <c r="B41" s="22">
        <v>13</v>
      </c>
      <c r="C41">
        <f t="shared" si="3"/>
        <v>10.181509828216868</v>
      </c>
      <c r="D41" s="20">
        <f t="shared" si="1"/>
        <v>2.8184901717831323</v>
      </c>
      <c r="E41" s="20">
        <f t="shared" si="2"/>
        <v>7.9438868484381109</v>
      </c>
    </row>
    <row r="42" spans="1:5">
      <c r="A42" s="21">
        <v>41</v>
      </c>
      <c r="B42" s="22">
        <v>8</v>
      </c>
      <c r="C42">
        <f t="shared" si="3"/>
        <v>10.604283353984336</v>
      </c>
      <c r="D42" s="20">
        <f t="shared" si="1"/>
        <v>2.6042833539843357</v>
      </c>
      <c r="E42" s="20">
        <f t="shared" si="2"/>
        <v>6.7822917878399007</v>
      </c>
    </row>
    <row r="43" spans="1:5">
      <c r="A43" s="21">
        <v>42</v>
      </c>
      <c r="B43" s="22">
        <v>13</v>
      </c>
      <c r="C43">
        <f t="shared" si="3"/>
        <v>10.213640850886684</v>
      </c>
      <c r="D43" s="20">
        <f t="shared" si="1"/>
        <v>2.7863591491133164</v>
      </c>
      <c r="E43" s="20">
        <f t="shared" si="2"/>
        <v>7.7637973078474847</v>
      </c>
    </row>
    <row r="44" spans="1:5">
      <c r="A44" s="21">
        <v>43</v>
      </c>
      <c r="B44" s="22">
        <v>12</v>
      </c>
      <c r="C44">
        <f t="shared" si="3"/>
        <v>10.631594723253681</v>
      </c>
      <c r="D44" s="20">
        <f t="shared" si="1"/>
        <v>1.3684052767463193</v>
      </c>
      <c r="E44" s="20">
        <f t="shared" si="2"/>
        <v>1.8725330014271706</v>
      </c>
    </row>
    <row r="45" spans="1:5">
      <c r="A45" s="21">
        <v>44</v>
      </c>
      <c r="B45" s="22">
        <v>8</v>
      </c>
      <c r="C45">
        <f t="shared" si="3"/>
        <v>10.836855514765627</v>
      </c>
      <c r="D45" s="20">
        <f t="shared" si="1"/>
        <v>2.8368555147656274</v>
      </c>
      <c r="E45" s="20">
        <f t="shared" si="2"/>
        <v>8.0477492116561518</v>
      </c>
    </row>
    <row r="46" spans="1:5">
      <c r="A46" s="21">
        <v>45</v>
      </c>
      <c r="B46" s="22">
        <v>10</v>
      </c>
      <c r="C46">
        <f t="shared" si="3"/>
        <v>10.411327187550782</v>
      </c>
      <c r="D46" s="20">
        <f t="shared" si="1"/>
        <v>0.41132718755078201</v>
      </c>
      <c r="E46" s="20">
        <f t="shared" si="2"/>
        <v>0.16919005521843619</v>
      </c>
    </row>
    <row r="47" spans="1:5">
      <c r="A47" s="21">
        <v>46</v>
      </c>
      <c r="B47" s="22">
        <v>14</v>
      </c>
      <c r="C47">
        <f t="shared" si="3"/>
        <v>10.349628109418164</v>
      </c>
      <c r="D47" s="20">
        <f t="shared" si="1"/>
        <v>3.6503718905818356</v>
      </c>
      <c r="E47" s="20">
        <f t="shared" si="2"/>
        <v>13.325214939550005</v>
      </c>
    </row>
    <row r="48" spans="1:5">
      <c r="A48" s="21">
        <v>47</v>
      </c>
      <c r="B48" s="22">
        <v>11</v>
      </c>
      <c r="C48">
        <f t="shared" si="3"/>
        <v>10.897183893005439</v>
      </c>
      <c r="D48" s="20">
        <f t="shared" si="1"/>
        <v>0.10281610699456145</v>
      </c>
      <c r="E48" s="20">
        <f t="shared" si="2"/>
        <v>1.0571151857517109E-2</v>
      </c>
    </row>
    <row r="49" spans="1:5">
      <c r="A49" s="21">
        <v>48</v>
      </c>
      <c r="B49" s="22">
        <v>10</v>
      </c>
      <c r="C49">
        <f t="shared" si="3"/>
        <v>10.912606309054622</v>
      </c>
      <c r="D49" s="20">
        <f t="shared" si="1"/>
        <v>0.91260630905462214</v>
      </c>
      <c r="E49" s="20">
        <f t="shared" si="2"/>
        <v>0.83285027532630052</v>
      </c>
    </row>
    <row r="50" spans="1:5">
      <c r="A50" s="21">
        <v>49</v>
      </c>
      <c r="B50" s="22">
        <v>16</v>
      </c>
      <c r="C50">
        <f t="shared" si="3"/>
        <v>10.775715362696429</v>
      </c>
      <c r="D50" s="20">
        <f t="shared" si="1"/>
        <v>5.2242846373035707</v>
      </c>
      <c r="E50" s="20">
        <f t="shared" si="2"/>
        <v>27.293149971566102</v>
      </c>
    </row>
    <row r="51" spans="1:5">
      <c r="A51" s="21">
        <v>50</v>
      </c>
      <c r="B51" s="22">
        <v>8</v>
      </c>
      <c r="C51">
        <f t="shared" si="3"/>
        <v>11.559358058291965</v>
      </c>
      <c r="D51" s="20">
        <f t="shared" si="1"/>
        <v>3.5593580582919646</v>
      </c>
      <c r="E51" s="20">
        <f t="shared" si="2"/>
        <v>12.669029787127945</v>
      </c>
    </row>
    <row r="52" spans="1:5">
      <c r="A52" s="21">
        <v>51</v>
      </c>
      <c r="B52" s="22">
        <v>11</v>
      </c>
      <c r="C52">
        <f t="shared" si="3"/>
        <v>11.02545434954817</v>
      </c>
      <c r="D52" s="20">
        <f t="shared" si="1"/>
        <v>2.545434954816983E-2</v>
      </c>
      <c r="E52" s="20">
        <f t="shared" si="2"/>
        <v>6.4792391092041365E-4</v>
      </c>
    </row>
    <row r="53" spans="1:5">
      <c r="A53" s="21">
        <v>52</v>
      </c>
      <c r="B53" s="22">
        <v>11</v>
      </c>
      <c r="C53">
        <f t="shared" si="3"/>
        <v>11.021636197115944</v>
      </c>
      <c r="D53" s="20">
        <f t="shared" si="1"/>
        <v>2.1636197115944E-2</v>
      </c>
      <c r="E53" s="20">
        <f t="shared" si="2"/>
        <v>4.6812502563998347E-4</v>
      </c>
    </row>
  </sheetData>
  <phoneticPr fontId="3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C49" workbookViewId="0">
      <selection activeCell="P68" sqref="P68:S68"/>
    </sheetView>
  </sheetViews>
  <sheetFormatPr defaultRowHeight="15.75"/>
  <cols>
    <col min="11" max="11" width="14.375" customWidth="1"/>
    <col min="12" max="12" width="15.125" customWidth="1"/>
    <col min="13" max="13" width="16" customWidth="1"/>
    <col min="14" max="14" width="14.875" customWidth="1"/>
    <col min="15" max="15" width="14.5" customWidth="1"/>
    <col min="16" max="16" width="10.375" bestFit="1" customWidth="1"/>
    <col min="17" max="17" width="14.625" customWidth="1"/>
    <col min="18" max="18" width="14" customWidth="1"/>
  </cols>
  <sheetData>
    <row r="1" spans="1:18">
      <c r="A1" s="23" t="s">
        <v>415</v>
      </c>
      <c r="B1" s="23" t="s">
        <v>416</v>
      </c>
      <c r="C1" s="23" t="s">
        <v>417</v>
      </c>
      <c r="D1" s="23" t="s">
        <v>418</v>
      </c>
      <c r="E1" s="24" t="s">
        <v>419</v>
      </c>
      <c r="F1" s="24" t="s">
        <v>420</v>
      </c>
      <c r="G1" s="24" t="s">
        <v>421</v>
      </c>
      <c r="H1" s="24" t="s">
        <v>422</v>
      </c>
      <c r="I1" s="24" t="s">
        <v>423</v>
      </c>
      <c r="J1" s="24" t="s">
        <v>424</v>
      </c>
      <c r="K1" s="25" t="s">
        <v>425</v>
      </c>
      <c r="L1" s="25" t="s">
        <v>426</v>
      </c>
      <c r="M1" s="25" t="s">
        <v>427</v>
      </c>
      <c r="N1" s="25" t="s">
        <v>428</v>
      </c>
      <c r="O1" s="25" t="s">
        <v>429</v>
      </c>
      <c r="P1" s="25" t="s">
        <v>430</v>
      </c>
      <c r="Q1" s="25" t="s">
        <v>431</v>
      </c>
      <c r="R1" s="25" t="s">
        <v>432</v>
      </c>
    </row>
    <row r="2" spans="1:18">
      <c r="A2" s="21">
        <v>1</v>
      </c>
      <c r="B2" s="22">
        <v>6</v>
      </c>
      <c r="C2" s="26"/>
      <c r="D2" s="26"/>
      <c r="K2">
        <v>0</v>
      </c>
      <c r="L2">
        <v>0</v>
      </c>
      <c r="M2">
        <v>0</v>
      </c>
      <c r="N2">
        <v>0</v>
      </c>
      <c r="O2">
        <f xml:space="preserve"> POWER(K2,2)</f>
        <v>0</v>
      </c>
      <c r="P2">
        <f xml:space="preserve"> POWER(L2,2)</f>
        <v>0</v>
      </c>
      <c r="Q2">
        <f>POWER(M2,2)</f>
        <v>0</v>
      </c>
      <c r="R2">
        <f>POWER(N2,2)</f>
        <v>0</v>
      </c>
    </row>
    <row r="3" spans="1:18">
      <c r="A3" s="21">
        <v>2</v>
      </c>
      <c r="B3" s="22">
        <v>9</v>
      </c>
      <c r="C3" s="26"/>
      <c r="D3" s="26"/>
      <c r="K3">
        <v>0</v>
      </c>
      <c r="L3">
        <v>0</v>
      </c>
      <c r="M3">
        <v>0</v>
      </c>
      <c r="N3">
        <v>0</v>
      </c>
      <c r="O3">
        <f t="shared" ref="O3:P57" si="0" xml:space="preserve"> POWER(K3,2)</f>
        <v>0</v>
      </c>
      <c r="P3">
        <f t="shared" si="0"/>
        <v>0</v>
      </c>
      <c r="Q3">
        <f t="shared" ref="Q3:R57" si="1">POWER(M3,2)</f>
        <v>0</v>
      </c>
      <c r="R3">
        <f t="shared" si="1"/>
        <v>0</v>
      </c>
    </row>
    <row r="4" spans="1:18">
      <c r="A4" s="21">
        <v>3</v>
      </c>
      <c r="B4" s="22">
        <v>8</v>
      </c>
      <c r="C4" s="26"/>
      <c r="D4" s="26"/>
      <c r="K4">
        <v>0</v>
      </c>
      <c r="L4">
        <v>0</v>
      </c>
      <c r="M4">
        <v>0</v>
      </c>
      <c r="N4">
        <v>0</v>
      </c>
      <c r="O4">
        <f t="shared" si="0"/>
        <v>0</v>
      </c>
      <c r="P4">
        <f t="shared" si="0"/>
        <v>0</v>
      </c>
      <c r="Q4">
        <f t="shared" si="1"/>
        <v>0</v>
      </c>
      <c r="R4">
        <f t="shared" si="1"/>
        <v>0</v>
      </c>
    </row>
    <row r="5" spans="1:18">
      <c r="A5" s="21">
        <v>4</v>
      </c>
      <c r="B5" s="22">
        <v>10</v>
      </c>
      <c r="C5" s="26"/>
      <c r="D5" s="26"/>
      <c r="K5">
        <v>0</v>
      </c>
      <c r="L5">
        <v>0</v>
      </c>
      <c r="M5">
        <v>0</v>
      </c>
      <c r="N5">
        <v>0</v>
      </c>
      <c r="O5">
        <f t="shared" si="0"/>
        <v>0</v>
      </c>
      <c r="P5">
        <f t="shared" si="0"/>
        <v>0</v>
      </c>
      <c r="Q5">
        <f t="shared" si="1"/>
        <v>0</v>
      </c>
      <c r="R5">
        <f t="shared" si="1"/>
        <v>0</v>
      </c>
    </row>
    <row r="6" spans="1:18">
      <c r="A6" s="21">
        <v>5</v>
      </c>
      <c r="B6" s="22">
        <v>7</v>
      </c>
      <c r="C6" s="26">
        <f>AVERAGE(B2:B5)</f>
        <v>8.25</v>
      </c>
      <c r="D6" s="26"/>
      <c r="K6">
        <v>0</v>
      </c>
      <c r="L6">
        <v>0</v>
      </c>
      <c r="M6">
        <v>0</v>
      </c>
      <c r="N6">
        <v>0</v>
      </c>
      <c r="O6">
        <f t="shared" si="0"/>
        <v>0</v>
      </c>
      <c r="P6">
        <f t="shared" si="0"/>
        <v>0</v>
      </c>
      <c r="Q6">
        <f t="shared" si="1"/>
        <v>0</v>
      </c>
      <c r="R6">
        <f t="shared" si="1"/>
        <v>0</v>
      </c>
    </row>
    <row r="7" spans="1:18">
      <c r="A7" s="21">
        <v>6</v>
      </c>
      <c r="B7" s="22">
        <v>11</v>
      </c>
      <c r="C7" s="26">
        <f t="shared" ref="C7:D22" si="2">AVERAGE(B3:B6)</f>
        <v>8.5</v>
      </c>
      <c r="D7" s="26"/>
      <c r="K7">
        <v>0</v>
      </c>
      <c r="L7">
        <v>0</v>
      </c>
      <c r="M7">
        <v>0</v>
      </c>
      <c r="N7">
        <v>0</v>
      </c>
      <c r="O7">
        <f t="shared" si="0"/>
        <v>0</v>
      </c>
      <c r="P7">
        <f t="shared" si="0"/>
        <v>0</v>
      </c>
      <c r="Q7">
        <f t="shared" si="1"/>
        <v>0</v>
      </c>
      <c r="R7">
        <f t="shared" si="1"/>
        <v>0</v>
      </c>
    </row>
    <row r="8" spans="1:18">
      <c r="A8" s="21">
        <v>7</v>
      </c>
      <c r="B8" s="22">
        <v>14</v>
      </c>
      <c r="C8" s="26">
        <f t="shared" si="2"/>
        <v>9</v>
      </c>
      <c r="D8" s="26"/>
      <c r="K8">
        <v>0</v>
      </c>
      <c r="L8">
        <v>0</v>
      </c>
      <c r="M8">
        <v>0</v>
      </c>
      <c r="N8">
        <v>0</v>
      </c>
      <c r="O8">
        <f t="shared" si="0"/>
        <v>0</v>
      </c>
      <c r="P8">
        <f t="shared" si="0"/>
        <v>0</v>
      </c>
      <c r="Q8">
        <f t="shared" si="1"/>
        <v>0</v>
      </c>
      <c r="R8">
        <f t="shared" si="1"/>
        <v>0</v>
      </c>
    </row>
    <row r="9" spans="1:18">
      <c r="A9" s="21">
        <v>8</v>
      </c>
      <c r="B9" s="22">
        <v>12</v>
      </c>
      <c r="C9" s="26">
        <f t="shared" si="2"/>
        <v>10.5</v>
      </c>
      <c r="D9" s="26"/>
      <c r="K9">
        <v>0</v>
      </c>
      <c r="L9">
        <v>0</v>
      </c>
      <c r="M9">
        <v>0</v>
      </c>
      <c r="N9">
        <v>0</v>
      </c>
      <c r="O9">
        <f t="shared" si="0"/>
        <v>0</v>
      </c>
      <c r="P9">
        <f t="shared" si="0"/>
        <v>0</v>
      </c>
      <c r="Q9">
        <f t="shared" si="1"/>
        <v>0</v>
      </c>
      <c r="R9">
        <f t="shared" si="1"/>
        <v>0</v>
      </c>
    </row>
    <row r="10" spans="1:18">
      <c r="A10" s="21">
        <v>9</v>
      </c>
      <c r="B10" s="22">
        <v>6</v>
      </c>
      <c r="C10" s="26">
        <f t="shared" si="2"/>
        <v>11</v>
      </c>
      <c r="D10" s="26">
        <f>AVERAGE(C6:C9)</f>
        <v>9.0625</v>
      </c>
      <c r="E10">
        <f xml:space="preserve"> 2*C10 - D10</f>
        <v>12.9375</v>
      </c>
      <c r="F10">
        <f>2*(C10-D10)/(4-1)</f>
        <v>1.2916666666666667</v>
      </c>
      <c r="K10">
        <v>0</v>
      </c>
      <c r="L10">
        <v>0</v>
      </c>
      <c r="M10">
        <v>0</v>
      </c>
      <c r="N10">
        <v>0</v>
      </c>
      <c r="O10">
        <f t="shared" si="0"/>
        <v>0</v>
      </c>
      <c r="P10">
        <f t="shared" si="0"/>
        <v>0</v>
      </c>
      <c r="Q10">
        <f t="shared" si="1"/>
        <v>0</v>
      </c>
      <c r="R10">
        <f t="shared" si="1"/>
        <v>0</v>
      </c>
    </row>
    <row r="11" spans="1:18">
      <c r="A11" s="21">
        <v>10</v>
      </c>
      <c r="B11" s="22">
        <v>6</v>
      </c>
      <c r="C11" s="26">
        <f t="shared" si="2"/>
        <v>10.75</v>
      </c>
      <c r="D11" s="26">
        <f t="shared" si="2"/>
        <v>9.75</v>
      </c>
      <c r="E11">
        <f t="shared" ref="E11:E57" si="3" xml:space="preserve"> 2*C11 - D11</f>
        <v>11.75</v>
      </c>
      <c r="F11">
        <f>2*(C11-D11)/(4-1)</f>
        <v>0.66666666666666663</v>
      </c>
      <c r="G11">
        <f>E10+F10</f>
        <v>14.229166666666666</v>
      </c>
      <c r="K11">
        <f>ABS(B11-G11)</f>
        <v>8.2291666666666661</v>
      </c>
      <c r="L11">
        <v>0</v>
      </c>
      <c r="M11">
        <v>0</v>
      </c>
      <c r="N11">
        <v>0</v>
      </c>
      <c r="O11">
        <f t="shared" si="0"/>
        <v>67.719184027777771</v>
      </c>
      <c r="P11">
        <f t="shared" si="0"/>
        <v>0</v>
      </c>
      <c r="Q11">
        <f t="shared" si="1"/>
        <v>0</v>
      </c>
      <c r="R11">
        <f t="shared" si="1"/>
        <v>0</v>
      </c>
    </row>
    <row r="12" spans="1:18">
      <c r="A12" s="21">
        <v>11</v>
      </c>
      <c r="B12" s="22">
        <v>11</v>
      </c>
      <c r="C12" s="26">
        <f t="shared" si="2"/>
        <v>9.5</v>
      </c>
      <c r="D12" s="26">
        <f t="shared" si="2"/>
        <v>10.3125</v>
      </c>
      <c r="E12">
        <f t="shared" si="3"/>
        <v>8.6875</v>
      </c>
      <c r="F12">
        <f t="shared" ref="F12:F57" si="4">2*(C12-D12)/(4-1)</f>
        <v>-0.54166666666666663</v>
      </c>
      <c r="G12">
        <f t="shared" ref="G12:G57" si="5">E11+F11</f>
        <v>12.416666666666666</v>
      </c>
      <c r="K12">
        <f t="shared" ref="K12:K57" si="6">ABS(B12-G12)</f>
        <v>1.4166666666666661</v>
      </c>
      <c r="L12">
        <v>0</v>
      </c>
      <c r="M12">
        <v>0</v>
      </c>
      <c r="N12">
        <v>0</v>
      </c>
      <c r="O12">
        <f t="shared" si="0"/>
        <v>2.0069444444444429</v>
      </c>
      <c r="P12">
        <f t="shared" si="0"/>
        <v>0</v>
      </c>
      <c r="Q12">
        <f t="shared" si="1"/>
        <v>0</v>
      </c>
      <c r="R12">
        <f t="shared" si="1"/>
        <v>0</v>
      </c>
    </row>
    <row r="13" spans="1:18">
      <c r="A13" s="21">
        <v>12</v>
      </c>
      <c r="B13" s="22">
        <v>12</v>
      </c>
      <c r="C13" s="26">
        <f t="shared" si="2"/>
        <v>8.75</v>
      </c>
      <c r="D13" s="26">
        <f t="shared" si="2"/>
        <v>10.4375</v>
      </c>
      <c r="E13">
        <f t="shared" si="3"/>
        <v>7.0625</v>
      </c>
      <c r="F13">
        <f t="shared" si="4"/>
        <v>-1.125</v>
      </c>
      <c r="G13">
        <f t="shared" si="5"/>
        <v>8.1458333333333339</v>
      </c>
      <c r="H13">
        <f>E10+ 3*F10</f>
        <v>16.8125</v>
      </c>
      <c r="K13">
        <f t="shared" si="6"/>
        <v>3.8541666666666661</v>
      </c>
      <c r="L13">
        <f>ABS(B13-H13)</f>
        <v>4.8125</v>
      </c>
      <c r="M13">
        <v>0</v>
      </c>
      <c r="N13">
        <v>0</v>
      </c>
      <c r="O13">
        <f t="shared" si="0"/>
        <v>14.854600694444439</v>
      </c>
      <c r="P13">
        <f t="shared" si="0"/>
        <v>23.16015625</v>
      </c>
      <c r="Q13">
        <f t="shared" si="1"/>
        <v>0</v>
      </c>
      <c r="R13">
        <f t="shared" si="1"/>
        <v>0</v>
      </c>
    </row>
    <row r="14" spans="1:18">
      <c r="A14" s="21">
        <v>13</v>
      </c>
      <c r="B14" s="22">
        <v>8</v>
      </c>
      <c r="C14" s="26">
        <f t="shared" si="2"/>
        <v>8.75</v>
      </c>
      <c r="D14" s="26">
        <f t="shared" si="2"/>
        <v>10</v>
      </c>
      <c r="E14">
        <f t="shared" si="3"/>
        <v>7.5</v>
      </c>
      <c r="F14">
        <f t="shared" si="4"/>
        <v>-0.83333333333333337</v>
      </c>
      <c r="G14">
        <f t="shared" si="5"/>
        <v>5.9375</v>
      </c>
      <c r="H14">
        <f t="shared" ref="H14:H57" si="7">E11+ 3*F11</f>
        <v>13.75</v>
      </c>
      <c r="K14">
        <f t="shared" si="6"/>
        <v>2.0625</v>
      </c>
      <c r="L14">
        <f t="shared" ref="L14:L57" si="8">ABS(B14-H14)</f>
        <v>5.75</v>
      </c>
      <c r="M14">
        <v>0</v>
      </c>
      <c r="N14">
        <v>0</v>
      </c>
      <c r="O14">
        <f t="shared" si="0"/>
        <v>4.25390625</v>
      </c>
      <c r="P14">
        <f t="shared" si="0"/>
        <v>33.0625</v>
      </c>
      <c r="Q14">
        <f t="shared" si="1"/>
        <v>0</v>
      </c>
      <c r="R14">
        <f t="shared" si="1"/>
        <v>0</v>
      </c>
    </row>
    <row r="15" spans="1:18">
      <c r="A15" s="21">
        <v>14</v>
      </c>
      <c r="B15" s="22">
        <v>9</v>
      </c>
      <c r="C15" s="26">
        <f t="shared" si="2"/>
        <v>9.25</v>
      </c>
      <c r="D15" s="26">
        <f t="shared" si="2"/>
        <v>9.4375</v>
      </c>
      <c r="E15">
        <f t="shared" si="3"/>
        <v>9.0625</v>
      </c>
      <c r="F15">
        <f t="shared" si="4"/>
        <v>-0.125</v>
      </c>
      <c r="G15">
        <f t="shared" si="5"/>
        <v>6.666666666666667</v>
      </c>
      <c r="H15">
        <f t="shared" si="7"/>
        <v>7.0625</v>
      </c>
      <c r="K15">
        <f t="shared" si="6"/>
        <v>2.333333333333333</v>
      </c>
      <c r="L15">
        <f t="shared" si="8"/>
        <v>1.9375</v>
      </c>
      <c r="M15">
        <v>0</v>
      </c>
      <c r="N15">
        <v>0</v>
      </c>
      <c r="O15">
        <f t="shared" si="0"/>
        <v>5.4444444444444429</v>
      </c>
      <c r="P15">
        <f t="shared" si="0"/>
        <v>3.75390625</v>
      </c>
      <c r="Q15">
        <f t="shared" si="1"/>
        <v>0</v>
      </c>
      <c r="R15">
        <f t="shared" si="1"/>
        <v>0</v>
      </c>
    </row>
    <row r="16" spans="1:18">
      <c r="A16" s="21">
        <v>15</v>
      </c>
      <c r="B16" s="22">
        <v>9</v>
      </c>
      <c r="C16" s="26">
        <f t="shared" si="2"/>
        <v>10</v>
      </c>
      <c r="D16" s="26">
        <f t="shared" si="2"/>
        <v>9.0625</v>
      </c>
      <c r="E16">
        <f t="shared" si="3"/>
        <v>10.9375</v>
      </c>
      <c r="F16">
        <f t="shared" si="4"/>
        <v>0.625</v>
      </c>
      <c r="G16">
        <f t="shared" si="5"/>
        <v>8.9375</v>
      </c>
      <c r="H16">
        <f t="shared" si="7"/>
        <v>3.6875</v>
      </c>
      <c r="I16">
        <f>E10+6*F10</f>
        <v>20.6875</v>
      </c>
      <c r="K16">
        <f t="shared" si="6"/>
        <v>6.25E-2</v>
      </c>
      <c r="L16">
        <f t="shared" si="8"/>
        <v>5.3125</v>
      </c>
      <c r="M16">
        <f>ABS(B16-I16)</f>
        <v>11.6875</v>
      </c>
      <c r="N16">
        <v>0</v>
      </c>
      <c r="O16">
        <f t="shared" si="0"/>
        <v>3.90625E-3</v>
      </c>
      <c r="P16">
        <f t="shared" si="0"/>
        <v>28.22265625</v>
      </c>
      <c r="Q16">
        <f t="shared" si="1"/>
        <v>136.59765625</v>
      </c>
      <c r="R16">
        <f t="shared" si="1"/>
        <v>0</v>
      </c>
    </row>
    <row r="17" spans="1:18">
      <c r="A17" s="21">
        <v>16</v>
      </c>
      <c r="B17" s="22">
        <v>9</v>
      </c>
      <c r="C17" s="26">
        <f t="shared" si="2"/>
        <v>9.5</v>
      </c>
      <c r="D17" s="26">
        <f t="shared" si="2"/>
        <v>9.1875</v>
      </c>
      <c r="E17">
        <f t="shared" si="3"/>
        <v>9.8125</v>
      </c>
      <c r="F17">
        <f t="shared" si="4"/>
        <v>0.20833333333333334</v>
      </c>
      <c r="G17">
        <f t="shared" si="5"/>
        <v>11.5625</v>
      </c>
      <c r="H17">
        <f t="shared" si="7"/>
        <v>5</v>
      </c>
      <c r="I17">
        <f t="shared" ref="I17:I57" si="9">E11+6*F11</f>
        <v>15.75</v>
      </c>
      <c r="K17">
        <f t="shared" si="6"/>
        <v>2.5625</v>
      </c>
      <c r="L17">
        <f t="shared" si="8"/>
        <v>4</v>
      </c>
      <c r="M17">
        <f t="shared" ref="M17:M57" si="10">ABS(B17-I17)</f>
        <v>6.75</v>
      </c>
      <c r="N17">
        <v>0</v>
      </c>
      <c r="O17">
        <f t="shared" si="0"/>
        <v>6.56640625</v>
      </c>
      <c r="P17">
        <f t="shared" si="0"/>
        <v>16</v>
      </c>
      <c r="Q17">
        <f t="shared" si="1"/>
        <v>45.5625</v>
      </c>
      <c r="R17">
        <f t="shared" si="1"/>
        <v>0</v>
      </c>
    </row>
    <row r="18" spans="1:18">
      <c r="A18" s="21">
        <v>17</v>
      </c>
      <c r="B18" s="22">
        <v>13</v>
      </c>
      <c r="C18" s="26">
        <f t="shared" si="2"/>
        <v>8.75</v>
      </c>
      <c r="D18" s="26">
        <f t="shared" si="2"/>
        <v>9.375</v>
      </c>
      <c r="E18">
        <f t="shared" si="3"/>
        <v>8.125</v>
      </c>
      <c r="F18">
        <f t="shared" si="4"/>
        <v>-0.41666666666666669</v>
      </c>
      <c r="G18">
        <f t="shared" si="5"/>
        <v>10.020833333333334</v>
      </c>
      <c r="H18">
        <f t="shared" si="7"/>
        <v>8.6875</v>
      </c>
      <c r="I18">
        <f t="shared" si="9"/>
        <v>5.4375</v>
      </c>
      <c r="K18">
        <f t="shared" si="6"/>
        <v>2.9791666666666661</v>
      </c>
      <c r="L18">
        <f t="shared" si="8"/>
        <v>4.3125</v>
      </c>
      <c r="M18">
        <f t="shared" si="10"/>
        <v>7.5625</v>
      </c>
      <c r="N18">
        <v>0</v>
      </c>
      <c r="O18">
        <f t="shared" si="0"/>
        <v>8.875434027777775</v>
      </c>
      <c r="P18">
        <f t="shared" si="0"/>
        <v>18.59765625</v>
      </c>
      <c r="Q18">
        <f t="shared" si="1"/>
        <v>57.19140625</v>
      </c>
      <c r="R18">
        <f t="shared" si="1"/>
        <v>0</v>
      </c>
    </row>
    <row r="19" spans="1:18">
      <c r="A19" s="21">
        <v>18</v>
      </c>
      <c r="B19" s="22">
        <v>11</v>
      </c>
      <c r="C19" s="26">
        <f t="shared" si="2"/>
        <v>10</v>
      </c>
      <c r="D19" s="26">
        <f t="shared" si="2"/>
        <v>9.375</v>
      </c>
      <c r="E19">
        <f t="shared" si="3"/>
        <v>10.625</v>
      </c>
      <c r="F19">
        <f t="shared" si="4"/>
        <v>0.41666666666666669</v>
      </c>
      <c r="G19">
        <f t="shared" si="5"/>
        <v>7.708333333333333</v>
      </c>
      <c r="H19">
        <f t="shared" si="7"/>
        <v>12.8125</v>
      </c>
      <c r="I19">
        <f t="shared" si="9"/>
        <v>0.3125</v>
      </c>
      <c r="J19">
        <f>E10+9*F10</f>
        <v>24.5625</v>
      </c>
      <c r="K19">
        <f t="shared" si="6"/>
        <v>3.291666666666667</v>
      </c>
      <c r="L19">
        <f t="shared" si="8"/>
        <v>1.8125</v>
      </c>
      <c r="M19">
        <f t="shared" si="10"/>
        <v>10.6875</v>
      </c>
      <c r="N19">
        <f>ABS(B19-J19)</f>
        <v>13.5625</v>
      </c>
      <c r="O19">
        <f t="shared" si="0"/>
        <v>10.835069444444446</v>
      </c>
      <c r="P19">
        <f t="shared" si="0"/>
        <v>3.28515625</v>
      </c>
      <c r="Q19">
        <f t="shared" si="1"/>
        <v>114.22265625</v>
      </c>
      <c r="R19">
        <f t="shared" si="1"/>
        <v>183.94140625</v>
      </c>
    </row>
    <row r="20" spans="1:18">
      <c r="A20" s="21">
        <v>19</v>
      </c>
      <c r="B20" s="22">
        <v>12</v>
      </c>
      <c r="C20" s="26">
        <f t="shared" si="2"/>
        <v>10.5</v>
      </c>
      <c r="D20" s="26">
        <f t="shared" si="2"/>
        <v>9.5625</v>
      </c>
      <c r="E20">
        <f t="shared" si="3"/>
        <v>11.4375</v>
      </c>
      <c r="F20">
        <f t="shared" si="4"/>
        <v>0.625</v>
      </c>
      <c r="G20">
        <f t="shared" si="5"/>
        <v>11.041666666666666</v>
      </c>
      <c r="H20">
        <f t="shared" si="7"/>
        <v>10.4375</v>
      </c>
      <c r="I20">
        <f t="shared" si="9"/>
        <v>2.5</v>
      </c>
      <c r="J20">
        <f t="shared" ref="J20:J57" si="11">E11+9*F11</f>
        <v>17.75</v>
      </c>
      <c r="K20">
        <f t="shared" si="6"/>
        <v>0.95833333333333393</v>
      </c>
      <c r="L20">
        <f t="shared" si="8"/>
        <v>1.5625</v>
      </c>
      <c r="M20">
        <f t="shared" si="10"/>
        <v>9.5</v>
      </c>
      <c r="N20">
        <f t="shared" ref="N20:N57" si="12">ABS(B20-J20)</f>
        <v>5.75</v>
      </c>
      <c r="O20">
        <f t="shared" si="0"/>
        <v>0.9184027777777789</v>
      </c>
      <c r="P20">
        <f t="shared" si="0"/>
        <v>2.44140625</v>
      </c>
      <c r="Q20">
        <f t="shared" si="1"/>
        <v>90.25</v>
      </c>
      <c r="R20">
        <f t="shared" si="1"/>
        <v>33.0625</v>
      </c>
    </row>
    <row r="21" spans="1:18">
      <c r="A21" s="21">
        <v>20</v>
      </c>
      <c r="B21" s="22">
        <v>7</v>
      </c>
      <c r="C21" s="26">
        <f t="shared" si="2"/>
        <v>11.25</v>
      </c>
      <c r="D21" s="26">
        <f t="shared" si="2"/>
        <v>9.6875</v>
      </c>
      <c r="E21">
        <f t="shared" si="3"/>
        <v>12.8125</v>
      </c>
      <c r="F21">
        <f t="shared" si="4"/>
        <v>1.0416666666666667</v>
      </c>
      <c r="G21">
        <f t="shared" si="5"/>
        <v>12.0625</v>
      </c>
      <c r="H21">
        <f t="shared" si="7"/>
        <v>6.875</v>
      </c>
      <c r="I21">
        <f t="shared" si="9"/>
        <v>8.3125</v>
      </c>
      <c r="J21">
        <f t="shared" si="11"/>
        <v>3.8125</v>
      </c>
      <c r="K21">
        <f t="shared" si="6"/>
        <v>5.0625</v>
      </c>
      <c r="L21">
        <f t="shared" si="8"/>
        <v>0.125</v>
      </c>
      <c r="M21">
        <f t="shared" si="10"/>
        <v>1.3125</v>
      </c>
      <c r="N21">
        <f t="shared" si="12"/>
        <v>3.1875</v>
      </c>
      <c r="O21">
        <f t="shared" si="0"/>
        <v>25.62890625</v>
      </c>
      <c r="P21">
        <f t="shared" si="0"/>
        <v>1.5625E-2</v>
      </c>
      <c r="Q21">
        <f t="shared" si="1"/>
        <v>1.72265625</v>
      </c>
      <c r="R21">
        <f t="shared" si="1"/>
        <v>10.16015625</v>
      </c>
    </row>
    <row r="22" spans="1:18">
      <c r="A22" s="21">
        <v>21</v>
      </c>
      <c r="B22" s="22">
        <v>14</v>
      </c>
      <c r="C22" s="26">
        <f t="shared" si="2"/>
        <v>10.75</v>
      </c>
      <c r="D22" s="26">
        <f t="shared" si="2"/>
        <v>10.125</v>
      </c>
      <c r="E22">
        <f t="shared" si="3"/>
        <v>11.375</v>
      </c>
      <c r="F22">
        <f t="shared" si="4"/>
        <v>0.41666666666666669</v>
      </c>
      <c r="G22">
        <f t="shared" si="5"/>
        <v>13.854166666666666</v>
      </c>
      <c r="H22">
        <f t="shared" si="7"/>
        <v>11.875</v>
      </c>
      <c r="I22">
        <f t="shared" si="9"/>
        <v>14.6875</v>
      </c>
      <c r="J22">
        <f t="shared" si="11"/>
        <v>-3.0625</v>
      </c>
      <c r="K22">
        <f t="shared" si="6"/>
        <v>0.14583333333333393</v>
      </c>
      <c r="L22">
        <f t="shared" si="8"/>
        <v>2.125</v>
      </c>
      <c r="M22">
        <f t="shared" si="10"/>
        <v>0.6875</v>
      </c>
      <c r="N22">
        <f t="shared" si="12"/>
        <v>17.0625</v>
      </c>
      <c r="O22">
        <f t="shared" si="0"/>
        <v>2.1267361111111285E-2</v>
      </c>
      <c r="P22">
        <f t="shared" si="0"/>
        <v>4.515625</v>
      </c>
      <c r="Q22">
        <f t="shared" si="1"/>
        <v>0.47265625</v>
      </c>
      <c r="R22">
        <f t="shared" si="1"/>
        <v>291.12890625</v>
      </c>
    </row>
    <row r="23" spans="1:18">
      <c r="A23" s="21">
        <v>22</v>
      </c>
      <c r="B23" s="22">
        <v>10</v>
      </c>
      <c r="C23" s="26">
        <f t="shared" ref="C23:D38" si="13">AVERAGE(B19:B22)</f>
        <v>11</v>
      </c>
      <c r="D23" s="26">
        <f t="shared" si="13"/>
        <v>10.625</v>
      </c>
      <c r="E23">
        <f t="shared" si="3"/>
        <v>11.375</v>
      </c>
      <c r="F23">
        <f t="shared" si="4"/>
        <v>0.25</v>
      </c>
      <c r="G23">
        <f t="shared" si="5"/>
        <v>11.791666666666666</v>
      </c>
      <c r="H23">
        <f t="shared" si="7"/>
        <v>13.3125</v>
      </c>
      <c r="I23">
        <f t="shared" si="9"/>
        <v>11.0625</v>
      </c>
      <c r="J23">
        <f t="shared" si="11"/>
        <v>0</v>
      </c>
      <c r="K23">
        <f t="shared" si="6"/>
        <v>1.7916666666666661</v>
      </c>
      <c r="L23">
        <f t="shared" si="8"/>
        <v>3.3125</v>
      </c>
      <c r="M23">
        <f t="shared" si="10"/>
        <v>1.0625</v>
      </c>
      <c r="N23">
        <f t="shared" si="12"/>
        <v>10</v>
      </c>
      <c r="O23">
        <f t="shared" si="0"/>
        <v>3.2100694444444424</v>
      </c>
      <c r="P23">
        <f t="shared" si="0"/>
        <v>10.97265625</v>
      </c>
      <c r="Q23">
        <f t="shared" si="1"/>
        <v>1.12890625</v>
      </c>
      <c r="R23">
        <f t="shared" si="1"/>
        <v>100</v>
      </c>
    </row>
    <row r="24" spans="1:18">
      <c r="A24" s="21">
        <v>23</v>
      </c>
      <c r="B24" s="22">
        <v>10</v>
      </c>
      <c r="C24" s="26">
        <f t="shared" si="13"/>
        <v>10.75</v>
      </c>
      <c r="D24" s="26">
        <f t="shared" si="13"/>
        <v>10.875</v>
      </c>
      <c r="E24">
        <f t="shared" si="3"/>
        <v>10.625</v>
      </c>
      <c r="F24">
        <f t="shared" si="4"/>
        <v>-8.3333333333333329E-2</v>
      </c>
      <c r="G24">
        <f t="shared" si="5"/>
        <v>11.625</v>
      </c>
      <c r="H24">
        <f t="shared" si="7"/>
        <v>15.9375</v>
      </c>
      <c r="I24">
        <f t="shared" si="9"/>
        <v>5.625</v>
      </c>
      <c r="J24">
        <f t="shared" si="11"/>
        <v>7.9375</v>
      </c>
      <c r="K24">
        <f t="shared" si="6"/>
        <v>1.625</v>
      </c>
      <c r="L24">
        <f t="shared" si="8"/>
        <v>5.9375</v>
      </c>
      <c r="M24">
        <f t="shared" si="10"/>
        <v>4.375</v>
      </c>
      <c r="N24">
        <f t="shared" si="12"/>
        <v>2.0625</v>
      </c>
      <c r="O24">
        <f t="shared" si="0"/>
        <v>2.640625</v>
      </c>
      <c r="P24">
        <f t="shared" si="0"/>
        <v>35.25390625</v>
      </c>
      <c r="Q24">
        <f t="shared" si="1"/>
        <v>19.140625</v>
      </c>
      <c r="R24">
        <f t="shared" si="1"/>
        <v>4.25390625</v>
      </c>
    </row>
    <row r="25" spans="1:18">
      <c r="A25" s="21">
        <v>24</v>
      </c>
      <c r="B25" s="22">
        <v>14</v>
      </c>
      <c r="C25" s="26">
        <f t="shared" si="13"/>
        <v>10.25</v>
      </c>
      <c r="D25" s="26">
        <f t="shared" si="13"/>
        <v>10.9375</v>
      </c>
      <c r="E25">
        <f t="shared" si="3"/>
        <v>9.5625</v>
      </c>
      <c r="F25">
        <f t="shared" si="4"/>
        <v>-0.45833333333333331</v>
      </c>
      <c r="G25">
        <f t="shared" si="5"/>
        <v>10.541666666666666</v>
      </c>
      <c r="H25">
        <f t="shared" si="7"/>
        <v>12.625</v>
      </c>
      <c r="I25">
        <f t="shared" si="9"/>
        <v>13.125</v>
      </c>
      <c r="J25">
        <f t="shared" si="11"/>
        <v>16.5625</v>
      </c>
      <c r="K25">
        <f t="shared" si="6"/>
        <v>3.4583333333333339</v>
      </c>
      <c r="L25">
        <f t="shared" si="8"/>
        <v>1.375</v>
      </c>
      <c r="M25">
        <f t="shared" si="10"/>
        <v>0.875</v>
      </c>
      <c r="N25">
        <f t="shared" si="12"/>
        <v>2.5625</v>
      </c>
      <c r="O25">
        <f t="shared" si="0"/>
        <v>11.960069444444448</v>
      </c>
      <c r="P25">
        <f t="shared" si="0"/>
        <v>1.890625</v>
      </c>
      <c r="Q25">
        <f t="shared" si="1"/>
        <v>0.765625</v>
      </c>
      <c r="R25">
        <f t="shared" si="1"/>
        <v>6.56640625</v>
      </c>
    </row>
    <row r="26" spans="1:18">
      <c r="A26" s="21">
        <v>25</v>
      </c>
      <c r="B26" s="22">
        <v>11</v>
      </c>
      <c r="C26" s="26">
        <f t="shared" si="13"/>
        <v>12</v>
      </c>
      <c r="D26" s="26">
        <f t="shared" si="13"/>
        <v>10.6875</v>
      </c>
      <c r="E26">
        <f t="shared" si="3"/>
        <v>13.3125</v>
      </c>
      <c r="F26">
        <f t="shared" si="4"/>
        <v>0.875</v>
      </c>
      <c r="G26">
        <f t="shared" si="5"/>
        <v>9.1041666666666661</v>
      </c>
      <c r="H26">
        <f t="shared" si="7"/>
        <v>12.125</v>
      </c>
      <c r="I26">
        <f t="shared" si="9"/>
        <v>15.1875</v>
      </c>
      <c r="J26">
        <f t="shared" si="11"/>
        <v>11.6875</v>
      </c>
      <c r="K26">
        <f t="shared" si="6"/>
        <v>1.8958333333333339</v>
      </c>
      <c r="L26">
        <f t="shared" si="8"/>
        <v>1.125</v>
      </c>
      <c r="M26">
        <f t="shared" si="10"/>
        <v>4.1875</v>
      </c>
      <c r="N26">
        <f t="shared" si="12"/>
        <v>0.6875</v>
      </c>
      <c r="O26">
        <f t="shared" si="0"/>
        <v>3.5941840277777799</v>
      </c>
      <c r="P26">
        <f t="shared" si="0"/>
        <v>1.265625</v>
      </c>
      <c r="Q26">
        <f t="shared" si="1"/>
        <v>17.53515625</v>
      </c>
      <c r="R26">
        <f t="shared" si="1"/>
        <v>0.47265625</v>
      </c>
    </row>
    <row r="27" spans="1:18">
      <c r="A27" s="21">
        <v>26</v>
      </c>
      <c r="B27" s="22">
        <v>9</v>
      </c>
      <c r="C27" s="26">
        <f t="shared" si="13"/>
        <v>11.25</v>
      </c>
      <c r="D27" s="26">
        <f t="shared" si="13"/>
        <v>11</v>
      </c>
      <c r="E27">
        <f t="shared" si="3"/>
        <v>11.5</v>
      </c>
      <c r="F27">
        <f t="shared" si="4"/>
        <v>0.16666666666666666</v>
      </c>
      <c r="G27">
        <f t="shared" si="5"/>
        <v>14.1875</v>
      </c>
      <c r="H27">
        <f t="shared" si="7"/>
        <v>10.375</v>
      </c>
      <c r="I27">
        <f t="shared" si="9"/>
        <v>19.0625</v>
      </c>
      <c r="J27">
        <f t="shared" si="11"/>
        <v>4.375</v>
      </c>
      <c r="K27">
        <f t="shared" si="6"/>
        <v>5.1875</v>
      </c>
      <c r="L27">
        <f t="shared" si="8"/>
        <v>1.375</v>
      </c>
      <c r="M27">
        <f t="shared" si="10"/>
        <v>10.0625</v>
      </c>
      <c r="N27">
        <f t="shared" si="12"/>
        <v>4.625</v>
      </c>
      <c r="O27">
        <f t="shared" si="0"/>
        <v>26.91015625</v>
      </c>
      <c r="P27">
        <f t="shared" si="0"/>
        <v>1.890625</v>
      </c>
      <c r="Q27">
        <f t="shared" si="1"/>
        <v>101.25390625</v>
      </c>
      <c r="R27">
        <f t="shared" si="1"/>
        <v>21.390625</v>
      </c>
    </row>
    <row r="28" spans="1:18">
      <c r="A28" s="21">
        <v>27</v>
      </c>
      <c r="B28" s="22">
        <v>5</v>
      </c>
      <c r="C28" s="26">
        <f t="shared" si="13"/>
        <v>11</v>
      </c>
      <c r="D28" s="26">
        <f t="shared" si="13"/>
        <v>11.0625</v>
      </c>
      <c r="E28">
        <f t="shared" si="3"/>
        <v>10.9375</v>
      </c>
      <c r="F28">
        <f t="shared" si="4"/>
        <v>-4.1666666666666664E-2</v>
      </c>
      <c r="G28">
        <f t="shared" si="5"/>
        <v>11.666666666666666</v>
      </c>
      <c r="H28">
        <f t="shared" si="7"/>
        <v>8.1875</v>
      </c>
      <c r="I28">
        <f t="shared" si="9"/>
        <v>13.875</v>
      </c>
      <c r="J28">
        <f t="shared" si="11"/>
        <v>14.375</v>
      </c>
      <c r="K28">
        <f t="shared" si="6"/>
        <v>6.6666666666666661</v>
      </c>
      <c r="L28">
        <f t="shared" si="8"/>
        <v>3.1875</v>
      </c>
      <c r="M28">
        <f t="shared" si="10"/>
        <v>8.875</v>
      </c>
      <c r="N28">
        <f t="shared" si="12"/>
        <v>9.375</v>
      </c>
      <c r="O28">
        <f t="shared" si="0"/>
        <v>44.444444444444436</v>
      </c>
      <c r="P28">
        <f t="shared" si="0"/>
        <v>10.16015625</v>
      </c>
      <c r="Q28">
        <f t="shared" si="1"/>
        <v>78.765625</v>
      </c>
      <c r="R28">
        <f t="shared" si="1"/>
        <v>87.890625</v>
      </c>
    </row>
    <row r="29" spans="1:18">
      <c r="A29" s="21">
        <v>28</v>
      </c>
      <c r="B29" s="22">
        <v>12</v>
      </c>
      <c r="C29" s="26">
        <f t="shared" si="13"/>
        <v>9.75</v>
      </c>
      <c r="D29" s="26">
        <f t="shared" si="13"/>
        <v>11.125</v>
      </c>
      <c r="E29">
        <f t="shared" si="3"/>
        <v>8.375</v>
      </c>
      <c r="F29">
        <f t="shared" si="4"/>
        <v>-0.91666666666666663</v>
      </c>
      <c r="G29">
        <f t="shared" si="5"/>
        <v>10.895833333333334</v>
      </c>
      <c r="H29">
        <f t="shared" si="7"/>
        <v>15.9375</v>
      </c>
      <c r="I29">
        <f t="shared" si="9"/>
        <v>12.875</v>
      </c>
      <c r="J29">
        <f t="shared" si="11"/>
        <v>17.0625</v>
      </c>
      <c r="K29">
        <f t="shared" si="6"/>
        <v>1.1041666666666661</v>
      </c>
      <c r="L29">
        <f t="shared" si="8"/>
        <v>3.9375</v>
      </c>
      <c r="M29">
        <f t="shared" si="10"/>
        <v>0.875</v>
      </c>
      <c r="N29">
        <f t="shared" si="12"/>
        <v>5.0625</v>
      </c>
      <c r="O29">
        <f t="shared" si="0"/>
        <v>1.2191840277777766</v>
      </c>
      <c r="P29">
        <f t="shared" si="0"/>
        <v>15.50390625</v>
      </c>
      <c r="Q29">
        <f t="shared" si="1"/>
        <v>0.765625</v>
      </c>
      <c r="R29">
        <f t="shared" si="1"/>
        <v>25.62890625</v>
      </c>
    </row>
    <row r="30" spans="1:18">
      <c r="A30" s="21">
        <v>29</v>
      </c>
      <c r="B30" s="22">
        <v>8</v>
      </c>
      <c r="C30" s="26">
        <f t="shared" si="13"/>
        <v>9.25</v>
      </c>
      <c r="D30" s="26">
        <f t="shared" si="13"/>
        <v>11</v>
      </c>
      <c r="E30">
        <f t="shared" si="3"/>
        <v>7.5</v>
      </c>
      <c r="F30">
        <f t="shared" si="4"/>
        <v>-1.1666666666666667</v>
      </c>
      <c r="G30">
        <f t="shared" si="5"/>
        <v>7.458333333333333</v>
      </c>
      <c r="H30">
        <f t="shared" si="7"/>
        <v>12</v>
      </c>
      <c r="I30">
        <f t="shared" si="9"/>
        <v>10.125</v>
      </c>
      <c r="J30">
        <f t="shared" si="11"/>
        <v>22.1875</v>
      </c>
      <c r="K30">
        <f t="shared" si="6"/>
        <v>0.54166666666666696</v>
      </c>
      <c r="L30">
        <f t="shared" si="8"/>
        <v>4</v>
      </c>
      <c r="M30">
        <f t="shared" si="10"/>
        <v>2.125</v>
      </c>
      <c r="N30">
        <f t="shared" si="12"/>
        <v>14.1875</v>
      </c>
      <c r="O30">
        <f t="shared" si="0"/>
        <v>0.29340277777777812</v>
      </c>
      <c r="P30">
        <f t="shared" si="0"/>
        <v>16</v>
      </c>
      <c r="Q30">
        <f t="shared" si="1"/>
        <v>4.515625</v>
      </c>
      <c r="R30">
        <f t="shared" si="1"/>
        <v>201.28515625</v>
      </c>
    </row>
    <row r="31" spans="1:18">
      <c r="A31" s="21">
        <v>30</v>
      </c>
      <c r="B31" s="22">
        <v>9</v>
      </c>
      <c r="C31" s="26">
        <f t="shared" si="13"/>
        <v>8.5</v>
      </c>
      <c r="D31" s="26">
        <f t="shared" si="13"/>
        <v>10.3125</v>
      </c>
      <c r="E31">
        <f t="shared" si="3"/>
        <v>6.6875</v>
      </c>
      <c r="F31">
        <f t="shared" si="4"/>
        <v>-1.2083333333333333</v>
      </c>
      <c r="G31">
        <f t="shared" si="5"/>
        <v>6.333333333333333</v>
      </c>
      <c r="H31">
        <f t="shared" si="7"/>
        <v>10.8125</v>
      </c>
      <c r="I31">
        <f t="shared" si="9"/>
        <v>6.8125</v>
      </c>
      <c r="J31">
        <f t="shared" si="11"/>
        <v>15.125</v>
      </c>
      <c r="K31">
        <f t="shared" si="6"/>
        <v>2.666666666666667</v>
      </c>
      <c r="L31">
        <f t="shared" si="8"/>
        <v>1.8125</v>
      </c>
      <c r="M31">
        <f t="shared" si="10"/>
        <v>2.1875</v>
      </c>
      <c r="N31">
        <f t="shared" si="12"/>
        <v>6.125</v>
      </c>
      <c r="O31">
        <f xml:space="preserve"> POWER(K31,2)</f>
        <v>7.1111111111111125</v>
      </c>
      <c r="P31">
        <f t="shared" si="0"/>
        <v>3.28515625</v>
      </c>
      <c r="Q31">
        <f t="shared" si="1"/>
        <v>4.78515625</v>
      </c>
      <c r="R31">
        <f t="shared" si="1"/>
        <v>37.515625</v>
      </c>
    </row>
    <row r="32" spans="1:18">
      <c r="A32" s="21">
        <v>31</v>
      </c>
      <c r="B32" s="22">
        <v>15</v>
      </c>
      <c r="C32" s="26">
        <f t="shared" si="13"/>
        <v>8.5</v>
      </c>
      <c r="D32" s="26">
        <f t="shared" si="13"/>
        <v>9.625</v>
      </c>
      <c r="E32">
        <f t="shared" si="3"/>
        <v>7.375</v>
      </c>
      <c r="F32">
        <f t="shared" si="4"/>
        <v>-0.75</v>
      </c>
      <c r="G32">
        <f t="shared" si="5"/>
        <v>5.479166666666667</v>
      </c>
      <c r="H32">
        <f t="shared" si="7"/>
        <v>5.625</v>
      </c>
      <c r="I32">
        <f t="shared" si="9"/>
        <v>18.5625</v>
      </c>
      <c r="J32">
        <f t="shared" si="11"/>
        <v>13.625</v>
      </c>
      <c r="K32">
        <f t="shared" si="6"/>
        <v>9.5208333333333321</v>
      </c>
      <c r="L32">
        <f t="shared" si="8"/>
        <v>9.375</v>
      </c>
      <c r="M32">
        <f t="shared" si="10"/>
        <v>3.5625</v>
      </c>
      <c r="N32">
        <f t="shared" si="12"/>
        <v>1.375</v>
      </c>
      <c r="O32">
        <f t="shared" si="0"/>
        <v>90.646267361111086</v>
      </c>
      <c r="P32">
        <f t="shared" si="0"/>
        <v>87.890625</v>
      </c>
      <c r="Q32">
        <f t="shared" si="1"/>
        <v>12.69140625</v>
      </c>
      <c r="R32">
        <f t="shared" si="1"/>
        <v>1.890625</v>
      </c>
    </row>
    <row r="33" spans="1:18">
      <c r="A33" s="21">
        <v>32</v>
      </c>
      <c r="B33" s="22">
        <v>13</v>
      </c>
      <c r="C33" s="26">
        <f t="shared" si="13"/>
        <v>11</v>
      </c>
      <c r="D33" s="26">
        <f t="shared" si="13"/>
        <v>9</v>
      </c>
      <c r="E33">
        <f t="shared" si="3"/>
        <v>13</v>
      </c>
      <c r="F33">
        <f t="shared" si="4"/>
        <v>1.3333333333333333</v>
      </c>
      <c r="G33">
        <f t="shared" si="5"/>
        <v>6.625</v>
      </c>
      <c r="H33">
        <f t="shared" si="7"/>
        <v>4</v>
      </c>
      <c r="I33">
        <f t="shared" si="9"/>
        <v>12.5</v>
      </c>
      <c r="J33">
        <f t="shared" si="11"/>
        <v>9.875</v>
      </c>
      <c r="K33">
        <f t="shared" si="6"/>
        <v>6.375</v>
      </c>
      <c r="L33">
        <f t="shared" si="8"/>
        <v>9</v>
      </c>
      <c r="M33">
        <f t="shared" si="10"/>
        <v>0.5</v>
      </c>
      <c r="N33">
        <f t="shared" si="12"/>
        <v>3.125</v>
      </c>
      <c r="O33">
        <f t="shared" si="0"/>
        <v>40.640625</v>
      </c>
      <c r="P33">
        <f t="shared" si="0"/>
        <v>81</v>
      </c>
      <c r="Q33">
        <f t="shared" si="1"/>
        <v>0.25</v>
      </c>
      <c r="R33">
        <f t="shared" si="1"/>
        <v>9.765625</v>
      </c>
    </row>
    <row r="34" spans="1:18">
      <c r="A34" s="21">
        <v>33</v>
      </c>
      <c r="B34" s="22">
        <v>14</v>
      </c>
      <c r="C34" s="26">
        <f t="shared" si="13"/>
        <v>11.25</v>
      </c>
      <c r="D34" s="26">
        <f t="shared" si="13"/>
        <v>9.3125</v>
      </c>
      <c r="E34">
        <f t="shared" si="3"/>
        <v>13.1875</v>
      </c>
      <c r="F34">
        <f t="shared" si="4"/>
        <v>1.2916666666666667</v>
      </c>
      <c r="G34">
        <f t="shared" si="5"/>
        <v>14.333333333333334</v>
      </c>
      <c r="H34">
        <f t="shared" si="7"/>
        <v>3.0625</v>
      </c>
      <c r="I34">
        <f t="shared" si="9"/>
        <v>10.6875</v>
      </c>
      <c r="J34">
        <f t="shared" si="11"/>
        <v>5.4375</v>
      </c>
      <c r="K34">
        <f t="shared" si="6"/>
        <v>0.33333333333333393</v>
      </c>
      <c r="L34">
        <f t="shared" si="8"/>
        <v>10.9375</v>
      </c>
      <c r="M34">
        <f t="shared" si="10"/>
        <v>3.3125</v>
      </c>
      <c r="N34">
        <f t="shared" si="12"/>
        <v>8.5625</v>
      </c>
      <c r="O34">
        <f t="shared" si="0"/>
        <v>0.11111111111111151</v>
      </c>
      <c r="P34">
        <f t="shared" si="0"/>
        <v>119.62890625</v>
      </c>
      <c r="Q34">
        <f t="shared" si="1"/>
        <v>10.97265625</v>
      </c>
      <c r="R34">
        <f t="shared" si="1"/>
        <v>73.31640625</v>
      </c>
    </row>
    <row r="35" spans="1:18">
      <c r="A35" s="21">
        <v>34</v>
      </c>
      <c r="B35" s="22">
        <v>10</v>
      </c>
      <c r="C35" s="26">
        <f t="shared" si="13"/>
        <v>12.75</v>
      </c>
      <c r="D35" s="26">
        <f t="shared" si="13"/>
        <v>9.8125</v>
      </c>
      <c r="E35">
        <f t="shared" si="3"/>
        <v>15.6875</v>
      </c>
      <c r="F35">
        <f t="shared" si="4"/>
        <v>1.9583333333333333</v>
      </c>
      <c r="G35">
        <f t="shared" si="5"/>
        <v>14.479166666666666</v>
      </c>
      <c r="H35">
        <f t="shared" si="7"/>
        <v>5.125</v>
      </c>
      <c r="I35">
        <f t="shared" si="9"/>
        <v>2.875</v>
      </c>
      <c r="J35">
        <f t="shared" si="11"/>
        <v>21.1875</v>
      </c>
      <c r="K35">
        <f t="shared" si="6"/>
        <v>4.4791666666666661</v>
      </c>
      <c r="L35">
        <f t="shared" si="8"/>
        <v>4.875</v>
      </c>
      <c r="M35">
        <f t="shared" si="10"/>
        <v>7.125</v>
      </c>
      <c r="N35">
        <f t="shared" si="12"/>
        <v>11.1875</v>
      </c>
      <c r="O35">
        <f t="shared" si="0"/>
        <v>20.062934027777771</v>
      </c>
      <c r="P35">
        <f t="shared" si="0"/>
        <v>23.765625</v>
      </c>
      <c r="Q35">
        <f t="shared" si="1"/>
        <v>50.765625</v>
      </c>
      <c r="R35">
        <f>POWER(N35,2)</f>
        <v>125.16015625</v>
      </c>
    </row>
    <row r="36" spans="1:18">
      <c r="A36" s="21">
        <v>35</v>
      </c>
      <c r="B36" s="22">
        <v>11</v>
      </c>
      <c r="C36" s="26">
        <f t="shared" si="13"/>
        <v>13</v>
      </c>
      <c r="D36" s="26">
        <f t="shared" si="13"/>
        <v>10.875</v>
      </c>
      <c r="E36">
        <f t="shared" si="3"/>
        <v>15.125</v>
      </c>
      <c r="F36">
        <f t="shared" si="4"/>
        <v>1.4166666666666667</v>
      </c>
      <c r="G36">
        <f t="shared" si="5"/>
        <v>17.645833333333332</v>
      </c>
      <c r="H36">
        <f t="shared" si="7"/>
        <v>17</v>
      </c>
      <c r="I36">
        <f t="shared" si="9"/>
        <v>0.5</v>
      </c>
      <c r="J36">
        <f t="shared" si="11"/>
        <v>13</v>
      </c>
      <c r="K36">
        <f t="shared" si="6"/>
        <v>6.6458333333333321</v>
      </c>
      <c r="L36">
        <f t="shared" si="8"/>
        <v>6</v>
      </c>
      <c r="M36">
        <f t="shared" si="10"/>
        <v>10.5</v>
      </c>
      <c r="N36">
        <f t="shared" si="12"/>
        <v>2</v>
      </c>
      <c r="O36">
        <f t="shared" si="0"/>
        <v>44.167100694444429</v>
      </c>
      <c r="P36">
        <f t="shared" si="0"/>
        <v>36</v>
      </c>
      <c r="Q36">
        <f t="shared" si="1"/>
        <v>110.25</v>
      </c>
      <c r="R36">
        <f t="shared" si="1"/>
        <v>4</v>
      </c>
    </row>
    <row r="37" spans="1:18">
      <c r="A37" s="21">
        <v>36</v>
      </c>
      <c r="B37" s="22">
        <v>6</v>
      </c>
      <c r="C37" s="26">
        <f t="shared" si="13"/>
        <v>12</v>
      </c>
      <c r="D37" s="26">
        <f t="shared" si="13"/>
        <v>12</v>
      </c>
      <c r="E37">
        <f t="shared" si="3"/>
        <v>12</v>
      </c>
      <c r="F37">
        <f t="shared" si="4"/>
        <v>0</v>
      </c>
      <c r="G37">
        <f t="shared" si="5"/>
        <v>16.541666666666668</v>
      </c>
      <c r="H37">
        <f t="shared" si="7"/>
        <v>17.0625</v>
      </c>
      <c r="I37">
        <f t="shared" si="9"/>
        <v>-0.5625</v>
      </c>
      <c r="J37">
        <f t="shared" si="11"/>
        <v>10.5625</v>
      </c>
      <c r="K37">
        <f t="shared" si="6"/>
        <v>10.541666666666668</v>
      </c>
      <c r="L37">
        <f t="shared" si="8"/>
        <v>11.0625</v>
      </c>
      <c r="M37">
        <f t="shared" si="10"/>
        <v>6.5625</v>
      </c>
      <c r="N37">
        <f t="shared" si="12"/>
        <v>4.5625</v>
      </c>
      <c r="O37">
        <f t="shared" si="0"/>
        <v>111.12673611111114</v>
      </c>
      <c r="P37">
        <f t="shared" si="0"/>
        <v>122.37890625</v>
      </c>
      <c r="Q37">
        <f t="shared" si="1"/>
        <v>43.06640625</v>
      </c>
      <c r="R37">
        <f t="shared" si="1"/>
        <v>20.81640625</v>
      </c>
    </row>
    <row r="38" spans="1:18">
      <c r="A38" s="21">
        <v>37</v>
      </c>
      <c r="B38" s="22">
        <v>13</v>
      </c>
      <c r="C38" s="26">
        <f t="shared" si="13"/>
        <v>10.25</v>
      </c>
      <c r="D38" s="26">
        <f t="shared" si="13"/>
        <v>12.25</v>
      </c>
      <c r="E38">
        <f t="shared" si="3"/>
        <v>8.25</v>
      </c>
      <c r="F38">
        <f t="shared" si="4"/>
        <v>-1.3333333333333333</v>
      </c>
      <c r="G38">
        <f t="shared" si="5"/>
        <v>12</v>
      </c>
      <c r="H38">
        <f t="shared" si="7"/>
        <v>21.5625</v>
      </c>
      <c r="I38">
        <f t="shared" si="9"/>
        <v>2.875</v>
      </c>
      <c r="J38">
        <f t="shared" si="11"/>
        <v>0.125</v>
      </c>
      <c r="K38">
        <f t="shared" si="6"/>
        <v>1</v>
      </c>
      <c r="L38">
        <f t="shared" si="8"/>
        <v>8.5625</v>
      </c>
      <c r="M38">
        <f t="shared" si="10"/>
        <v>10.125</v>
      </c>
      <c r="N38">
        <f t="shared" si="12"/>
        <v>12.875</v>
      </c>
      <c r="O38">
        <f t="shared" si="0"/>
        <v>1</v>
      </c>
      <c r="P38">
        <f t="shared" si="0"/>
        <v>73.31640625</v>
      </c>
      <c r="Q38">
        <f t="shared" si="1"/>
        <v>102.515625</v>
      </c>
      <c r="R38">
        <f t="shared" si="1"/>
        <v>165.765625</v>
      </c>
    </row>
    <row r="39" spans="1:18">
      <c r="A39" s="21">
        <v>38</v>
      </c>
      <c r="B39" s="22">
        <v>12</v>
      </c>
      <c r="C39" s="26">
        <f t="shared" ref="C39:D54" si="14">AVERAGE(B35:B38)</f>
        <v>10</v>
      </c>
      <c r="D39" s="26">
        <f t="shared" si="14"/>
        <v>12</v>
      </c>
      <c r="E39">
        <f t="shared" si="3"/>
        <v>8</v>
      </c>
      <c r="F39">
        <f t="shared" si="4"/>
        <v>-1.3333333333333333</v>
      </c>
      <c r="G39">
        <f t="shared" si="5"/>
        <v>6.916666666666667</v>
      </c>
      <c r="H39">
        <f t="shared" si="7"/>
        <v>19.375</v>
      </c>
      <c r="I39">
        <f t="shared" si="9"/>
        <v>21</v>
      </c>
      <c r="J39">
        <f t="shared" si="11"/>
        <v>-3</v>
      </c>
      <c r="K39">
        <f t="shared" si="6"/>
        <v>5.083333333333333</v>
      </c>
      <c r="L39">
        <f t="shared" si="8"/>
        <v>7.375</v>
      </c>
      <c r="M39">
        <f t="shared" si="10"/>
        <v>9</v>
      </c>
      <c r="N39">
        <f t="shared" si="12"/>
        <v>15</v>
      </c>
      <c r="O39">
        <f t="shared" si="0"/>
        <v>25.840277777777775</v>
      </c>
      <c r="P39">
        <f t="shared" si="0"/>
        <v>54.390625</v>
      </c>
      <c r="Q39">
        <f t="shared" si="1"/>
        <v>81</v>
      </c>
      <c r="R39">
        <f t="shared" si="1"/>
        <v>225</v>
      </c>
    </row>
    <row r="40" spans="1:18">
      <c r="A40" s="21">
        <v>39</v>
      </c>
      <c r="B40" s="22">
        <v>6</v>
      </c>
      <c r="C40" s="26">
        <f t="shared" si="14"/>
        <v>10.5</v>
      </c>
      <c r="D40" s="26">
        <f t="shared" si="14"/>
        <v>11.3125</v>
      </c>
      <c r="E40">
        <f t="shared" si="3"/>
        <v>9.6875</v>
      </c>
      <c r="F40">
        <f t="shared" si="4"/>
        <v>-0.54166666666666663</v>
      </c>
      <c r="G40">
        <f t="shared" si="5"/>
        <v>6.666666666666667</v>
      </c>
      <c r="H40">
        <f t="shared" si="7"/>
        <v>12</v>
      </c>
      <c r="I40">
        <f t="shared" si="9"/>
        <v>20.9375</v>
      </c>
      <c r="J40">
        <f t="shared" si="11"/>
        <v>-4.1875</v>
      </c>
      <c r="K40">
        <f t="shared" si="6"/>
        <v>0.66666666666666696</v>
      </c>
      <c r="L40">
        <f t="shared" si="8"/>
        <v>6</v>
      </c>
      <c r="M40">
        <f t="shared" si="10"/>
        <v>14.9375</v>
      </c>
      <c r="N40">
        <f t="shared" si="12"/>
        <v>10.1875</v>
      </c>
      <c r="O40">
        <f t="shared" si="0"/>
        <v>0.44444444444444486</v>
      </c>
      <c r="P40">
        <f t="shared" si="0"/>
        <v>36</v>
      </c>
      <c r="Q40">
        <f t="shared" si="1"/>
        <v>223.12890625</v>
      </c>
      <c r="R40">
        <f t="shared" si="1"/>
        <v>103.78515625</v>
      </c>
    </row>
    <row r="41" spans="1:18">
      <c r="A41" s="21">
        <v>40</v>
      </c>
      <c r="B41" s="22">
        <v>13</v>
      </c>
      <c r="C41" s="26">
        <f t="shared" si="14"/>
        <v>9.25</v>
      </c>
      <c r="D41" s="26">
        <f t="shared" si="14"/>
        <v>10.6875</v>
      </c>
      <c r="E41">
        <f t="shared" si="3"/>
        <v>7.8125</v>
      </c>
      <c r="F41">
        <f t="shared" si="4"/>
        <v>-0.95833333333333337</v>
      </c>
      <c r="G41">
        <f t="shared" si="5"/>
        <v>9.1458333333333339</v>
      </c>
      <c r="H41">
        <f t="shared" si="7"/>
        <v>4.25</v>
      </c>
      <c r="I41">
        <f t="shared" si="9"/>
        <v>27.4375</v>
      </c>
      <c r="J41">
        <f t="shared" si="11"/>
        <v>0.625</v>
      </c>
      <c r="K41">
        <f t="shared" si="6"/>
        <v>3.8541666666666661</v>
      </c>
      <c r="L41">
        <f t="shared" si="8"/>
        <v>8.75</v>
      </c>
      <c r="M41">
        <f t="shared" si="10"/>
        <v>14.4375</v>
      </c>
      <c r="N41">
        <f t="shared" si="12"/>
        <v>12.375</v>
      </c>
      <c r="O41">
        <f t="shared" si="0"/>
        <v>14.854600694444439</v>
      </c>
      <c r="P41">
        <f t="shared" si="0"/>
        <v>76.5625</v>
      </c>
      <c r="Q41">
        <f t="shared" si="1"/>
        <v>208.44140625</v>
      </c>
      <c r="R41">
        <f t="shared" si="1"/>
        <v>153.140625</v>
      </c>
    </row>
    <row r="42" spans="1:18">
      <c r="A42" s="21">
        <v>41</v>
      </c>
      <c r="B42" s="22">
        <v>8</v>
      </c>
      <c r="C42" s="26">
        <f t="shared" si="14"/>
        <v>11</v>
      </c>
      <c r="D42" s="26">
        <f t="shared" si="14"/>
        <v>10</v>
      </c>
      <c r="E42">
        <f t="shared" si="3"/>
        <v>12</v>
      </c>
      <c r="F42">
        <f t="shared" si="4"/>
        <v>0.66666666666666663</v>
      </c>
      <c r="G42">
        <f t="shared" si="5"/>
        <v>6.854166666666667</v>
      </c>
      <c r="H42">
        <f t="shared" si="7"/>
        <v>4</v>
      </c>
      <c r="I42">
        <f t="shared" si="9"/>
        <v>23.625</v>
      </c>
      <c r="J42">
        <f t="shared" si="11"/>
        <v>25</v>
      </c>
      <c r="K42">
        <f t="shared" si="6"/>
        <v>1.145833333333333</v>
      </c>
      <c r="L42">
        <f t="shared" si="8"/>
        <v>4</v>
      </c>
      <c r="M42">
        <f t="shared" si="10"/>
        <v>15.625</v>
      </c>
      <c r="N42">
        <f t="shared" si="12"/>
        <v>17</v>
      </c>
      <c r="O42">
        <f t="shared" si="0"/>
        <v>1.312934027777777</v>
      </c>
      <c r="P42">
        <f t="shared" si="0"/>
        <v>16</v>
      </c>
      <c r="Q42">
        <f t="shared" si="1"/>
        <v>244.140625</v>
      </c>
      <c r="R42">
        <f t="shared" si="1"/>
        <v>289</v>
      </c>
    </row>
    <row r="43" spans="1:18">
      <c r="A43" s="21">
        <v>42</v>
      </c>
      <c r="B43" s="22">
        <v>13</v>
      </c>
      <c r="C43" s="26">
        <f t="shared" si="14"/>
        <v>9.75</v>
      </c>
      <c r="D43" s="26">
        <f t="shared" si="14"/>
        <v>10.1875</v>
      </c>
      <c r="E43">
        <f t="shared" si="3"/>
        <v>9.3125</v>
      </c>
      <c r="F43">
        <f t="shared" si="4"/>
        <v>-0.29166666666666669</v>
      </c>
      <c r="G43">
        <f t="shared" si="5"/>
        <v>12.666666666666666</v>
      </c>
      <c r="H43">
        <f t="shared" si="7"/>
        <v>8.0625</v>
      </c>
      <c r="I43">
        <f t="shared" si="9"/>
        <v>12</v>
      </c>
      <c r="J43">
        <f t="shared" si="11"/>
        <v>24.8125</v>
      </c>
      <c r="K43">
        <f t="shared" si="6"/>
        <v>0.33333333333333393</v>
      </c>
      <c r="L43">
        <f t="shared" si="8"/>
        <v>4.9375</v>
      </c>
      <c r="M43">
        <f t="shared" si="10"/>
        <v>1</v>
      </c>
      <c r="N43">
        <f t="shared" si="12"/>
        <v>11.8125</v>
      </c>
      <c r="O43">
        <f t="shared" si="0"/>
        <v>0.11111111111111151</v>
      </c>
      <c r="P43">
        <f t="shared" si="0"/>
        <v>24.37890625</v>
      </c>
      <c r="Q43">
        <f t="shared" si="1"/>
        <v>1</v>
      </c>
      <c r="R43">
        <f t="shared" si="1"/>
        <v>139.53515625</v>
      </c>
    </row>
    <row r="44" spans="1:18">
      <c r="A44" s="21">
        <v>43</v>
      </c>
      <c r="B44" s="22">
        <v>12</v>
      </c>
      <c r="C44" s="26">
        <f t="shared" si="14"/>
        <v>10</v>
      </c>
      <c r="D44" s="26">
        <f t="shared" si="14"/>
        <v>10.125</v>
      </c>
      <c r="E44">
        <f t="shared" si="3"/>
        <v>9.875</v>
      </c>
      <c r="F44">
        <f t="shared" si="4"/>
        <v>-8.3333333333333329E-2</v>
      </c>
      <c r="G44">
        <f t="shared" si="5"/>
        <v>9.0208333333333339</v>
      </c>
      <c r="H44">
        <f t="shared" si="7"/>
        <v>4.9375</v>
      </c>
      <c r="I44">
        <f t="shared" si="9"/>
        <v>0.25</v>
      </c>
      <c r="J44">
        <f t="shared" si="11"/>
        <v>33.3125</v>
      </c>
      <c r="K44">
        <f t="shared" si="6"/>
        <v>2.9791666666666661</v>
      </c>
      <c r="L44">
        <f t="shared" si="8"/>
        <v>7.0625</v>
      </c>
      <c r="M44">
        <f t="shared" si="10"/>
        <v>11.75</v>
      </c>
      <c r="N44">
        <f t="shared" si="12"/>
        <v>21.3125</v>
      </c>
      <c r="O44">
        <f t="shared" si="0"/>
        <v>8.875434027777775</v>
      </c>
      <c r="P44">
        <f t="shared" si="0"/>
        <v>49.87890625</v>
      </c>
      <c r="Q44">
        <f t="shared" si="1"/>
        <v>138.0625</v>
      </c>
      <c r="R44">
        <f t="shared" si="1"/>
        <v>454.22265625</v>
      </c>
    </row>
    <row r="45" spans="1:18">
      <c r="A45" s="21">
        <v>44</v>
      </c>
      <c r="B45" s="22">
        <v>8</v>
      </c>
      <c r="C45" s="26">
        <f t="shared" si="14"/>
        <v>11.5</v>
      </c>
      <c r="D45" s="26">
        <f t="shared" si="14"/>
        <v>10</v>
      </c>
      <c r="E45">
        <f t="shared" si="3"/>
        <v>13</v>
      </c>
      <c r="F45">
        <f t="shared" si="4"/>
        <v>1</v>
      </c>
      <c r="G45">
        <f t="shared" si="5"/>
        <v>9.7916666666666661</v>
      </c>
      <c r="H45">
        <f t="shared" si="7"/>
        <v>14</v>
      </c>
      <c r="I45">
        <f t="shared" si="9"/>
        <v>0</v>
      </c>
      <c r="J45">
        <f t="shared" si="11"/>
        <v>27.875</v>
      </c>
      <c r="K45">
        <f t="shared" si="6"/>
        <v>1.7916666666666661</v>
      </c>
      <c r="L45">
        <f t="shared" si="8"/>
        <v>6</v>
      </c>
      <c r="M45">
        <f t="shared" si="10"/>
        <v>8</v>
      </c>
      <c r="N45">
        <f t="shared" si="12"/>
        <v>19.875</v>
      </c>
      <c r="O45">
        <f t="shared" si="0"/>
        <v>3.2100694444444424</v>
      </c>
      <c r="P45">
        <f t="shared" si="0"/>
        <v>36</v>
      </c>
      <c r="Q45">
        <f t="shared" si="1"/>
        <v>64</v>
      </c>
      <c r="R45">
        <f t="shared" si="1"/>
        <v>395.015625</v>
      </c>
    </row>
    <row r="46" spans="1:18">
      <c r="A46" s="21">
        <v>45</v>
      </c>
      <c r="B46" s="22">
        <v>10</v>
      </c>
      <c r="C46" s="26">
        <f t="shared" si="14"/>
        <v>10.25</v>
      </c>
      <c r="D46" s="26">
        <f t="shared" si="14"/>
        <v>10.5625</v>
      </c>
      <c r="E46">
        <f t="shared" si="3"/>
        <v>9.9375</v>
      </c>
      <c r="F46">
        <f t="shared" si="4"/>
        <v>-0.20833333333333334</v>
      </c>
      <c r="G46">
        <f t="shared" si="5"/>
        <v>14</v>
      </c>
      <c r="H46">
        <f t="shared" si="7"/>
        <v>8.4375</v>
      </c>
      <c r="I46">
        <f t="shared" si="9"/>
        <v>6.4375</v>
      </c>
      <c r="J46">
        <f t="shared" si="11"/>
        <v>12</v>
      </c>
      <c r="K46">
        <f t="shared" si="6"/>
        <v>4</v>
      </c>
      <c r="L46">
        <f t="shared" si="8"/>
        <v>1.5625</v>
      </c>
      <c r="M46">
        <f t="shared" si="10"/>
        <v>3.5625</v>
      </c>
      <c r="N46">
        <f t="shared" si="12"/>
        <v>2</v>
      </c>
      <c r="O46">
        <f t="shared" si="0"/>
        <v>16</v>
      </c>
      <c r="P46">
        <f t="shared" si="0"/>
        <v>2.44140625</v>
      </c>
      <c r="Q46">
        <f t="shared" si="1"/>
        <v>12.69140625</v>
      </c>
      <c r="R46">
        <f t="shared" si="1"/>
        <v>4</v>
      </c>
    </row>
    <row r="47" spans="1:18">
      <c r="A47" s="21">
        <v>46</v>
      </c>
      <c r="B47" s="22">
        <v>14</v>
      </c>
      <c r="C47" s="26">
        <f t="shared" si="14"/>
        <v>10.75</v>
      </c>
      <c r="D47" s="26">
        <f t="shared" si="14"/>
        <v>10.375</v>
      </c>
      <c r="E47">
        <f t="shared" si="3"/>
        <v>11.125</v>
      </c>
      <c r="F47">
        <f t="shared" si="4"/>
        <v>0.25</v>
      </c>
      <c r="G47">
        <f t="shared" si="5"/>
        <v>9.7291666666666661</v>
      </c>
      <c r="H47">
        <f t="shared" si="7"/>
        <v>9.625</v>
      </c>
      <c r="I47">
        <f t="shared" si="9"/>
        <v>2.0625</v>
      </c>
      <c r="J47">
        <f t="shared" si="11"/>
        <v>-3.75</v>
      </c>
      <c r="K47">
        <f t="shared" si="6"/>
        <v>4.2708333333333339</v>
      </c>
      <c r="L47">
        <f t="shared" si="8"/>
        <v>4.375</v>
      </c>
      <c r="M47">
        <f t="shared" si="10"/>
        <v>11.9375</v>
      </c>
      <c r="N47">
        <f t="shared" si="12"/>
        <v>17.75</v>
      </c>
      <c r="O47">
        <f t="shared" si="0"/>
        <v>18.240017361111118</v>
      </c>
      <c r="P47">
        <f t="shared" si="0"/>
        <v>19.140625</v>
      </c>
      <c r="Q47">
        <f t="shared" si="1"/>
        <v>142.50390625</v>
      </c>
      <c r="R47">
        <f t="shared" si="1"/>
        <v>315.0625</v>
      </c>
    </row>
    <row r="48" spans="1:18">
      <c r="A48" s="21">
        <v>47</v>
      </c>
      <c r="B48" s="22">
        <v>11</v>
      </c>
      <c r="C48" s="26">
        <f t="shared" si="14"/>
        <v>11</v>
      </c>
      <c r="D48" s="26">
        <f t="shared" si="14"/>
        <v>10.625</v>
      </c>
      <c r="E48">
        <f t="shared" si="3"/>
        <v>11.375</v>
      </c>
      <c r="F48">
        <f t="shared" si="4"/>
        <v>0.25</v>
      </c>
      <c r="G48">
        <f t="shared" si="5"/>
        <v>11.375</v>
      </c>
      <c r="H48">
        <f t="shared" si="7"/>
        <v>16</v>
      </c>
      <c r="I48">
        <f t="shared" si="9"/>
        <v>16</v>
      </c>
      <c r="J48">
        <f t="shared" si="11"/>
        <v>-4</v>
      </c>
      <c r="K48">
        <f t="shared" si="6"/>
        <v>0.375</v>
      </c>
      <c r="L48">
        <f t="shared" si="8"/>
        <v>5</v>
      </c>
      <c r="M48">
        <f t="shared" si="10"/>
        <v>5</v>
      </c>
      <c r="N48">
        <f t="shared" si="12"/>
        <v>15</v>
      </c>
      <c r="O48">
        <f t="shared" si="0"/>
        <v>0.140625</v>
      </c>
      <c r="P48">
        <f t="shared" si="0"/>
        <v>25</v>
      </c>
      <c r="Q48">
        <f t="shared" si="1"/>
        <v>25</v>
      </c>
      <c r="R48">
        <f t="shared" si="1"/>
        <v>225</v>
      </c>
    </row>
    <row r="49" spans="1:18">
      <c r="A49" s="21">
        <v>48</v>
      </c>
      <c r="B49" s="22">
        <v>10</v>
      </c>
      <c r="C49" s="26">
        <f t="shared" si="14"/>
        <v>10.75</v>
      </c>
      <c r="D49" s="26">
        <f t="shared" si="14"/>
        <v>10.875</v>
      </c>
      <c r="E49">
        <f t="shared" si="3"/>
        <v>10.625</v>
      </c>
      <c r="F49">
        <f t="shared" si="4"/>
        <v>-8.3333333333333329E-2</v>
      </c>
      <c r="G49">
        <f t="shared" si="5"/>
        <v>11.625</v>
      </c>
      <c r="H49">
        <f t="shared" si="7"/>
        <v>9.3125</v>
      </c>
      <c r="I49">
        <f t="shared" si="9"/>
        <v>7.5625</v>
      </c>
      <c r="J49">
        <f t="shared" si="11"/>
        <v>4.8125</v>
      </c>
      <c r="K49">
        <f t="shared" si="6"/>
        <v>1.625</v>
      </c>
      <c r="L49">
        <f t="shared" si="8"/>
        <v>0.6875</v>
      </c>
      <c r="M49">
        <f t="shared" si="10"/>
        <v>2.4375</v>
      </c>
      <c r="N49">
        <f t="shared" si="12"/>
        <v>5.1875</v>
      </c>
      <c r="O49">
        <f t="shared" si="0"/>
        <v>2.640625</v>
      </c>
      <c r="P49">
        <f t="shared" si="0"/>
        <v>0.47265625</v>
      </c>
      <c r="Q49">
        <f t="shared" si="1"/>
        <v>5.94140625</v>
      </c>
      <c r="R49">
        <f t="shared" si="1"/>
        <v>26.91015625</v>
      </c>
    </row>
    <row r="50" spans="1:18">
      <c r="A50" s="21">
        <v>49</v>
      </c>
      <c r="B50" s="22">
        <v>16</v>
      </c>
      <c r="C50" s="26">
        <f t="shared" si="14"/>
        <v>11.25</v>
      </c>
      <c r="D50" s="26">
        <f t="shared" si="14"/>
        <v>10.6875</v>
      </c>
      <c r="E50">
        <f t="shared" si="3"/>
        <v>11.8125</v>
      </c>
      <c r="F50">
        <f t="shared" si="4"/>
        <v>0.375</v>
      </c>
      <c r="G50">
        <f t="shared" si="5"/>
        <v>10.541666666666666</v>
      </c>
      <c r="H50">
        <f t="shared" si="7"/>
        <v>11.875</v>
      </c>
      <c r="I50">
        <f t="shared" si="9"/>
        <v>9.375</v>
      </c>
      <c r="J50">
        <f t="shared" si="11"/>
        <v>-0.8125</v>
      </c>
      <c r="K50">
        <f t="shared" si="6"/>
        <v>5.4583333333333339</v>
      </c>
      <c r="L50">
        <f t="shared" si="8"/>
        <v>4.125</v>
      </c>
      <c r="M50">
        <f t="shared" si="10"/>
        <v>6.625</v>
      </c>
      <c r="N50">
        <f t="shared" si="12"/>
        <v>16.8125</v>
      </c>
      <c r="O50">
        <f t="shared" si="0"/>
        <v>29.793402777777786</v>
      </c>
      <c r="P50">
        <f t="shared" si="0"/>
        <v>17.015625</v>
      </c>
      <c r="Q50">
        <f t="shared" si="1"/>
        <v>43.890625</v>
      </c>
      <c r="R50">
        <f t="shared" si="1"/>
        <v>282.66015625</v>
      </c>
    </row>
    <row r="51" spans="1:18">
      <c r="A51" s="21">
        <v>50</v>
      </c>
      <c r="B51" s="22">
        <v>8</v>
      </c>
      <c r="C51" s="26">
        <f t="shared" si="14"/>
        <v>12.75</v>
      </c>
      <c r="D51" s="26">
        <f t="shared" si="14"/>
        <v>10.9375</v>
      </c>
      <c r="E51">
        <f t="shared" si="3"/>
        <v>14.5625</v>
      </c>
      <c r="F51">
        <f t="shared" si="4"/>
        <v>1.2083333333333333</v>
      </c>
      <c r="G51">
        <f t="shared" si="5"/>
        <v>12.1875</v>
      </c>
      <c r="H51">
        <f t="shared" si="7"/>
        <v>12.125</v>
      </c>
      <c r="I51">
        <f t="shared" si="9"/>
        <v>19</v>
      </c>
      <c r="J51">
        <f t="shared" si="11"/>
        <v>18</v>
      </c>
      <c r="K51">
        <f t="shared" si="6"/>
        <v>4.1875</v>
      </c>
      <c r="L51">
        <f t="shared" si="8"/>
        <v>4.125</v>
      </c>
      <c r="M51">
        <f t="shared" si="10"/>
        <v>11</v>
      </c>
      <c r="N51">
        <f t="shared" si="12"/>
        <v>10</v>
      </c>
      <c r="O51">
        <f t="shared" si="0"/>
        <v>17.53515625</v>
      </c>
      <c r="P51">
        <f t="shared" si="0"/>
        <v>17.015625</v>
      </c>
      <c r="Q51">
        <f t="shared" si="1"/>
        <v>121</v>
      </c>
      <c r="R51">
        <f t="shared" si="1"/>
        <v>100</v>
      </c>
    </row>
    <row r="52" spans="1:18">
      <c r="A52" s="21">
        <v>51</v>
      </c>
      <c r="B52" s="22">
        <v>11</v>
      </c>
      <c r="C52" s="26">
        <f t="shared" si="14"/>
        <v>11.25</v>
      </c>
      <c r="D52" s="26">
        <f t="shared" si="14"/>
        <v>11.4375</v>
      </c>
      <c r="E52">
        <f t="shared" si="3"/>
        <v>11.0625</v>
      </c>
      <c r="F52">
        <f t="shared" si="4"/>
        <v>-0.125</v>
      </c>
      <c r="G52">
        <f t="shared" si="5"/>
        <v>15.770833333333334</v>
      </c>
      <c r="H52">
        <f t="shared" si="7"/>
        <v>10.375</v>
      </c>
      <c r="I52">
        <f t="shared" si="9"/>
        <v>8.6875</v>
      </c>
      <c r="J52">
        <f t="shared" si="11"/>
        <v>6.6875</v>
      </c>
      <c r="K52">
        <f t="shared" si="6"/>
        <v>4.7708333333333339</v>
      </c>
      <c r="L52">
        <f t="shared" si="8"/>
        <v>0.625</v>
      </c>
      <c r="M52">
        <f t="shared" si="10"/>
        <v>2.3125</v>
      </c>
      <c r="N52">
        <f t="shared" si="12"/>
        <v>4.3125</v>
      </c>
      <c r="O52">
        <f t="shared" si="0"/>
        <v>22.76085069444445</v>
      </c>
      <c r="P52">
        <f t="shared" si="0"/>
        <v>0.390625</v>
      </c>
      <c r="Q52">
        <f t="shared" si="1"/>
        <v>5.34765625</v>
      </c>
      <c r="R52">
        <f t="shared" si="1"/>
        <v>18.59765625</v>
      </c>
    </row>
    <row r="53" spans="1:18">
      <c r="A53" s="21">
        <v>52</v>
      </c>
      <c r="B53" s="22">
        <v>11</v>
      </c>
      <c r="C53" s="26">
        <f t="shared" si="14"/>
        <v>11.25</v>
      </c>
      <c r="D53" s="26">
        <f t="shared" si="14"/>
        <v>11.5</v>
      </c>
      <c r="E53">
        <f t="shared" si="3"/>
        <v>11</v>
      </c>
      <c r="F53">
        <f t="shared" si="4"/>
        <v>-0.16666666666666666</v>
      </c>
      <c r="G53">
        <f t="shared" si="5"/>
        <v>10.9375</v>
      </c>
      <c r="H53">
        <f t="shared" si="7"/>
        <v>12.9375</v>
      </c>
      <c r="I53">
        <f t="shared" si="9"/>
        <v>12.625</v>
      </c>
      <c r="J53">
        <f t="shared" si="11"/>
        <v>9.125</v>
      </c>
      <c r="K53">
        <f t="shared" si="6"/>
        <v>6.25E-2</v>
      </c>
      <c r="L53">
        <f t="shared" si="8"/>
        <v>1.9375</v>
      </c>
      <c r="M53">
        <f t="shared" si="10"/>
        <v>1.625</v>
      </c>
      <c r="N53">
        <f t="shared" si="12"/>
        <v>1.875</v>
      </c>
      <c r="O53">
        <f t="shared" si="0"/>
        <v>3.90625E-3</v>
      </c>
      <c r="P53">
        <f t="shared" si="0"/>
        <v>3.75390625</v>
      </c>
      <c r="Q53">
        <f t="shared" si="1"/>
        <v>2.640625</v>
      </c>
      <c r="R53">
        <f t="shared" si="1"/>
        <v>3.515625</v>
      </c>
    </row>
    <row r="54" spans="1:18">
      <c r="A54" s="27">
        <v>53</v>
      </c>
      <c r="C54" s="26">
        <f t="shared" si="14"/>
        <v>11.5</v>
      </c>
      <c r="D54" s="26">
        <f t="shared" si="14"/>
        <v>11.625</v>
      </c>
      <c r="E54">
        <f t="shared" si="3"/>
        <v>11.375</v>
      </c>
      <c r="F54">
        <f t="shared" si="4"/>
        <v>-8.3333333333333329E-2</v>
      </c>
      <c r="G54">
        <f t="shared" si="5"/>
        <v>10.833333333333334</v>
      </c>
      <c r="H54">
        <f t="shared" si="7"/>
        <v>18.1875</v>
      </c>
      <c r="I54">
        <f t="shared" si="9"/>
        <v>12.875</v>
      </c>
      <c r="J54">
        <f t="shared" si="11"/>
        <v>22</v>
      </c>
      <c r="K54">
        <f t="shared" si="6"/>
        <v>10.833333333333334</v>
      </c>
      <c r="L54">
        <f t="shared" si="8"/>
        <v>18.1875</v>
      </c>
      <c r="M54">
        <f t="shared" si="10"/>
        <v>12.875</v>
      </c>
      <c r="N54">
        <f t="shared" si="12"/>
        <v>22</v>
      </c>
      <c r="O54">
        <f t="shared" si="0"/>
        <v>117.36111111111113</v>
      </c>
      <c r="P54">
        <f t="shared" si="0"/>
        <v>330.78515625</v>
      </c>
      <c r="Q54">
        <f t="shared" si="1"/>
        <v>165.765625</v>
      </c>
      <c r="R54">
        <f t="shared" si="1"/>
        <v>484</v>
      </c>
    </row>
    <row r="55" spans="1:18">
      <c r="A55" s="27">
        <v>54</v>
      </c>
      <c r="C55" s="26">
        <f t="shared" ref="C55:D57" si="15">AVERAGE(B51:B54)</f>
        <v>10</v>
      </c>
      <c r="D55" s="26">
        <f t="shared" si="15"/>
        <v>11.6875</v>
      </c>
      <c r="E55">
        <f t="shared" si="3"/>
        <v>8.3125</v>
      </c>
      <c r="F55">
        <f t="shared" si="4"/>
        <v>-1.125</v>
      </c>
      <c r="G55">
        <f t="shared" si="5"/>
        <v>11.291666666666666</v>
      </c>
      <c r="H55">
        <f t="shared" si="7"/>
        <v>10.6875</v>
      </c>
      <c r="I55">
        <f t="shared" si="9"/>
        <v>10.125</v>
      </c>
      <c r="J55">
        <f t="shared" si="11"/>
        <v>8.0625</v>
      </c>
      <c r="K55">
        <f t="shared" si="6"/>
        <v>11.291666666666666</v>
      </c>
      <c r="L55">
        <f t="shared" si="8"/>
        <v>10.6875</v>
      </c>
      <c r="M55">
        <f t="shared" si="10"/>
        <v>10.125</v>
      </c>
      <c r="N55">
        <f t="shared" si="12"/>
        <v>8.0625</v>
      </c>
      <c r="O55">
        <f t="shared" si="0"/>
        <v>127.5017361111111</v>
      </c>
      <c r="P55">
        <f t="shared" si="0"/>
        <v>114.22265625</v>
      </c>
      <c r="Q55">
        <f t="shared" si="1"/>
        <v>102.515625</v>
      </c>
      <c r="R55">
        <f t="shared" si="1"/>
        <v>65.00390625</v>
      </c>
    </row>
    <row r="56" spans="1:18">
      <c r="A56" s="27">
        <v>55</v>
      </c>
      <c r="C56" s="26">
        <f t="shared" si="15"/>
        <v>11</v>
      </c>
      <c r="D56" s="26">
        <f t="shared" si="15"/>
        <v>11</v>
      </c>
      <c r="E56">
        <f t="shared" si="3"/>
        <v>11</v>
      </c>
      <c r="F56">
        <f t="shared" si="4"/>
        <v>0</v>
      </c>
      <c r="G56">
        <f t="shared" si="5"/>
        <v>7.1875</v>
      </c>
      <c r="H56">
        <f t="shared" si="7"/>
        <v>10.5</v>
      </c>
      <c r="I56">
        <f t="shared" si="9"/>
        <v>14.0625</v>
      </c>
      <c r="J56">
        <f t="shared" si="11"/>
        <v>13.375</v>
      </c>
      <c r="K56">
        <f t="shared" si="6"/>
        <v>7.1875</v>
      </c>
      <c r="L56">
        <f t="shared" si="8"/>
        <v>10.5</v>
      </c>
      <c r="M56">
        <f t="shared" si="10"/>
        <v>14.0625</v>
      </c>
      <c r="N56">
        <f t="shared" si="12"/>
        <v>13.375</v>
      </c>
      <c r="O56">
        <f t="shared" si="0"/>
        <v>51.66015625</v>
      </c>
      <c r="P56">
        <f t="shared" si="0"/>
        <v>110.25</v>
      </c>
      <c r="Q56">
        <f t="shared" si="1"/>
        <v>197.75390625</v>
      </c>
      <c r="R56">
        <f t="shared" si="1"/>
        <v>178.890625</v>
      </c>
    </row>
    <row r="57" spans="1:18">
      <c r="A57" s="27">
        <v>56</v>
      </c>
      <c r="C57" s="26">
        <f t="shared" si="15"/>
        <v>11</v>
      </c>
      <c r="D57" s="26">
        <f t="shared" si="15"/>
        <v>10.9375</v>
      </c>
      <c r="E57">
        <f t="shared" si="3"/>
        <v>11.0625</v>
      </c>
      <c r="F57">
        <f t="shared" si="4"/>
        <v>4.1666666666666664E-2</v>
      </c>
      <c r="G57">
        <f t="shared" si="5"/>
        <v>11</v>
      </c>
      <c r="H57">
        <f t="shared" si="7"/>
        <v>11.125</v>
      </c>
      <c r="I57">
        <f t="shared" si="9"/>
        <v>21.8125</v>
      </c>
      <c r="J57">
        <f t="shared" si="11"/>
        <v>13.625</v>
      </c>
      <c r="K57">
        <f t="shared" si="6"/>
        <v>11</v>
      </c>
      <c r="L57">
        <f t="shared" si="8"/>
        <v>11.125</v>
      </c>
      <c r="M57">
        <f t="shared" si="10"/>
        <v>21.8125</v>
      </c>
      <c r="N57">
        <f t="shared" si="12"/>
        <v>13.625</v>
      </c>
      <c r="O57">
        <f t="shared" si="0"/>
        <v>121</v>
      </c>
      <c r="P57">
        <f t="shared" si="0"/>
        <v>123.765625</v>
      </c>
      <c r="Q57">
        <f t="shared" si="1"/>
        <v>475.78515625</v>
      </c>
      <c r="R57">
        <f t="shared" si="1"/>
        <v>185.640625</v>
      </c>
    </row>
    <row r="58" spans="1:18">
      <c r="D58" s="26"/>
    </row>
    <row r="59" spans="1:18">
      <c r="D59" s="26"/>
    </row>
    <row r="60" spans="1:18">
      <c r="D60" s="26"/>
    </row>
    <row r="63" spans="1:18">
      <c r="O63" s="28" t="s">
        <v>433</v>
      </c>
      <c r="P63" s="29">
        <v>4</v>
      </c>
    </row>
    <row r="66" spans="15:19">
      <c r="O66" t="s">
        <v>434</v>
      </c>
      <c r="P66" t="s">
        <v>435</v>
      </c>
      <c r="Q66" t="s">
        <v>436</v>
      </c>
      <c r="R66" t="s">
        <v>437</v>
      </c>
      <c r="S66" t="s">
        <v>438</v>
      </c>
    </row>
    <row r="67" spans="15:19">
      <c r="O67" s="30" t="s">
        <v>439</v>
      </c>
      <c r="P67">
        <f xml:space="preserve"> AVERAGE(K11:K57)</f>
        <v>3.7810283687943262</v>
      </c>
      <c r="Q67">
        <f>AVERAGE(L13:L57)</f>
        <v>5.2152777777777777</v>
      </c>
      <c r="R67">
        <f>AVERAGE(M16:M57)</f>
        <v>7.2053571428571432</v>
      </c>
      <c r="S67">
        <f>AVERAGE(N19:N57)</f>
        <v>9.6282051282051277</v>
      </c>
    </row>
    <row r="68" spans="15:19">
      <c r="O68" s="30" t="s">
        <v>440</v>
      </c>
      <c r="P68">
        <f>AVERAGE(O11:O57)</f>
        <v>24.160701093380617</v>
      </c>
      <c r="Q68">
        <f>AVERAGE(P13:P57)</f>
        <v>40.682725694444443</v>
      </c>
      <c r="R68">
        <f>AVERAGE(Q16:Q57)</f>
        <v>77.757068452380949</v>
      </c>
      <c r="S68">
        <f>AVERAGE(R19:R57)</f>
        <v>129.56390224358975</v>
      </c>
    </row>
    <row r="70" spans="15:19">
      <c r="O70" s="30" t="s">
        <v>441</v>
      </c>
      <c r="P70" t="s">
        <v>442</v>
      </c>
    </row>
    <row r="71" spans="15:19">
      <c r="O71" s="30" t="s">
        <v>417</v>
      </c>
      <c r="P71" s="31" t="s">
        <v>443</v>
      </c>
    </row>
    <row r="72" spans="15:19">
      <c r="O72" s="30" t="s">
        <v>418</v>
      </c>
      <c r="P72" t="s">
        <v>444</v>
      </c>
    </row>
    <row r="73" spans="15:19">
      <c r="O73" s="30" t="s">
        <v>445</v>
      </c>
      <c r="P73" t="s">
        <v>446</v>
      </c>
    </row>
    <row r="74" spans="15:19">
      <c r="O74" s="30" t="s">
        <v>447</v>
      </c>
      <c r="P74" t="s">
        <v>448</v>
      </c>
    </row>
    <row r="75" spans="15:19">
      <c r="O75" s="30" t="s">
        <v>449</v>
      </c>
      <c r="P75" t="s">
        <v>450</v>
      </c>
    </row>
    <row r="76" spans="15:19">
      <c r="O76" s="30" t="s">
        <v>451</v>
      </c>
      <c r="P76" t="s">
        <v>452</v>
      </c>
    </row>
    <row r="77" spans="15:19">
      <c r="O77" s="30" t="s">
        <v>453</v>
      </c>
      <c r="P77" t="s">
        <v>454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I7" sqref="I7:J7"/>
    </sheetView>
  </sheetViews>
  <sheetFormatPr defaultRowHeight="15.75"/>
  <cols>
    <col min="5" max="5" width="11" customWidth="1"/>
    <col min="10" max="10" width="27.75" customWidth="1"/>
    <col min="11" max="11" width="14.25" customWidth="1"/>
  </cols>
  <sheetData>
    <row r="1" spans="1:11">
      <c r="A1" s="20" t="s">
        <v>405</v>
      </c>
      <c r="B1" s="20" t="s">
        <v>406</v>
      </c>
      <c r="C1" t="s">
        <v>409</v>
      </c>
      <c r="D1" t="s">
        <v>410</v>
      </c>
      <c r="E1" t="s">
        <v>456</v>
      </c>
      <c r="F1" t="s">
        <v>413</v>
      </c>
      <c r="G1" t="s">
        <v>414</v>
      </c>
    </row>
    <row r="2" spans="1:11">
      <c r="A2" s="21">
        <v>1</v>
      </c>
      <c r="B2" s="22">
        <v>6</v>
      </c>
      <c r="C2">
        <v>6</v>
      </c>
      <c r="D2">
        <v>0</v>
      </c>
    </row>
    <row r="3" spans="1:11">
      <c r="A3" s="21">
        <v>2</v>
      </c>
      <c r="B3" s="22">
        <v>9</v>
      </c>
      <c r="C3">
        <f t="shared" ref="C3:C34" si="0">$J$4*B2+(1-$J$4)*(C2+D2)</f>
        <v>6.0000000000000009</v>
      </c>
      <c r="D3">
        <f t="shared" ref="D3:D34" si="1">$K$4*(C3-C2)+(1-$K$4)*D2</f>
        <v>1.3322676295501878E-16</v>
      </c>
      <c r="E3">
        <f>C3+D3</f>
        <v>6.0000000000000009</v>
      </c>
      <c r="F3">
        <f>ABS(B3-E3)</f>
        <v>2.9999999999999991</v>
      </c>
      <c r="G3">
        <f>F3*F3</f>
        <v>8.9999999999999947</v>
      </c>
      <c r="I3" t="s">
        <v>434</v>
      </c>
      <c r="J3" s="20" t="s">
        <v>407</v>
      </c>
      <c r="K3" s="20" t="s">
        <v>408</v>
      </c>
    </row>
    <row r="4" spans="1:11">
      <c r="A4" s="21">
        <v>3</v>
      </c>
      <c r="B4" s="22">
        <v>8</v>
      </c>
      <c r="C4">
        <f t="shared" si="0"/>
        <v>6.6000000000000005</v>
      </c>
      <c r="D4">
        <f t="shared" si="1"/>
        <v>9.0000000000000052E-2</v>
      </c>
      <c r="E4">
        <f>C4+D4</f>
        <v>6.69</v>
      </c>
      <c r="F4">
        <f t="shared" ref="F4:F53" si="2">ABS(B4-E4)</f>
        <v>1.3099999999999996</v>
      </c>
      <c r="G4">
        <f t="shared" ref="G4:G53" si="3">F4*F4</f>
        <v>1.7160999999999991</v>
      </c>
      <c r="J4" s="20">
        <v>0.2</v>
      </c>
      <c r="K4" s="20">
        <v>0.15</v>
      </c>
    </row>
    <row r="5" spans="1:11">
      <c r="A5" s="21">
        <v>4</v>
      </c>
      <c r="B5" s="22">
        <v>10</v>
      </c>
      <c r="C5">
        <f t="shared" si="0"/>
        <v>6.952</v>
      </c>
      <c r="D5">
        <f t="shared" si="1"/>
        <v>0.12929999999999994</v>
      </c>
      <c r="E5">
        <f t="shared" ref="E5:E53" si="4">C5+D5</f>
        <v>7.0812999999999997</v>
      </c>
      <c r="F5">
        <f t="shared" si="2"/>
        <v>2.9187000000000003</v>
      </c>
      <c r="G5">
        <f t="shared" si="3"/>
        <v>8.5188096900000012</v>
      </c>
    </row>
    <row r="6" spans="1:11">
      <c r="A6" s="21">
        <v>5</v>
      </c>
      <c r="B6" s="22">
        <v>7</v>
      </c>
      <c r="C6">
        <f t="shared" si="0"/>
        <v>7.6650400000000003</v>
      </c>
      <c r="D6">
        <f t="shared" si="1"/>
        <v>0.216861</v>
      </c>
      <c r="E6">
        <f t="shared" si="4"/>
        <v>7.881901</v>
      </c>
      <c r="F6">
        <f t="shared" si="2"/>
        <v>0.88190100000000005</v>
      </c>
      <c r="G6">
        <f t="shared" si="3"/>
        <v>0.77774937380100007</v>
      </c>
      <c r="I6" t="s">
        <v>411</v>
      </c>
      <c r="J6" s="20" t="s">
        <v>412</v>
      </c>
    </row>
    <row r="7" spans="1:11">
      <c r="A7" s="21">
        <v>6</v>
      </c>
      <c r="B7" s="22">
        <v>11</v>
      </c>
      <c r="C7">
        <f t="shared" si="0"/>
        <v>7.7055208000000004</v>
      </c>
      <c r="D7">
        <f t="shared" si="1"/>
        <v>0.19040397000000001</v>
      </c>
      <c r="E7">
        <f t="shared" si="4"/>
        <v>7.8959247700000006</v>
      </c>
      <c r="F7">
        <f t="shared" si="2"/>
        <v>3.1040752299999994</v>
      </c>
      <c r="G7">
        <f t="shared" si="3"/>
        <v>9.6352830334995492</v>
      </c>
      <c r="I7" s="20">
        <f>AVERAGE(F3:F53)</f>
        <v>2.4726796283637391</v>
      </c>
      <c r="J7" s="20">
        <f>AVERAGE(G3:G53)</f>
        <v>8.7439811881149669</v>
      </c>
    </row>
    <row r="8" spans="1:11">
      <c r="A8" s="21">
        <v>7</v>
      </c>
      <c r="B8" s="22">
        <v>14</v>
      </c>
      <c r="C8">
        <f t="shared" si="0"/>
        <v>8.5167398160000012</v>
      </c>
      <c r="D8">
        <f t="shared" si="1"/>
        <v>0.28352622690000012</v>
      </c>
      <c r="E8">
        <f t="shared" si="4"/>
        <v>8.8002660429000006</v>
      </c>
      <c r="F8">
        <f t="shared" si="2"/>
        <v>5.1997339570999994</v>
      </c>
      <c r="G8">
        <f t="shared" si="3"/>
        <v>27.03723322461882</v>
      </c>
    </row>
    <row r="9" spans="1:11">
      <c r="A9" s="21">
        <v>8</v>
      </c>
      <c r="B9" s="22">
        <v>12</v>
      </c>
      <c r="C9">
        <f t="shared" si="0"/>
        <v>9.8402128343200008</v>
      </c>
      <c r="D9">
        <f t="shared" si="1"/>
        <v>0.43951824561300001</v>
      </c>
      <c r="E9">
        <f t="shared" si="4"/>
        <v>10.279731079933001</v>
      </c>
      <c r="F9">
        <f t="shared" si="2"/>
        <v>1.7202689200669994</v>
      </c>
      <c r="G9">
        <f t="shared" si="3"/>
        <v>2.9593251573484802</v>
      </c>
      <c r="I9" s="30" t="s">
        <v>441</v>
      </c>
      <c r="J9" t="s">
        <v>442</v>
      </c>
    </row>
    <row r="10" spans="1:11">
      <c r="A10" s="21">
        <v>9</v>
      </c>
      <c r="B10" s="22">
        <v>6</v>
      </c>
      <c r="C10">
        <f t="shared" si="0"/>
        <v>10.623784863946401</v>
      </c>
      <c r="D10">
        <f t="shared" si="1"/>
        <v>0.49112631321501005</v>
      </c>
      <c r="E10">
        <f t="shared" si="4"/>
        <v>11.114911177161412</v>
      </c>
      <c r="F10">
        <f t="shared" si="2"/>
        <v>5.114911177161412</v>
      </c>
      <c r="G10">
        <f t="shared" si="3"/>
        <v>26.162316350250741</v>
      </c>
      <c r="I10" s="30" t="s">
        <v>445</v>
      </c>
      <c r="J10" t="s">
        <v>446</v>
      </c>
    </row>
    <row r="11" spans="1:11">
      <c r="A11" s="21">
        <v>10</v>
      </c>
      <c r="B11" s="22">
        <v>6</v>
      </c>
      <c r="C11">
        <f t="shared" si="0"/>
        <v>10.09192894172913</v>
      </c>
      <c r="D11">
        <f t="shared" si="1"/>
        <v>0.33767897790016776</v>
      </c>
      <c r="E11">
        <f t="shared" si="4"/>
        <v>10.429607919629298</v>
      </c>
      <c r="F11">
        <f t="shared" si="2"/>
        <v>4.4296079196292979</v>
      </c>
      <c r="G11">
        <f t="shared" si="3"/>
        <v>19.621426321642595</v>
      </c>
      <c r="I11" s="30" t="s">
        <v>447</v>
      </c>
      <c r="J11" t="s">
        <v>448</v>
      </c>
    </row>
    <row r="12" spans="1:11">
      <c r="A12" s="21">
        <v>11</v>
      </c>
      <c r="B12" s="22">
        <v>11</v>
      </c>
      <c r="C12">
        <f t="shared" si="0"/>
        <v>9.5436863357034376</v>
      </c>
      <c r="D12">
        <f t="shared" si="1"/>
        <v>0.20479074031128883</v>
      </c>
      <c r="E12">
        <f t="shared" si="4"/>
        <v>9.7484770760147264</v>
      </c>
      <c r="F12">
        <f t="shared" si="2"/>
        <v>1.2515229239852736</v>
      </c>
      <c r="G12">
        <f t="shared" si="3"/>
        <v>1.5663096292606491</v>
      </c>
      <c r="I12" s="30" t="s">
        <v>456</v>
      </c>
      <c r="J12" t="s">
        <v>462</v>
      </c>
    </row>
    <row r="13" spans="1:11">
      <c r="A13" s="21">
        <v>12</v>
      </c>
      <c r="B13" s="22">
        <v>12</v>
      </c>
      <c r="C13">
        <f t="shared" si="0"/>
        <v>9.9987816608117814</v>
      </c>
      <c r="D13">
        <f t="shared" si="1"/>
        <v>0.2423364280308471</v>
      </c>
      <c r="E13">
        <f t="shared" si="4"/>
        <v>10.241118088842629</v>
      </c>
      <c r="F13">
        <f t="shared" si="2"/>
        <v>1.7588819111573706</v>
      </c>
      <c r="G13">
        <f t="shared" si="3"/>
        <v>3.0936655773966044</v>
      </c>
      <c r="I13" s="30" t="s">
        <v>458</v>
      </c>
      <c r="J13" t="s">
        <v>459</v>
      </c>
    </row>
    <row r="14" spans="1:11">
      <c r="A14" s="21">
        <v>13</v>
      </c>
      <c r="B14" s="22">
        <v>8</v>
      </c>
      <c r="C14">
        <f t="shared" si="0"/>
        <v>10.592894471074104</v>
      </c>
      <c r="D14">
        <f t="shared" si="1"/>
        <v>0.29510288536556833</v>
      </c>
      <c r="E14">
        <f t="shared" si="4"/>
        <v>10.887997356439671</v>
      </c>
      <c r="F14">
        <f t="shared" si="2"/>
        <v>2.887997356439671</v>
      </c>
      <c r="G14">
        <f t="shared" si="3"/>
        <v>8.3405287308025287</v>
      </c>
      <c r="I14" s="30" t="s">
        <v>461</v>
      </c>
      <c r="J14" t="s">
        <v>460</v>
      </c>
    </row>
    <row r="15" spans="1:11">
      <c r="A15" s="21">
        <v>14</v>
      </c>
      <c r="B15" s="22">
        <v>9</v>
      </c>
      <c r="C15">
        <f t="shared" si="0"/>
        <v>10.310397885151737</v>
      </c>
      <c r="D15">
        <f t="shared" si="1"/>
        <v>0.20846296467237807</v>
      </c>
      <c r="E15">
        <f t="shared" si="4"/>
        <v>10.518860849824115</v>
      </c>
      <c r="F15">
        <f t="shared" si="2"/>
        <v>1.5188608498241152</v>
      </c>
      <c r="G15">
        <f t="shared" si="3"/>
        <v>2.3069382811284336</v>
      </c>
    </row>
    <row r="16" spans="1:11">
      <c r="A16" s="21">
        <v>15</v>
      </c>
      <c r="B16" s="22">
        <v>9</v>
      </c>
      <c r="C16">
        <f t="shared" si="0"/>
        <v>10.215088679859294</v>
      </c>
      <c r="D16">
        <f t="shared" si="1"/>
        <v>0.16289713917765491</v>
      </c>
      <c r="E16">
        <f t="shared" si="4"/>
        <v>10.377985819036949</v>
      </c>
      <c r="F16">
        <f t="shared" si="2"/>
        <v>1.3779858190369492</v>
      </c>
      <c r="G16">
        <f t="shared" si="3"/>
        <v>1.8988449174669315</v>
      </c>
    </row>
    <row r="17" spans="1:7">
      <c r="A17" s="21">
        <v>16</v>
      </c>
      <c r="B17" s="22">
        <v>9</v>
      </c>
      <c r="C17">
        <f t="shared" si="0"/>
        <v>10.102388655229561</v>
      </c>
      <c r="D17">
        <f t="shared" si="1"/>
        <v>0.12155756460654669</v>
      </c>
      <c r="E17">
        <f t="shared" si="4"/>
        <v>10.223946219836108</v>
      </c>
      <c r="F17">
        <f t="shared" si="2"/>
        <v>1.2239462198361082</v>
      </c>
      <c r="G17">
        <f t="shared" si="3"/>
        <v>1.4980443490510988</v>
      </c>
    </row>
    <row r="18" spans="1:7">
      <c r="A18" s="21">
        <v>17</v>
      </c>
      <c r="B18" s="22">
        <v>13</v>
      </c>
      <c r="C18">
        <f t="shared" si="0"/>
        <v>9.9791569758688876</v>
      </c>
      <c r="D18">
        <f t="shared" si="1"/>
        <v>8.483917801146372E-2</v>
      </c>
      <c r="E18">
        <f t="shared" si="4"/>
        <v>10.063996153880352</v>
      </c>
      <c r="F18">
        <f t="shared" si="2"/>
        <v>2.9360038461196485</v>
      </c>
      <c r="G18">
        <f t="shared" si="3"/>
        <v>8.6201185844293686</v>
      </c>
    </row>
    <row r="19" spans="1:7">
      <c r="A19" s="21">
        <v>18</v>
      </c>
      <c r="B19" s="22">
        <v>11</v>
      </c>
      <c r="C19">
        <f t="shared" si="0"/>
        <v>10.651196923104282</v>
      </c>
      <c r="D19">
        <f t="shared" si="1"/>
        <v>0.17291929339505324</v>
      </c>
      <c r="E19">
        <f t="shared" si="4"/>
        <v>10.824116216499334</v>
      </c>
      <c r="F19">
        <f t="shared" si="2"/>
        <v>0.17588378350066591</v>
      </c>
      <c r="G19">
        <f t="shared" si="3"/>
        <v>3.0935105298509118E-2</v>
      </c>
    </row>
    <row r="20" spans="1:7">
      <c r="A20" s="21">
        <v>19</v>
      </c>
      <c r="B20" s="22">
        <v>12</v>
      </c>
      <c r="C20">
        <f t="shared" si="0"/>
        <v>10.859292973199469</v>
      </c>
      <c r="D20">
        <f t="shared" si="1"/>
        <v>0.17819580690007342</v>
      </c>
      <c r="E20">
        <f t="shared" si="4"/>
        <v>11.037488780099542</v>
      </c>
      <c r="F20">
        <f t="shared" si="2"/>
        <v>0.96251121990045796</v>
      </c>
      <c r="G20">
        <f t="shared" si="3"/>
        <v>0.92642784843426773</v>
      </c>
    </row>
    <row r="21" spans="1:7">
      <c r="A21" s="21">
        <v>20</v>
      </c>
      <c r="B21" s="22">
        <v>7</v>
      </c>
      <c r="C21">
        <f t="shared" si="0"/>
        <v>11.229991024079634</v>
      </c>
      <c r="D21">
        <f t="shared" si="1"/>
        <v>0.20707114349708713</v>
      </c>
      <c r="E21">
        <f t="shared" si="4"/>
        <v>11.437062167576721</v>
      </c>
      <c r="F21">
        <f t="shared" si="2"/>
        <v>4.4370621675767214</v>
      </c>
      <c r="G21">
        <f t="shared" si="3"/>
        <v>19.687520678940633</v>
      </c>
    </row>
    <row r="22" spans="1:7">
      <c r="A22" s="21">
        <v>21</v>
      </c>
      <c r="B22" s="22">
        <v>14</v>
      </c>
      <c r="C22">
        <f t="shared" si="0"/>
        <v>10.549649734061378</v>
      </c>
      <c r="D22">
        <f t="shared" si="1"/>
        <v>7.3959278469785547E-2</v>
      </c>
      <c r="E22">
        <f t="shared" si="4"/>
        <v>10.623609012531164</v>
      </c>
      <c r="F22">
        <f t="shared" si="2"/>
        <v>3.3763909874688363</v>
      </c>
      <c r="G22">
        <f t="shared" si="3"/>
        <v>11.400016100260784</v>
      </c>
    </row>
    <row r="23" spans="1:7">
      <c r="A23" s="21">
        <v>22</v>
      </c>
      <c r="B23" s="22">
        <v>10</v>
      </c>
      <c r="C23">
        <f t="shared" si="0"/>
        <v>11.298887210024931</v>
      </c>
      <c r="D23">
        <f t="shared" si="1"/>
        <v>0.1752510080938508</v>
      </c>
      <c r="E23">
        <f t="shared" si="4"/>
        <v>11.474138218118782</v>
      </c>
      <c r="F23">
        <f t="shared" si="2"/>
        <v>1.4741382181187817</v>
      </c>
      <c r="G23">
        <f t="shared" si="3"/>
        <v>2.1730834861184167</v>
      </c>
    </row>
    <row r="24" spans="1:7">
      <c r="A24" s="21">
        <v>23</v>
      </c>
      <c r="B24" s="22">
        <v>10</v>
      </c>
      <c r="C24">
        <f t="shared" si="0"/>
        <v>11.179310574495025</v>
      </c>
      <c r="D24">
        <f t="shared" si="1"/>
        <v>0.13102686155028723</v>
      </c>
      <c r="E24">
        <f t="shared" si="4"/>
        <v>11.310337436045312</v>
      </c>
      <c r="F24">
        <f t="shared" si="2"/>
        <v>1.3103374360453124</v>
      </c>
      <c r="G24">
        <f t="shared" si="3"/>
        <v>1.7169841963018031</v>
      </c>
    </row>
    <row r="25" spans="1:7">
      <c r="A25" s="21">
        <v>24</v>
      </c>
      <c r="B25" s="22">
        <v>14</v>
      </c>
      <c r="C25">
        <f t="shared" si="0"/>
        <v>11.04826994883625</v>
      </c>
      <c r="D25">
        <f t="shared" si="1"/>
        <v>9.1716738468927889E-2</v>
      </c>
      <c r="E25">
        <f t="shared" si="4"/>
        <v>11.139986687305178</v>
      </c>
      <c r="F25">
        <f t="shared" si="2"/>
        <v>2.8600133126948215</v>
      </c>
      <c r="G25">
        <f t="shared" si="3"/>
        <v>8.1796761487916072</v>
      </c>
    </row>
    <row r="26" spans="1:7">
      <c r="A26" s="21">
        <v>25</v>
      </c>
      <c r="B26" s="22">
        <v>11</v>
      </c>
      <c r="C26">
        <f t="shared" si="0"/>
        <v>11.711989349844144</v>
      </c>
      <c r="D26">
        <f t="shared" si="1"/>
        <v>0.1775171378497728</v>
      </c>
      <c r="E26">
        <f t="shared" si="4"/>
        <v>11.889506487693916</v>
      </c>
      <c r="F26">
        <f t="shared" si="2"/>
        <v>0.88950648769391627</v>
      </c>
      <c r="G26">
        <f t="shared" si="3"/>
        <v>0.79122179164956719</v>
      </c>
    </row>
    <row r="27" spans="1:7">
      <c r="A27" s="21">
        <v>26</v>
      </c>
      <c r="B27" s="22">
        <v>9</v>
      </c>
      <c r="C27">
        <f t="shared" si="0"/>
        <v>11.711605190155133</v>
      </c>
      <c r="D27">
        <f t="shared" si="1"/>
        <v>0.15083194321895524</v>
      </c>
      <c r="E27">
        <f t="shared" si="4"/>
        <v>11.862437133374089</v>
      </c>
      <c r="F27">
        <f t="shared" si="2"/>
        <v>2.8624371333740886</v>
      </c>
      <c r="G27">
        <f t="shared" si="3"/>
        <v>8.1935463425188697</v>
      </c>
    </row>
    <row r="28" spans="1:7">
      <c r="A28" s="21">
        <v>27</v>
      </c>
      <c r="B28" s="22">
        <v>5</v>
      </c>
      <c r="C28">
        <f t="shared" si="0"/>
        <v>11.289949706699272</v>
      </c>
      <c r="D28">
        <f t="shared" si="1"/>
        <v>6.495882921773273E-2</v>
      </c>
      <c r="E28">
        <f t="shared" si="4"/>
        <v>11.354908535917005</v>
      </c>
      <c r="F28">
        <f t="shared" si="2"/>
        <v>6.354908535917005</v>
      </c>
      <c r="G28">
        <f t="shared" si="3"/>
        <v>40.384862499870813</v>
      </c>
    </row>
    <row r="29" spans="1:7">
      <c r="A29" s="21">
        <v>28</v>
      </c>
      <c r="B29" s="22">
        <v>12</v>
      </c>
      <c r="C29">
        <f t="shared" si="0"/>
        <v>10.083926828733604</v>
      </c>
      <c r="D29">
        <f t="shared" si="1"/>
        <v>-0.12568842685977724</v>
      </c>
      <c r="E29">
        <f t="shared" si="4"/>
        <v>9.9582384018738264</v>
      </c>
      <c r="F29">
        <f t="shared" si="2"/>
        <v>2.0417615981261736</v>
      </c>
      <c r="G29">
        <f t="shared" si="3"/>
        <v>4.1687904235827462</v>
      </c>
    </row>
    <row r="30" spans="1:7">
      <c r="A30" s="21">
        <v>29</v>
      </c>
      <c r="B30" s="22">
        <v>8</v>
      </c>
      <c r="C30">
        <f t="shared" si="0"/>
        <v>10.366590721499062</v>
      </c>
      <c r="D30">
        <f t="shared" si="1"/>
        <v>-6.4435578915992039E-2</v>
      </c>
      <c r="E30">
        <f t="shared" si="4"/>
        <v>10.30215514258307</v>
      </c>
      <c r="F30">
        <f t="shared" si="2"/>
        <v>2.3021551425830697</v>
      </c>
      <c r="G30">
        <f t="shared" si="3"/>
        <v>5.2999183005216741</v>
      </c>
    </row>
    <row r="31" spans="1:7">
      <c r="A31" s="21">
        <v>30</v>
      </c>
      <c r="B31" s="22">
        <v>9</v>
      </c>
      <c r="C31">
        <f t="shared" si="0"/>
        <v>9.8417241140664551</v>
      </c>
      <c r="D31">
        <f t="shared" si="1"/>
        <v>-0.13350023319348422</v>
      </c>
      <c r="E31">
        <f t="shared" si="4"/>
        <v>9.7082238808729713</v>
      </c>
      <c r="F31">
        <f t="shared" si="2"/>
        <v>0.70822388087297128</v>
      </c>
      <c r="G31">
        <f t="shared" si="3"/>
        <v>0.50158106543877257</v>
      </c>
    </row>
    <row r="32" spans="1:7">
      <c r="A32" s="21">
        <v>31</v>
      </c>
      <c r="B32" s="22">
        <v>15</v>
      </c>
      <c r="C32">
        <f t="shared" si="0"/>
        <v>9.566579104698377</v>
      </c>
      <c r="D32">
        <f t="shared" si="1"/>
        <v>-0.15474694961967328</v>
      </c>
      <c r="E32">
        <f t="shared" si="4"/>
        <v>9.4118321550787041</v>
      </c>
      <c r="F32">
        <f t="shared" si="2"/>
        <v>5.5881678449212959</v>
      </c>
      <c r="G32">
        <f t="shared" si="3"/>
        <v>31.227619863012322</v>
      </c>
    </row>
    <row r="33" spans="1:7">
      <c r="A33" s="21">
        <v>32</v>
      </c>
      <c r="B33" s="22">
        <v>13</v>
      </c>
      <c r="C33">
        <f t="shared" si="0"/>
        <v>10.529465724062963</v>
      </c>
      <c r="D33">
        <f t="shared" si="1"/>
        <v>1.2898085727965553E-2</v>
      </c>
      <c r="E33">
        <f t="shared" si="4"/>
        <v>10.542363809790928</v>
      </c>
      <c r="F33">
        <f t="shared" si="2"/>
        <v>2.4576361902090724</v>
      </c>
      <c r="G33">
        <f t="shared" si="3"/>
        <v>6.0399756434253637</v>
      </c>
    </row>
    <row r="34" spans="1:7">
      <c r="A34" s="21">
        <v>33</v>
      </c>
      <c r="B34" s="22">
        <v>14</v>
      </c>
      <c r="C34">
        <f t="shared" si="0"/>
        <v>11.033891047832743</v>
      </c>
      <c r="D34">
        <f t="shared" si="1"/>
        <v>8.6627171434237746E-2</v>
      </c>
      <c r="E34">
        <f t="shared" si="4"/>
        <v>11.12051821926698</v>
      </c>
      <c r="F34">
        <f t="shared" si="2"/>
        <v>2.8794817807330197</v>
      </c>
      <c r="G34">
        <f t="shared" si="3"/>
        <v>8.2914153255734018</v>
      </c>
    </row>
    <row r="35" spans="1:7">
      <c r="A35" s="21">
        <v>34</v>
      </c>
      <c r="B35" s="22">
        <v>10</v>
      </c>
      <c r="C35">
        <f t="shared" ref="C35:C53" si="5">$J$4*B34+(1-$J$4)*(C34+D34)</f>
        <v>11.696414575413586</v>
      </c>
      <c r="D35">
        <f t="shared" ref="D35:D53" si="6">$K$4*(C35-C34)+(1-$K$4)*D34</f>
        <v>0.17301162485622856</v>
      </c>
      <c r="E35">
        <f t="shared" si="4"/>
        <v>11.869426200269814</v>
      </c>
      <c r="F35">
        <f t="shared" si="2"/>
        <v>1.8694262002698139</v>
      </c>
      <c r="G35">
        <f t="shared" si="3"/>
        <v>3.4947543182552341</v>
      </c>
    </row>
    <row r="36" spans="1:7">
      <c r="A36" s="21">
        <v>35</v>
      </c>
      <c r="B36" s="22">
        <v>11</v>
      </c>
      <c r="C36">
        <f t="shared" si="5"/>
        <v>11.495540960215852</v>
      </c>
      <c r="D36">
        <f t="shared" si="6"/>
        <v>0.11692883884813415</v>
      </c>
      <c r="E36">
        <f t="shared" si="4"/>
        <v>11.612469799063986</v>
      </c>
      <c r="F36">
        <f t="shared" si="2"/>
        <v>0.61246979906398558</v>
      </c>
      <c r="G36">
        <f t="shared" si="3"/>
        <v>0.37511925476547886</v>
      </c>
    </row>
    <row r="37" spans="1:7">
      <c r="A37" s="21">
        <v>36</v>
      </c>
      <c r="B37" s="22">
        <v>6</v>
      </c>
      <c r="C37">
        <f t="shared" si="5"/>
        <v>11.489975839251191</v>
      </c>
      <c r="D37">
        <f t="shared" si="6"/>
        <v>9.855474487621485E-2</v>
      </c>
      <c r="E37">
        <f t="shared" si="4"/>
        <v>11.588530584127405</v>
      </c>
      <c r="F37">
        <f t="shared" si="2"/>
        <v>5.5885305841274047</v>
      </c>
      <c r="G37">
        <f t="shared" si="3"/>
        <v>31.231674089727392</v>
      </c>
    </row>
    <row r="38" spans="1:7">
      <c r="A38" s="21">
        <v>37</v>
      </c>
      <c r="B38" s="22">
        <v>13</v>
      </c>
      <c r="C38">
        <f t="shared" si="5"/>
        <v>10.470824467301924</v>
      </c>
      <c r="D38">
        <f t="shared" si="6"/>
        <v>-6.9101172647607387E-2</v>
      </c>
      <c r="E38">
        <f t="shared" si="4"/>
        <v>10.401723294654316</v>
      </c>
      <c r="F38">
        <f t="shared" si="2"/>
        <v>2.5982767053456843</v>
      </c>
      <c r="G38">
        <f t="shared" si="3"/>
        <v>6.751041837542024</v>
      </c>
    </row>
    <row r="39" spans="1:7">
      <c r="A39" s="21">
        <v>38</v>
      </c>
      <c r="B39" s="22">
        <v>12</v>
      </c>
      <c r="C39">
        <f t="shared" si="5"/>
        <v>10.921378635723453</v>
      </c>
      <c r="D39">
        <f t="shared" si="6"/>
        <v>8.8471285127631402E-3</v>
      </c>
      <c r="E39">
        <f t="shared" si="4"/>
        <v>10.930225764236216</v>
      </c>
      <c r="F39">
        <f t="shared" si="2"/>
        <v>1.0697742357637843</v>
      </c>
      <c r="G39">
        <f t="shared" si="3"/>
        <v>1.1444169155039887</v>
      </c>
    </row>
    <row r="40" spans="1:7">
      <c r="A40" s="21">
        <v>39</v>
      </c>
      <c r="B40" s="22">
        <v>6</v>
      </c>
      <c r="C40">
        <f t="shared" si="5"/>
        <v>11.144180611388974</v>
      </c>
      <c r="D40">
        <f t="shared" si="6"/>
        <v>4.0940355585676727E-2</v>
      </c>
      <c r="E40">
        <f t="shared" si="4"/>
        <v>11.185120966974651</v>
      </c>
      <c r="F40">
        <f t="shared" si="2"/>
        <v>5.185120966974651</v>
      </c>
      <c r="G40">
        <f t="shared" si="3"/>
        <v>26.88547944216014</v>
      </c>
    </row>
    <row r="41" spans="1:7">
      <c r="A41" s="21">
        <v>40</v>
      </c>
      <c r="B41" s="22">
        <v>13</v>
      </c>
      <c r="C41">
        <f t="shared" si="5"/>
        <v>10.14809677357972</v>
      </c>
      <c r="D41">
        <f t="shared" si="6"/>
        <v>-0.11461327342356281</v>
      </c>
      <c r="E41">
        <f t="shared" si="4"/>
        <v>10.033483500156157</v>
      </c>
      <c r="F41">
        <f t="shared" si="2"/>
        <v>2.9665164998438431</v>
      </c>
      <c r="G41">
        <f t="shared" si="3"/>
        <v>8.8002201438457668</v>
      </c>
    </row>
    <row r="42" spans="1:7">
      <c r="A42" s="21">
        <v>41</v>
      </c>
      <c r="B42" s="22">
        <v>8</v>
      </c>
      <c r="C42">
        <f t="shared" si="5"/>
        <v>10.626786800124925</v>
      </c>
      <c r="D42">
        <f t="shared" si="6"/>
        <v>-2.561777842824757E-2</v>
      </c>
      <c r="E42">
        <f t="shared" si="4"/>
        <v>10.601169021696679</v>
      </c>
      <c r="F42">
        <f t="shared" si="2"/>
        <v>2.6011690216966787</v>
      </c>
      <c r="G42">
        <f t="shared" si="3"/>
        <v>6.7660802794344566</v>
      </c>
    </row>
    <row r="43" spans="1:7">
      <c r="A43" s="21">
        <v>42</v>
      </c>
      <c r="B43" s="22">
        <v>13</v>
      </c>
      <c r="C43">
        <f t="shared" si="5"/>
        <v>10.080935217357343</v>
      </c>
      <c r="D43">
        <f t="shared" si="6"/>
        <v>-0.1036528490791478</v>
      </c>
      <c r="E43">
        <f t="shared" si="4"/>
        <v>9.9772823682781944</v>
      </c>
      <c r="F43">
        <f t="shared" si="2"/>
        <v>3.0227176317218056</v>
      </c>
      <c r="G43">
        <f t="shared" si="3"/>
        <v>9.1368218811218807</v>
      </c>
    </row>
    <row r="44" spans="1:7">
      <c r="A44" s="21">
        <v>43</v>
      </c>
      <c r="B44" s="22">
        <v>12</v>
      </c>
      <c r="C44">
        <f t="shared" si="5"/>
        <v>10.581825894622556</v>
      </c>
      <c r="D44">
        <f t="shared" si="6"/>
        <v>-1.2971320127493705E-2</v>
      </c>
      <c r="E44">
        <f t="shared" si="4"/>
        <v>10.568854574495061</v>
      </c>
      <c r="F44">
        <f t="shared" si="2"/>
        <v>1.4311454255049387</v>
      </c>
      <c r="G44">
        <f t="shared" si="3"/>
        <v>2.0481772289437123</v>
      </c>
    </row>
    <row r="45" spans="1:7">
      <c r="A45" s="21">
        <v>44</v>
      </c>
      <c r="B45" s="22">
        <v>8</v>
      </c>
      <c r="C45">
        <f t="shared" si="5"/>
        <v>10.855083659596049</v>
      </c>
      <c r="D45">
        <f t="shared" si="6"/>
        <v>2.9963042637654379E-2</v>
      </c>
      <c r="E45">
        <f t="shared" si="4"/>
        <v>10.885046702233703</v>
      </c>
      <c r="F45">
        <f t="shared" si="2"/>
        <v>2.8850467022337032</v>
      </c>
      <c r="G45">
        <f t="shared" si="3"/>
        <v>8.323494474069566</v>
      </c>
    </row>
    <row r="46" spans="1:7">
      <c r="A46" s="21">
        <v>45</v>
      </c>
      <c r="B46" s="22">
        <v>10</v>
      </c>
      <c r="C46">
        <f t="shared" si="5"/>
        <v>10.308037361786962</v>
      </c>
      <c r="D46">
        <f t="shared" si="6"/>
        <v>-5.6588358429356903E-2</v>
      </c>
      <c r="E46">
        <f t="shared" si="4"/>
        <v>10.251449003357605</v>
      </c>
      <c r="F46">
        <f t="shared" si="2"/>
        <v>0.25144900335760489</v>
      </c>
      <c r="G46">
        <f t="shared" si="3"/>
        <v>6.3226601289532794E-2</v>
      </c>
    </row>
    <row r="47" spans="1:7">
      <c r="A47" s="21">
        <v>46</v>
      </c>
      <c r="B47" s="22">
        <v>14</v>
      </c>
      <c r="C47">
        <f t="shared" si="5"/>
        <v>10.201159202686084</v>
      </c>
      <c r="D47">
        <f t="shared" si="6"/>
        <v>-6.4131828530085117E-2</v>
      </c>
      <c r="E47">
        <f t="shared" si="4"/>
        <v>10.137027374155998</v>
      </c>
      <c r="F47">
        <f t="shared" si="2"/>
        <v>3.8629726258440016</v>
      </c>
      <c r="G47">
        <f t="shared" si="3"/>
        <v>14.9225575080201</v>
      </c>
    </row>
    <row r="48" spans="1:7">
      <c r="A48" s="21">
        <v>47</v>
      </c>
      <c r="B48" s="22">
        <v>11</v>
      </c>
      <c r="C48">
        <f t="shared" si="5"/>
        <v>10.909621899324799</v>
      </c>
      <c r="D48">
        <f t="shared" si="6"/>
        <v>5.1757350245234979E-2</v>
      </c>
      <c r="E48">
        <f t="shared" si="4"/>
        <v>10.961379249570035</v>
      </c>
      <c r="F48">
        <f t="shared" si="2"/>
        <v>3.8620750429965156E-2</v>
      </c>
      <c r="G48">
        <f t="shared" si="3"/>
        <v>1.4915623637736539E-3</v>
      </c>
    </row>
    <row r="49" spans="1:7">
      <c r="A49" s="21">
        <v>48</v>
      </c>
      <c r="B49" s="22">
        <v>10</v>
      </c>
      <c r="C49">
        <f t="shared" si="5"/>
        <v>10.969103399656028</v>
      </c>
      <c r="D49">
        <f t="shared" si="6"/>
        <v>5.2915972758134047E-2</v>
      </c>
      <c r="E49">
        <f t="shared" si="4"/>
        <v>11.022019372414162</v>
      </c>
      <c r="F49">
        <f t="shared" si="2"/>
        <v>1.022019372414162</v>
      </c>
      <c r="G49">
        <f t="shared" si="3"/>
        <v>1.0445235975898375</v>
      </c>
    </row>
    <row r="50" spans="1:7">
      <c r="A50" s="21">
        <v>49</v>
      </c>
      <c r="B50" s="22">
        <v>16</v>
      </c>
      <c r="C50">
        <f t="shared" si="5"/>
        <v>10.81761549793133</v>
      </c>
      <c r="D50">
        <f t="shared" si="6"/>
        <v>2.2255391585709248E-2</v>
      </c>
      <c r="E50">
        <f t="shared" si="4"/>
        <v>10.839870889517039</v>
      </c>
      <c r="F50">
        <f t="shared" si="2"/>
        <v>5.160129110482961</v>
      </c>
      <c r="G50">
        <f t="shared" si="3"/>
        <v>26.626932436853675</v>
      </c>
    </row>
    <row r="51" spans="1:7">
      <c r="A51" s="21">
        <v>50</v>
      </c>
      <c r="B51" s="22">
        <v>8</v>
      </c>
      <c r="C51">
        <f t="shared" si="5"/>
        <v>11.871896711613633</v>
      </c>
      <c r="D51">
        <f t="shared" si="6"/>
        <v>0.17705926490019835</v>
      </c>
      <c r="E51">
        <f t="shared" si="4"/>
        <v>12.048955976513831</v>
      </c>
      <c r="F51">
        <f t="shared" si="2"/>
        <v>4.048955976513831</v>
      </c>
      <c r="G51">
        <f t="shared" si="3"/>
        <v>16.394044499747071</v>
      </c>
    </row>
    <row r="52" spans="1:7">
      <c r="A52" s="21">
        <v>51</v>
      </c>
      <c r="B52" s="22">
        <v>11</v>
      </c>
      <c r="C52">
        <f t="shared" si="5"/>
        <v>11.239164781211064</v>
      </c>
      <c r="D52">
        <f t="shared" si="6"/>
        <v>5.5590585604783263E-2</v>
      </c>
      <c r="E52">
        <f t="shared" si="4"/>
        <v>11.294755366815847</v>
      </c>
      <c r="F52">
        <f t="shared" si="2"/>
        <v>0.29475536681584735</v>
      </c>
      <c r="G52">
        <f t="shared" si="3"/>
        <v>8.6880726266744729E-2</v>
      </c>
    </row>
    <row r="53" spans="1:7">
      <c r="A53" s="21">
        <v>52</v>
      </c>
      <c r="B53" s="22">
        <v>11</v>
      </c>
      <c r="C53">
        <f t="shared" si="5"/>
        <v>11.235804293452677</v>
      </c>
      <c r="D53">
        <f t="shared" si="6"/>
        <v>4.6747924600307682E-2</v>
      </c>
      <c r="E53">
        <f t="shared" si="4"/>
        <v>11.282552218052984</v>
      </c>
      <c r="F53">
        <f t="shared" si="2"/>
        <v>0.28255221805298447</v>
      </c>
      <c r="G53">
        <f t="shared" si="3"/>
        <v>7.9835755926661284E-2</v>
      </c>
    </row>
  </sheetData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N20" sqref="N20"/>
    </sheetView>
  </sheetViews>
  <sheetFormatPr defaultRowHeight="15.75"/>
  <cols>
    <col min="3" max="3" width="10" customWidth="1"/>
    <col min="4" max="4" width="10.25" customWidth="1"/>
    <col min="5" max="5" width="10.625" customWidth="1"/>
    <col min="7" max="7" width="20.125" customWidth="1"/>
    <col min="8" max="8" width="25" customWidth="1"/>
    <col min="12" max="12" width="17.625" customWidth="1"/>
  </cols>
  <sheetData>
    <row r="1" spans="1:12">
      <c r="A1" s="20" t="s">
        <v>469</v>
      </c>
      <c r="B1" s="20" t="s">
        <v>470</v>
      </c>
      <c r="C1" s="20" t="s">
        <v>456</v>
      </c>
      <c r="D1" s="20" t="s">
        <v>458</v>
      </c>
      <c r="E1" s="20" t="s">
        <v>496</v>
      </c>
    </row>
    <row r="2" spans="1:12">
      <c r="A2" s="21">
        <v>1</v>
      </c>
      <c r="B2" s="22">
        <v>6</v>
      </c>
      <c r="C2">
        <f t="shared" ref="C2:C33" si="0">$H$9+$I$9*A2</f>
        <v>9.2068214804063846</v>
      </c>
      <c r="D2">
        <f>ABS(B2-C2)</f>
        <v>3.2068214804063846</v>
      </c>
      <c r="E2">
        <f t="shared" ref="E2:E33" si="1">POWER(D2,2)</f>
        <v>10.283704007195796</v>
      </c>
    </row>
    <row r="3" spans="1:12">
      <c r="A3" s="21">
        <v>2</v>
      </c>
      <c r="B3" s="22">
        <v>9</v>
      </c>
      <c r="C3">
        <f t="shared" si="0"/>
        <v>9.2507470332109598</v>
      </c>
      <c r="D3">
        <f t="shared" ref="D3:D53" si="2">ABS(B3-C3)</f>
        <v>0.25074703321095981</v>
      </c>
      <c r="E3">
        <f t="shared" si="1"/>
        <v>6.2874074664098181E-2</v>
      </c>
    </row>
    <row r="4" spans="1:12">
      <c r="A4" s="21">
        <v>3</v>
      </c>
      <c r="B4" s="22">
        <v>8</v>
      </c>
      <c r="C4">
        <f t="shared" si="0"/>
        <v>9.2946725860155368</v>
      </c>
      <c r="D4">
        <f t="shared" si="2"/>
        <v>1.2946725860155368</v>
      </c>
      <c r="E4">
        <f t="shared" si="1"/>
        <v>1.6761771049801575</v>
      </c>
    </row>
    <row r="5" spans="1:12">
      <c r="A5" s="21">
        <v>4</v>
      </c>
      <c r="B5" s="22">
        <v>10</v>
      </c>
      <c r="C5">
        <f t="shared" si="0"/>
        <v>9.338598138820112</v>
      </c>
      <c r="D5">
        <f t="shared" si="2"/>
        <v>0.66140186117988797</v>
      </c>
      <c r="E5">
        <f t="shared" si="1"/>
        <v>0.43745242197221978</v>
      </c>
      <c r="G5" t="s">
        <v>495</v>
      </c>
      <c r="K5" s="30" t="s">
        <v>441</v>
      </c>
      <c r="L5" t="s">
        <v>442</v>
      </c>
    </row>
    <row r="6" spans="1:12">
      <c r="A6" s="21">
        <v>5</v>
      </c>
      <c r="B6" s="22">
        <v>7</v>
      </c>
      <c r="C6">
        <f t="shared" si="0"/>
        <v>9.382523691624689</v>
      </c>
      <c r="D6">
        <f t="shared" si="2"/>
        <v>2.382523691624689</v>
      </c>
      <c r="E6">
        <f t="shared" si="1"/>
        <v>5.6764191411529366</v>
      </c>
      <c r="G6">
        <f>SUM(E2:E53)</f>
        <v>342.8426107743532</v>
      </c>
      <c r="K6" s="30" t="s">
        <v>456</v>
      </c>
      <c r="L6" t="s">
        <v>462</v>
      </c>
    </row>
    <row r="7" spans="1:12">
      <c r="A7" s="21">
        <v>6</v>
      </c>
      <c r="B7" s="22">
        <v>11</v>
      </c>
      <c r="C7">
        <f t="shared" si="0"/>
        <v>9.4264492444292642</v>
      </c>
      <c r="D7">
        <f t="shared" si="2"/>
        <v>1.5735507555707358</v>
      </c>
      <c r="E7">
        <f t="shared" si="1"/>
        <v>2.4760619803572332</v>
      </c>
      <c r="K7" s="30" t="s">
        <v>458</v>
      </c>
      <c r="L7" t="s">
        <v>452</v>
      </c>
    </row>
    <row r="8" spans="1:12">
      <c r="A8" s="21">
        <v>7</v>
      </c>
      <c r="B8" s="22">
        <v>14</v>
      </c>
      <c r="C8">
        <f t="shared" si="0"/>
        <v>9.4703747972338412</v>
      </c>
      <c r="D8">
        <f t="shared" si="2"/>
        <v>4.5296252027661588</v>
      </c>
      <c r="E8">
        <f t="shared" si="1"/>
        <v>20.517504477534366</v>
      </c>
      <c r="G8" t="s">
        <v>497</v>
      </c>
      <c r="H8" t="s">
        <v>490</v>
      </c>
      <c r="I8" t="s">
        <v>491</v>
      </c>
      <c r="K8" s="30" t="s">
        <v>504</v>
      </c>
      <c r="L8" t="s">
        <v>454</v>
      </c>
    </row>
    <row r="9" spans="1:12">
      <c r="A9" s="21">
        <v>8</v>
      </c>
      <c r="B9" s="22">
        <v>12</v>
      </c>
      <c r="C9">
        <f t="shared" si="0"/>
        <v>9.5143003500384165</v>
      </c>
      <c r="D9">
        <f t="shared" si="2"/>
        <v>2.4856996499615835</v>
      </c>
      <c r="E9">
        <f t="shared" si="1"/>
        <v>6.1787027498191387</v>
      </c>
      <c r="G9" t="s">
        <v>498</v>
      </c>
      <c r="H9">
        <v>9.1628959276018076</v>
      </c>
      <c r="I9">
        <v>4.3925552804576176E-2</v>
      </c>
    </row>
    <row r="10" spans="1:12">
      <c r="A10" s="21">
        <v>9</v>
      </c>
      <c r="B10" s="22">
        <v>6</v>
      </c>
      <c r="C10">
        <f t="shared" si="0"/>
        <v>9.5582259028429934</v>
      </c>
      <c r="D10">
        <f t="shared" si="2"/>
        <v>3.5582259028429934</v>
      </c>
      <c r="E10">
        <f t="shared" si="1"/>
        <v>12.660971575662836</v>
      </c>
    </row>
    <row r="11" spans="1:12">
      <c r="A11" s="21">
        <v>10</v>
      </c>
      <c r="B11" s="22">
        <v>6</v>
      </c>
      <c r="C11">
        <f t="shared" si="0"/>
        <v>9.6021514556475687</v>
      </c>
      <c r="D11">
        <f t="shared" si="2"/>
        <v>3.6021514556475687</v>
      </c>
      <c r="E11">
        <f t="shared" si="1"/>
        <v>12.975495109423898</v>
      </c>
      <c r="G11" s="20" t="s">
        <v>439</v>
      </c>
      <c r="H11" s="20" t="s">
        <v>440</v>
      </c>
    </row>
    <row r="12" spans="1:12">
      <c r="A12" s="21">
        <v>11</v>
      </c>
      <c r="B12" s="22">
        <v>11</v>
      </c>
      <c r="C12">
        <f t="shared" si="0"/>
        <v>9.6460770084521457</v>
      </c>
      <c r="D12">
        <f t="shared" si="2"/>
        <v>1.3539229915478543</v>
      </c>
      <c r="E12">
        <f t="shared" si="1"/>
        <v>1.8331074670418912</v>
      </c>
      <c r="G12" s="20">
        <f>AVERAGE(D2:D53)</f>
        <v>2.1381962185343037</v>
      </c>
      <c r="H12" s="20">
        <f>AVERAGE(E2:E53)</f>
        <v>6.5931271302760228</v>
      </c>
    </row>
    <row r="13" spans="1:12">
      <c r="A13" s="21">
        <v>12</v>
      </c>
      <c r="B13" s="22">
        <v>12</v>
      </c>
      <c r="C13">
        <f t="shared" si="0"/>
        <v>9.6900025612567227</v>
      </c>
      <c r="D13">
        <f t="shared" si="2"/>
        <v>2.3099974387432773</v>
      </c>
      <c r="E13">
        <f t="shared" si="1"/>
        <v>5.3360881670005016</v>
      </c>
    </row>
    <row r="14" spans="1:12">
      <c r="A14" s="21">
        <v>13</v>
      </c>
      <c r="B14" s="22">
        <v>8</v>
      </c>
      <c r="C14">
        <f t="shared" si="0"/>
        <v>9.7339281140612979</v>
      </c>
      <c r="D14">
        <f t="shared" si="2"/>
        <v>1.7339281140612979</v>
      </c>
      <c r="E14">
        <f t="shared" si="1"/>
        <v>3.0065067047321694</v>
      </c>
    </row>
    <row r="15" spans="1:12">
      <c r="A15" s="21">
        <v>14</v>
      </c>
      <c r="B15" s="22">
        <v>9</v>
      </c>
      <c r="C15">
        <f t="shared" si="0"/>
        <v>9.7778536668658749</v>
      </c>
      <c r="D15">
        <f t="shared" si="2"/>
        <v>0.77785366686587487</v>
      </c>
      <c r="E15">
        <f t="shared" si="1"/>
        <v>0.60505632705668744</v>
      </c>
    </row>
    <row r="16" spans="1:12">
      <c r="A16" s="21">
        <v>15</v>
      </c>
      <c r="B16" s="22">
        <v>9</v>
      </c>
      <c r="C16">
        <f t="shared" si="0"/>
        <v>9.8217792196704501</v>
      </c>
      <c r="D16">
        <f t="shared" si="2"/>
        <v>0.82177921967045009</v>
      </c>
      <c r="E16">
        <f t="shared" si="1"/>
        <v>0.67532108588217388</v>
      </c>
    </row>
    <row r="17" spans="1:5">
      <c r="A17" s="21">
        <v>16</v>
      </c>
      <c r="B17" s="22">
        <v>9</v>
      </c>
      <c r="C17">
        <f t="shared" si="0"/>
        <v>9.8657047724750271</v>
      </c>
      <c r="D17">
        <f t="shared" si="2"/>
        <v>0.86570477247502708</v>
      </c>
      <c r="E17">
        <f t="shared" si="1"/>
        <v>0.74944475308603842</v>
      </c>
    </row>
    <row r="18" spans="1:5">
      <c r="A18" s="21">
        <v>17</v>
      </c>
      <c r="B18" s="22">
        <v>13</v>
      </c>
      <c r="C18">
        <f t="shared" si="0"/>
        <v>9.9096303252796023</v>
      </c>
      <c r="D18">
        <f t="shared" si="2"/>
        <v>3.0903696747203977</v>
      </c>
      <c r="E18">
        <f t="shared" si="1"/>
        <v>9.5503847264314565</v>
      </c>
    </row>
    <row r="19" spans="1:5">
      <c r="A19" s="21">
        <v>18</v>
      </c>
      <c r="B19" s="22">
        <v>11</v>
      </c>
      <c r="C19">
        <f t="shared" si="0"/>
        <v>9.9535558780841793</v>
      </c>
      <c r="D19">
        <f t="shared" si="2"/>
        <v>1.0464441219158207</v>
      </c>
      <c r="E19">
        <f t="shared" si="1"/>
        <v>1.095045300292173</v>
      </c>
    </row>
    <row r="20" spans="1:5">
      <c r="A20" s="21">
        <v>19</v>
      </c>
      <c r="B20" s="22">
        <v>12</v>
      </c>
      <c r="C20">
        <f t="shared" si="0"/>
        <v>9.9974814308887545</v>
      </c>
      <c r="D20">
        <f t="shared" si="2"/>
        <v>2.0025185691112455</v>
      </c>
      <c r="E20">
        <f t="shared" si="1"/>
        <v>4.0100806196353505</v>
      </c>
    </row>
    <row r="21" spans="1:5">
      <c r="A21" s="21">
        <v>20</v>
      </c>
      <c r="B21" s="22">
        <v>7</v>
      </c>
      <c r="C21">
        <f t="shared" si="0"/>
        <v>10.041406983693332</v>
      </c>
      <c r="D21">
        <f t="shared" si="2"/>
        <v>3.0414069836933315</v>
      </c>
      <c r="E21">
        <f t="shared" si="1"/>
        <v>9.2501564404585697</v>
      </c>
    </row>
    <row r="22" spans="1:5">
      <c r="A22" s="21">
        <v>21</v>
      </c>
      <c r="B22" s="22">
        <v>14</v>
      </c>
      <c r="C22">
        <f t="shared" si="0"/>
        <v>10.085332536497907</v>
      </c>
      <c r="D22">
        <f t="shared" si="2"/>
        <v>3.9146674635020933</v>
      </c>
      <c r="E22">
        <f t="shared" si="1"/>
        <v>15.324621349801912</v>
      </c>
    </row>
    <row r="23" spans="1:5">
      <c r="A23" s="21">
        <v>22</v>
      </c>
      <c r="B23" s="22">
        <v>10</v>
      </c>
      <c r="C23">
        <f t="shared" si="0"/>
        <v>10.129258089302484</v>
      </c>
      <c r="D23">
        <f t="shared" si="2"/>
        <v>0.12925808930248373</v>
      </c>
      <c r="E23">
        <f t="shared" si="1"/>
        <v>1.6707653650128856E-2</v>
      </c>
    </row>
    <row r="24" spans="1:5">
      <c r="A24" s="21">
        <v>23</v>
      </c>
      <c r="B24" s="22">
        <v>10</v>
      </c>
      <c r="C24">
        <f t="shared" si="0"/>
        <v>10.173183642107059</v>
      </c>
      <c r="D24">
        <f t="shared" si="2"/>
        <v>0.17318364210705894</v>
      </c>
      <c r="E24">
        <f t="shared" si="1"/>
        <v>2.9992573893465879E-2</v>
      </c>
    </row>
    <row r="25" spans="1:5">
      <c r="A25" s="21">
        <v>24</v>
      </c>
      <c r="B25" s="22">
        <v>14</v>
      </c>
      <c r="C25">
        <f t="shared" si="0"/>
        <v>10.217109194911636</v>
      </c>
      <c r="D25">
        <f t="shared" si="2"/>
        <v>3.7828908050883641</v>
      </c>
      <c r="E25">
        <f t="shared" si="1"/>
        <v>14.310262843222091</v>
      </c>
    </row>
    <row r="26" spans="1:5">
      <c r="A26" s="21">
        <v>25</v>
      </c>
      <c r="B26" s="22">
        <v>11</v>
      </c>
      <c r="C26">
        <f t="shared" si="0"/>
        <v>10.261034747716213</v>
      </c>
      <c r="D26">
        <f t="shared" si="2"/>
        <v>0.73896525228378707</v>
      </c>
      <c r="E26">
        <f t="shared" si="1"/>
        <v>0.54606964408284109</v>
      </c>
    </row>
    <row r="27" spans="1:5">
      <c r="A27" s="21">
        <v>26</v>
      </c>
      <c r="B27" s="22">
        <v>9</v>
      </c>
      <c r="C27">
        <f t="shared" si="0"/>
        <v>10.304960300520788</v>
      </c>
      <c r="D27">
        <f t="shared" si="2"/>
        <v>1.3049603005207882</v>
      </c>
      <c r="E27">
        <f t="shared" si="1"/>
        <v>1.7029213859353056</v>
      </c>
    </row>
    <row r="28" spans="1:5">
      <c r="A28" s="21">
        <v>27</v>
      </c>
      <c r="B28" s="22">
        <v>5</v>
      </c>
      <c r="C28">
        <f t="shared" si="0"/>
        <v>10.348885853325363</v>
      </c>
      <c r="D28">
        <f t="shared" si="2"/>
        <v>5.3488858533253634</v>
      </c>
      <c r="E28">
        <f t="shared" si="1"/>
        <v>28.6105798719042</v>
      </c>
    </row>
    <row r="29" spans="1:5">
      <c r="A29" s="21">
        <v>28</v>
      </c>
      <c r="B29" s="22">
        <v>12</v>
      </c>
      <c r="C29">
        <f t="shared" si="0"/>
        <v>10.39281140612994</v>
      </c>
      <c r="D29">
        <f t="shared" si="2"/>
        <v>1.6071885938700596</v>
      </c>
      <c r="E29">
        <f t="shared" si="1"/>
        <v>2.5830551762660194</v>
      </c>
    </row>
    <row r="30" spans="1:5">
      <c r="A30" s="21">
        <v>29</v>
      </c>
      <c r="B30" s="22">
        <v>8</v>
      </c>
      <c r="C30">
        <f t="shared" si="0"/>
        <v>10.436736958934517</v>
      </c>
      <c r="D30">
        <f t="shared" si="2"/>
        <v>2.4367369589345174</v>
      </c>
      <c r="E30">
        <f t="shared" si="1"/>
        <v>5.9376870070374395</v>
      </c>
    </row>
    <row r="31" spans="1:5">
      <c r="A31" s="21">
        <v>30</v>
      </c>
      <c r="B31" s="22">
        <v>9</v>
      </c>
      <c r="C31">
        <f t="shared" si="0"/>
        <v>10.480662511739093</v>
      </c>
      <c r="D31">
        <f t="shared" si="2"/>
        <v>1.4806625117390926</v>
      </c>
      <c r="E31">
        <f t="shared" si="1"/>
        <v>2.1923614736695183</v>
      </c>
    </row>
    <row r="32" spans="1:5">
      <c r="A32" s="21">
        <v>31</v>
      </c>
      <c r="B32" s="22">
        <v>15</v>
      </c>
      <c r="C32">
        <f t="shared" si="0"/>
        <v>10.52458806454367</v>
      </c>
      <c r="D32">
        <f t="shared" si="2"/>
        <v>4.4754119354563304</v>
      </c>
      <c r="E32">
        <f t="shared" si="1"/>
        <v>20.029311992024976</v>
      </c>
    </row>
    <row r="33" spans="1:5">
      <c r="A33" s="21">
        <v>32</v>
      </c>
      <c r="B33" s="22">
        <v>13</v>
      </c>
      <c r="C33">
        <f t="shared" si="0"/>
        <v>10.568513617348245</v>
      </c>
      <c r="D33">
        <f t="shared" si="2"/>
        <v>2.4314863826517552</v>
      </c>
      <c r="E33">
        <f t="shared" si="1"/>
        <v>5.9121260290209179</v>
      </c>
    </row>
    <row r="34" spans="1:5">
      <c r="A34" s="21">
        <v>33</v>
      </c>
      <c r="B34" s="22">
        <v>14</v>
      </c>
      <c r="C34">
        <f t="shared" ref="C34:C53" si="3">$H$9+$I$9*A34</f>
        <v>10.612439170152822</v>
      </c>
      <c r="D34">
        <f t="shared" si="2"/>
        <v>3.3875608298471782</v>
      </c>
      <c r="E34">
        <f t="shared" ref="E34:E53" si="4">POWER(D34,2)</f>
        <v>11.475568375914902</v>
      </c>
    </row>
    <row r="35" spans="1:5">
      <c r="A35" s="21">
        <v>34</v>
      </c>
      <c r="B35" s="22">
        <v>10</v>
      </c>
      <c r="C35">
        <f t="shared" si="3"/>
        <v>10.656364722957397</v>
      </c>
      <c r="D35">
        <f t="shared" si="2"/>
        <v>0.65636472295739701</v>
      </c>
      <c r="E35">
        <f t="shared" si="4"/>
        <v>0.43081464954294052</v>
      </c>
    </row>
    <row r="36" spans="1:5">
      <c r="A36" s="21">
        <v>35</v>
      </c>
      <c r="B36" s="22">
        <v>11</v>
      </c>
      <c r="C36">
        <f t="shared" si="3"/>
        <v>10.700290275761974</v>
      </c>
      <c r="D36">
        <f t="shared" si="2"/>
        <v>0.299709724238026</v>
      </c>
      <c r="E36">
        <f t="shared" si="4"/>
        <v>8.9825918802833582E-2</v>
      </c>
    </row>
    <row r="37" spans="1:5">
      <c r="A37" s="21">
        <v>36</v>
      </c>
      <c r="B37" s="22">
        <v>6</v>
      </c>
      <c r="C37">
        <f t="shared" si="3"/>
        <v>10.744215828566549</v>
      </c>
      <c r="D37">
        <f t="shared" si="2"/>
        <v>4.7442158285665492</v>
      </c>
      <c r="E37">
        <f t="shared" si="4"/>
        <v>22.507583828021389</v>
      </c>
    </row>
    <row r="38" spans="1:5">
      <c r="A38" s="21">
        <v>37</v>
      </c>
      <c r="B38" s="22">
        <v>13</v>
      </c>
      <c r="C38">
        <f t="shared" si="3"/>
        <v>10.788141381371126</v>
      </c>
      <c r="D38">
        <f t="shared" si="2"/>
        <v>2.2118586186288738</v>
      </c>
      <c r="E38">
        <f t="shared" si="4"/>
        <v>4.8923185488028293</v>
      </c>
    </row>
    <row r="39" spans="1:5">
      <c r="A39" s="21">
        <v>38</v>
      </c>
      <c r="B39" s="22">
        <v>12</v>
      </c>
      <c r="C39">
        <f t="shared" si="3"/>
        <v>10.832066934175703</v>
      </c>
      <c r="D39">
        <f t="shared" si="2"/>
        <v>1.1679330658242968</v>
      </c>
      <c r="E39">
        <f t="shared" si="4"/>
        <v>1.3640676462457413</v>
      </c>
    </row>
    <row r="40" spans="1:5">
      <c r="A40" s="21">
        <v>39</v>
      </c>
      <c r="B40" s="22">
        <v>6</v>
      </c>
      <c r="C40">
        <f t="shared" si="3"/>
        <v>10.875992486980278</v>
      </c>
      <c r="D40">
        <f t="shared" si="2"/>
        <v>4.8759924869802784</v>
      </c>
      <c r="E40">
        <f t="shared" si="4"/>
        <v>23.775302733088122</v>
      </c>
    </row>
    <row r="41" spans="1:5">
      <c r="A41" s="21">
        <v>40</v>
      </c>
      <c r="B41" s="22">
        <v>13</v>
      </c>
      <c r="C41">
        <f t="shared" si="3"/>
        <v>10.919918039784854</v>
      </c>
      <c r="D41">
        <f t="shared" si="2"/>
        <v>2.0800819602151464</v>
      </c>
      <c r="E41">
        <f t="shared" si="4"/>
        <v>4.3267409612124856</v>
      </c>
    </row>
    <row r="42" spans="1:5">
      <c r="A42" s="21">
        <v>41</v>
      </c>
      <c r="B42" s="22">
        <v>8</v>
      </c>
      <c r="C42">
        <f t="shared" si="3"/>
        <v>10.963843592589431</v>
      </c>
      <c r="D42">
        <f t="shared" si="2"/>
        <v>2.9638435925894306</v>
      </c>
      <c r="E42">
        <f t="shared" si="4"/>
        <v>8.7843688413334231</v>
      </c>
    </row>
    <row r="43" spans="1:5">
      <c r="A43" s="21">
        <v>42</v>
      </c>
      <c r="B43" s="22">
        <v>13</v>
      </c>
      <c r="C43">
        <f t="shared" si="3"/>
        <v>11.007769145394008</v>
      </c>
      <c r="D43">
        <f t="shared" si="2"/>
        <v>1.9922308546059924</v>
      </c>
      <c r="E43">
        <f t="shared" si="4"/>
        <v>3.9689837780441226</v>
      </c>
    </row>
    <row r="44" spans="1:5">
      <c r="A44" s="21">
        <v>43</v>
      </c>
      <c r="B44" s="22">
        <v>12</v>
      </c>
      <c r="C44">
        <f t="shared" si="3"/>
        <v>11.051694698198583</v>
      </c>
      <c r="D44">
        <f t="shared" si="2"/>
        <v>0.94830530180141714</v>
      </c>
      <c r="E44">
        <f t="shared" si="4"/>
        <v>0.8992829454246769</v>
      </c>
    </row>
    <row r="45" spans="1:5">
      <c r="A45" s="21">
        <v>44</v>
      </c>
      <c r="B45" s="22">
        <v>8</v>
      </c>
      <c r="C45">
        <f t="shared" si="3"/>
        <v>11.09562025100316</v>
      </c>
      <c r="D45">
        <f t="shared" si="2"/>
        <v>3.0956202510031599</v>
      </c>
      <c r="E45">
        <f t="shared" si="4"/>
        <v>9.5828647384208665</v>
      </c>
    </row>
    <row r="46" spans="1:5">
      <c r="A46" s="21">
        <v>45</v>
      </c>
      <c r="B46" s="22">
        <v>10</v>
      </c>
      <c r="C46">
        <f t="shared" si="3"/>
        <v>11.139545803807735</v>
      </c>
      <c r="D46">
        <f t="shared" si="2"/>
        <v>1.1395458038077351</v>
      </c>
      <c r="E46">
        <f t="shared" si="4"/>
        <v>1.298564638975817</v>
      </c>
    </row>
    <row r="47" spans="1:5">
      <c r="A47" s="21">
        <v>46</v>
      </c>
      <c r="B47" s="22">
        <v>14</v>
      </c>
      <c r="C47">
        <f t="shared" si="3"/>
        <v>11.183471356612312</v>
      </c>
      <c r="D47">
        <f t="shared" si="2"/>
        <v>2.8165286433876879</v>
      </c>
      <c r="E47">
        <f t="shared" si="4"/>
        <v>7.9328335990232901</v>
      </c>
    </row>
    <row r="48" spans="1:5">
      <c r="A48" s="21">
        <v>47</v>
      </c>
      <c r="B48" s="22">
        <v>11</v>
      </c>
      <c r="C48">
        <f t="shared" si="3"/>
        <v>11.227396909416887</v>
      </c>
      <c r="D48">
        <f t="shared" si="2"/>
        <v>0.22739690941688728</v>
      </c>
      <c r="E48">
        <f t="shared" si="4"/>
        <v>5.170935441235204E-2</v>
      </c>
    </row>
    <row r="49" spans="1:5">
      <c r="A49" s="21">
        <v>48</v>
      </c>
      <c r="B49" s="22">
        <v>10</v>
      </c>
      <c r="C49">
        <f t="shared" si="3"/>
        <v>11.271322462221464</v>
      </c>
      <c r="D49">
        <f t="shared" si="2"/>
        <v>1.2713224622214643</v>
      </c>
      <c r="E49">
        <f t="shared" si="4"/>
        <v>1.6162608029488466</v>
      </c>
    </row>
    <row r="50" spans="1:5">
      <c r="A50" s="21">
        <v>49</v>
      </c>
      <c r="B50" s="22">
        <v>16</v>
      </c>
      <c r="C50">
        <f t="shared" si="3"/>
        <v>11.315248015026039</v>
      </c>
      <c r="D50">
        <f t="shared" si="2"/>
        <v>4.6847519849739605</v>
      </c>
      <c r="E50">
        <f t="shared" si="4"/>
        <v>21.946901160717463</v>
      </c>
    </row>
    <row r="51" spans="1:5">
      <c r="A51" s="21">
        <v>50</v>
      </c>
      <c r="B51" s="22">
        <v>8</v>
      </c>
      <c r="C51">
        <f t="shared" si="3"/>
        <v>11.359173567830616</v>
      </c>
      <c r="D51">
        <f t="shared" si="2"/>
        <v>3.3591735678306165</v>
      </c>
      <c r="E51">
        <f t="shared" si="4"/>
        <v>11.284047058811874</v>
      </c>
    </row>
    <row r="52" spans="1:5">
      <c r="A52" s="21">
        <v>51</v>
      </c>
      <c r="B52" s="22">
        <v>11</v>
      </c>
      <c r="C52">
        <f t="shared" si="3"/>
        <v>11.403099120635193</v>
      </c>
      <c r="D52">
        <f t="shared" si="2"/>
        <v>0.40309912063519349</v>
      </c>
      <c r="E52">
        <f t="shared" si="4"/>
        <v>0.16248890105686628</v>
      </c>
    </row>
    <row r="53" spans="1:5">
      <c r="A53" s="21">
        <v>52</v>
      </c>
      <c r="B53" s="22">
        <v>11</v>
      </c>
      <c r="C53">
        <f t="shared" si="3"/>
        <v>11.447024673439769</v>
      </c>
      <c r="D53">
        <f t="shared" si="2"/>
        <v>0.4470246734397687</v>
      </c>
      <c r="E53">
        <f t="shared" si="4"/>
        <v>0.19983105866393186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P22" sqref="P22"/>
    </sheetView>
  </sheetViews>
  <sheetFormatPr defaultRowHeight="15.75"/>
  <cols>
    <col min="1" max="1" width="27.375" customWidth="1"/>
    <col min="2" max="2" width="10.875" customWidth="1"/>
  </cols>
  <sheetData>
    <row r="1" spans="1:3">
      <c r="A1" t="s">
        <v>522</v>
      </c>
      <c r="B1" s="20" t="s">
        <v>439</v>
      </c>
      <c r="C1" s="20" t="s">
        <v>440</v>
      </c>
    </row>
    <row r="2" spans="1:3">
      <c r="A2" t="s">
        <v>505</v>
      </c>
      <c r="B2" s="84">
        <v>2.468</v>
      </c>
      <c r="C2" s="84">
        <v>9.3183760683760681</v>
      </c>
    </row>
    <row r="3" spans="1:3">
      <c r="A3" t="s">
        <v>507</v>
      </c>
      <c r="B3" s="84">
        <v>0.75960000000000005</v>
      </c>
      <c r="C3" s="84">
        <v>7.8627136752136728</v>
      </c>
    </row>
    <row r="4" spans="1:3">
      <c r="A4" t="s">
        <v>508</v>
      </c>
      <c r="B4" s="85">
        <v>0.40705128205128199</v>
      </c>
      <c r="C4" s="84">
        <v>6.1400759734093064</v>
      </c>
    </row>
    <row r="5" spans="1:3">
      <c r="A5" t="s">
        <v>506</v>
      </c>
      <c r="B5" s="84">
        <v>2.4733435186461485</v>
      </c>
      <c r="C5" s="84">
        <v>9.2762224752249427</v>
      </c>
    </row>
    <row r="6" spans="1:3">
      <c r="A6" t="s">
        <v>509</v>
      </c>
      <c r="B6" s="84">
        <v>2.1064657536596583</v>
      </c>
      <c r="C6" s="84">
        <v>7.7205548023871797</v>
      </c>
    </row>
    <row r="7" spans="1:3">
      <c r="A7" t="s">
        <v>510</v>
      </c>
      <c r="B7" s="84">
        <v>1.660993640310513</v>
      </c>
      <c r="C7" s="85">
        <v>4.9777700793445385</v>
      </c>
    </row>
    <row r="8" spans="1:3">
      <c r="A8" t="s">
        <v>511</v>
      </c>
      <c r="B8" s="84">
        <v>2.3422676632475339</v>
      </c>
      <c r="C8" s="84">
        <v>8.3749556133552652</v>
      </c>
    </row>
    <row r="9" spans="1:3">
      <c r="A9" t="s">
        <v>515</v>
      </c>
      <c r="B9" s="84">
        <v>3.7810283687943262</v>
      </c>
      <c r="C9" s="84">
        <v>24.160701093380617</v>
      </c>
    </row>
    <row r="10" spans="1:3">
      <c r="A10" t="s">
        <v>512</v>
      </c>
      <c r="B10" s="84">
        <v>5.2152777777777777</v>
      </c>
      <c r="C10" s="84">
        <v>40.682725694444443</v>
      </c>
    </row>
    <row r="11" spans="1:3">
      <c r="A11" t="s">
        <v>513</v>
      </c>
      <c r="B11" s="84">
        <v>7.2053571428571432</v>
      </c>
      <c r="C11" s="84">
        <v>77.757068452380949</v>
      </c>
    </row>
    <row r="12" spans="1:3">
      <c r="A12" t="s">
        <v>514</v>
      </c>
      <c r="B12" s="84">
        <v>9.6282051282051277</v>
      </c>
      <c r="C12" s="84">
        <v>129.56390224358975</v>
      </c>
    </row>
    <row r="13" spans="1:3">
      <c r="A13" t="s">
        <v>516</v>
      </c>
      <c r="B13" s="84">
        <v>2.4726796283637391</v>
      </c>
      <c r="C13" s="84">
        <v>8.7439811881149669</v>
      </c>
    </row>
    <row r="14" spans="1:3">
      <c r="A14" t="s">
        <v>517</v>
      </c>
      <c r="B14" s="84">
        <v>2.1381962185343037</v>
      </c>
      <c r="C14" s="84">
        <v>6.5931271302760228</v>
      </c>
    </row>
    <row r="16" spans="1:3">
      <c r="A16" s="30" t="s">
        <v>523</v>
      </c>
    </row>
    <row r="18" spans="1:1">
      <c r="A18" s="30" t="s">
        <v>518</v>
      </c>
    </row>
    <row r="19" spans="1:1">
      <c r="A19" s="30" t="s">
        <v>524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F39" sqref="F39"/>
    </sheetView>
  </sheetViews>
  <sheetFormatPr defaultRowHeight="15.75"/>
  <cols>
    <col min="1" max="1" width="15.125" bestFit="1" customWidth="1"/>
    <col min="2" max="2" width="18.875" bestFit="1" customWidth="1"/>
    <col min="3" max="3" width="18.5" bestFit="1" customWidth="1"/>
    <col min="4" max="4" width="10.375" bestFit="1" customWidth="1"/>
  </cols>
  <sheetData>
    <row r="3" spans="1:4">
      <c r="A3" s="14" t="s">
        <v>385</v>
      </c>
      <c r="B3" s="14" t="s">
        <v>384</v>
      </c>
    </row>
    <row r="4" spans="1:4">
      <c r="A4" s="14" t="s">
        <v>382</v>
      </c>
      <c r="B4" t="s">
        <v>9</v>
      </c>
      <c r="C4" t="s">
        <v>6</v>
      </c>
      <c r="D4" t="s">
        <v>383</v>
      </c>
    </row>
    <row r="5" spans="1:4">
      <c r="A5" s="15" t="s">
        <v>387</v>
      </c>
      <c r="B5" s="16">
        <v>80</v>
      </c>
      <c r="C5" s="16">
        <v>14</v>
      </c>
      <c r="D5" s="16">
        <v>94</v>
      </c>
    </row>
    <row r="6" spans="1:4">
      <c r="A6" s="15" t="s">
        <v>388</v>
      </c>
      <c r="B6" s="16">
        <v>63</v>
      </c>
      <c r="C6" s="16">
        <v>12</v>
      </c>
      <c r="D6" s="16">
        <v>75</v>
      </c>
    </row>
    <row r="7" spans="1:4">
      <c r="A7" s="15" t="s">
        <v>389</v>
      </c>
      <c r="B7" s="16">
        <v>74</v>
      </c>
      <c r="C7" s="16">
        <v>15</v>
      </c>
      <c r="D7" s="16">
        <v>89</v>
      </c>
    </row>
    <row r="8" spans="1:4">
      <c r="A8" s="15" t="s">
        <v>390</v>
      </c>
      <c r="B8" s="16">
        <v>78</v>
      </c>
      <c r="C8" s="16">
        <v>9</v>
      </c>
      <c r="D8" s="16">
        <v>87</v>
      </c>
    </row>
    <row r="9" spans="1:4">
      <c r="A9" s="15" t="s">
        <v>391</v>
      </c>
      <c r="B9" s="16">
        <v>82</v>
      </c>
      <c r="C9" s="16">
        <v>22</v>
      </c>
      <c r="D9" s="16">
        <v>104</v>
      </c>
    </row>
    <row r="10" spans="1:4">
      <c r="A10" s="15" t="s">
        <v>392</v>
      </c>
      <c r="B10" s="16">
        <v>75</v>
      </c>
      <c r="C10" s="16">
        <v>25</v>
      </c>
      <c r="D10" s="16">
        <v>100</v>
      </c>
    </row>
    <row r="11" spans="1:4">
      <c r="A11" s="15" t="s">
        <v>393</v>
      </c>
      <c r="B11" s="16">
        <v>81</v>
      </c>
      <c r="C11" s="16">
        <v>15</v>
      </c>
      <c r="D11" s="16">
        <v>96</v>
      </c>
    </row>
    <row r="12" spans="1:4">
      <c r="A12" s="15" t="s">
        <v>394</v>
      </c>
      <c r="B12" s="16">
        <v>80</v>
      </c>
      <c r="C12" s="16">
        <v>25</v>
      </c>
      <c r="D12" s="16">
        <v>105</v>
      </c>
    </row>
    <row r="13" spans="1:4">
      <c r="A13" s="15" t="s">
        <v>395</v>
      </c>
      <c r="B13" s="16">
        <v>75</v>
      </c>
      <c r="C13" s="16">
        <v>19</v>
      </c>
      <c r="D13" s="16">
        <v>94</v>
      </c>
    </row>
    <row r="14" spans="1:4">
      <c r="A14" s="15" t="s">
        <v>396</v>
      </c>
      <c r="B14" s="16">
        <v>72</v>
      </c>
      <c r="C14" s="16">
        <v>19</v>
      </c>
      <c r="D14" s="16">
        <v>91</v>
      </c>
    </row>
    <row r="15" spans="1:4">
      <c r="A15" s="15" t="s">
        <v>397</v>
      </c>
      <c r="B15" s="16">
        <v>70</v>
      </c>
      <c r="C15" s="16">
        <v>20</v>
      </c>
      <c r="D15" s="16">
        <v>90</v>
      </c>
    </row>
    <row r="16" spans="1:4">
      <c r="A16" s="15" t="s">
        <v>398</v>
      </c>
      <c r="B16" s="16">
        <v>67</v>
      </c>
      <c r="C16" s="16">
        <v>18</v>
      </c>
      <c r="D16" s="16">
        <v>85</v>
      </c>
    </row>
    <row r="17" spans="1:4">
      <c r="A17" s="15" t="s">
        <v>383</v>
      </c>
      <c r="B17" s="16">
        <v>897</v>
      </c>
      <c r="C17" s="16">
        <v>213</v>
      </c>
      <c r="D17" s="16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RowHeight="15.75"/>
  <cols>
    <col min="1" max="1" width="14.125" customWidth="1"/>
    <col min="2" max="2" width="15" customWidth="1"/>
    <col min="3" max="3" width="24.75" customWidth="1"/>
    <col min="4" max="4" width="22" customWidth="1"/>
    <col min="5" max="5" width="11.75" customWidth="1"/>
  </cols>
  <sheetData>
    <row r="1" spans="1:5">
      <c r="A1" s="30" t="s">
        <v>526</v>
      </c>
      <c r="B1" s="30" t="s">
        <v>9</v>
      </c>
      <c r="C1" s="30" t="s">
        <v>6</v>
      </c>
      <c r="D1" s="30" t="s">
        <v>383</v>
      </c>
      <c r="E1" s="30" t="s">
        <v>525</v>
      </c>
    </row>
    <row r="2" spans="1:5">
      <c r="A2" s="86" t="s">
        <v>387</v>
      </c>
      <c r="B2" s="88">
        <v>80</v>
      </c>
      <c r="C2" s="88">
        <v>14</v>
      </c>
      <c r="D2" s="88">
        <v>94</v>
      </c>
      <c r="E2" s="90">
        <f>B2/(B2+C2)*100</f>
        <v>85.106382978723403</v>
      </c>
    </row>
    <row r="3" spans="1:5">
      <c r="A3" s="86" t="s">
        <v>388</v>
      </c>
      <c r="B3" s="88">
        <v>63</v>
      </c>
      <c r="C3" s="88">
        <v>12</v>
      </c>
      <c r="D3" s="88">
        <v>75</v>
      </c>
      <c r="E3" s="90">
        <f t="shared" ref="E3:E14" si="0">B3/(B3+C3)*100</f>
        <v>84</v>
      </c>
    </row>
    <row r="4" spans="1:5">
      <c r="A4" s="86" t="s">
        <v>389</v>
      </c>
      <c r="B4" s="88">
        <v>74</v>
      </c>
      <c r="C4" s="88">
        <v>15</v>
      </c>
      <c r="D4" s="88">
        <v>89</v>
      </c>
      <c r="E4" s="90">
        <f t="shared" si="0"/>
        <v>83.146067415730343</v>
      </c>
    </row>
    <row r="5" spans="1:5">
      <c r="A5" s="86" t="s">
        <v>390</v>
      </c>
      <c r="B5" s="88">
        <v>78</v>
      </c>
      <c r="C5" s="88">
        <v>9</v>
      </c>
      <c r="D5" s="88">
        <v>87</v>
      </c>
      <c r="E5" s="90">
        <f t="shared" si="0"/>
        <v>89.65517241379311</v>
      </c>
    </row>
    <row r="6" spans="1:5">
      <c r="A6" s="86" t="s">
        <v>391</v>
      </c>
      <c r="B6" s="88">
        <v>82</v>
      </c>
      <c r="C6" s="88">
        <v>22</v>
      </c>
      <c r="D6" s="88">
        <v>104</v>
      </c>
      <c r="E6" s="90">
        <f t="shared" si="0"/>
        <v>78.84615384615384</v>
      </c>
    </row>
    <row r="7" spans="1:5">
      <c r="A7" s="86" t="s">
        <v>392</v>
      </c>
      <c r="B7" s="88">
        <v>75</v>
      </c>
      <c r="C7" s="88">
        <v>25</v>
      </c>
      <c r="D7" s="88">
        <v>100</v>
      </c>
      <c r="E7" s="90">
        <f t="shared" si="0"/>
        <v>75</v>
      </c>
    </row>
    <row r="8" spans="1:5">
      <c r="A8" s="86" t="s">
        <v>393</v>
      </c>
      <c r="B8" s="88">
        <v>81</v>
      </c>
      <c r="C8" s="88">
        <v>15</v>
      </c>
      <c r="D8" s="88">
        <v>96</v>
      </c>
      <c r="E8" s="90">
        <f t="shared" si="0"/>
        <v>84.375</v>
      </c>
    </row>
    <row r="9" spans="1:5">
      <c r="A9" s="86" t="s">
        <v>394</v>
      </c>
      <c r="B9" s="88">
        <v>80</v>
      </c>
      <c r="C9" s="88">
        <v>25</v>
      </c>
      <c r="D9" s="88">
        <v>105</v>
      </c>
      <c r="E9" s="90">
        <f t="shared" si="0"/>
        <v>76.19047619047619</v>
      </c>
    </row>
    <row r="10" spans="1:5">
      <c r="A10" s="86" t="s">
        <v>395</v>
      </c>
      <c r="B10" s="88">
        <v>75</v>
      </c>
      <c r="C10" s="88">
        <v>19</v>
      </c>
      <c r="D10" s="88">
        <v>94</v>
      </c>
      <c r="E10" s="90">
        <f t="shared" si="0"/>
        <v>79.787234042553195</v>
      </c>
    </row>
    <row r="11" spans="1:5">
      <c r="A11" s="86" t="s">
        <v>396</v>
      </c>
      <c r="B11" s="88">
        <v>72</v>
      </c>
      <c r="C11" s="88">
        <v>19</v>
      </c>
      <c r="D11" s="88">
        <v>91</v>
      </c>
      <c r="E11" s="90">
        <f t="shared" si="0"/>
        <v>79.120879120879124</v>
      </c>
    </row>
    <row r="12" spans="1:5">
      <c r="A12" s="86" t="s">
        <v>397</v>
      </c>
      <c r="B12" s="88">
        <v>70</v>
      </c>
      <c r="C12" s="88">
        <v>20</v>
      </c>
      <c r="D12" s="88">
        <v>90</v>
      </c>
      <c r="E12" s="90">
        <f t="shared" si="0"/>
        <v>77.777777777777786</v>
      </c>
    </row>
    <row r="13" spans="1:5" ht="16.5" thickBot="1">
      <c r="A13" s="86" t="s">
        <v>398</v>
      </c>
      <c r="B13" s="88">
        <v>67</v>
      </c>
      <c r="C13" s="88">
        <v>18</v>
      </c>
      <c r="D13" s="88">
        <v>85</v>
      </c>
      <c r="E13" s="90">
        <f t="shared" si="0"/>
        <v>78.82352941176471</v>
      </c>
    </row>
    <row r="14" spans="1:5" ht="16.5" thickTop="1">
      <c r="A14" s="87" t="s">
        <v>383</v>
      </c>
      <c r="B14" s="89">
        <v>897</v>
      </c>
      <c r="C14" s="89">
        <v>213</v>
      </c>
      <c r="D14" s="89">
        <v>1110</v>
      </c>
      <c r="E14" s="90">
        <f t="shared" si="0"/>
        <v>80.810810810810807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Cleaned raw</vt:lpstr>
      <vt:lpstr>DemandbyWeekdays</vt:lpstr>
      <vt:lpstr>UnplannedWeekdaybyMonths</vt:lpstr>
      <vt:lpstr>UnplannedWeekdaybyWeekdays</vt:lpstr>
      <vt:lpstr>UnplannedWeekdaybyWeeks</vt:lpstr>
      <vt:lpstr>MA&amp;WeightedMA</vt:lpstr>
      <vt:lpstr>Exponential Smoothing</vt:lpstr>
      <vt:lpstr>Double Moving Average</vt:lpstr>
      <vt:lpstr>Double Exponential Smoothing</vt:lpstr>
      <vt:lpstr>Linear Regression</vt:lpstr>
      <vt:lpstr>Summary Stats</vt:lpstr>
      <vt:lpstr>Unplanned and Planned stats</vt:lpstr>
      <vt:lpstr>On-time Rate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Dionne Aleman</dc:creator>
  <cp:lastModifiedBy>Jiayue Niu</cp:lastModifiedBy>
  <dcterms:created xsi:type="dcterms:W3CDTF">2014-12-20T16:04:22Z</dcterms:created>
  <dcterms:modified xsi:type="dcterms:W3CDTF">2020-02-05T20:17:46Z</dcterms:modified>
</cp:coreProperties>
</file>