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Kunz\Daten\Wetter\a CKA Wetterstation Nord\AaWetterdaten (über FTP)\1aSicherung IIb Editiert Bereitstellung\longterm\"/>
    </mc:Choice>
  </mc:AlternateContent>
  <xr:revisionPtr revIDLastSave="0" documentId="13_ncr:1_{E3284F12-644A-400A-A941-23424CDA2EDC}" xr6:coauthVersionLast="36" xr6:coauthVersionMax="36" xr10:uidLastSave="{00000000-0000-0000-0000-000000000000}"/>
  <bookViews>
    <workbookView xWindow="0" yWindow="0" windowWidth="28800" windowHeight="12210" tabRatio="599" xr2:uid="{00000000-000D-0000-FFFF-FFFF00000000}"/>
  </bookViews>
  <sheets>
    <sheet name="months_2020_stat" sheetId="3" r:id="rId1"/>
  </sheets>
  <calcPr calcId="191029"/>
</workbook>
</file>

<file path=xl/calcChain.xml><?xml version="1.0" encoding="utf-8"?>
<calcChain xmlns="http://schemas.openxmlformats.org/spreadsheetml/2006/main">
  <c r="R19" i="3" l="1"/>
  <c r="P19" i="3" l="1"/>
  <c r="Z15" i="3" l="1"/>
  <c r="AB15" i="3"/>
  <c r="AD15" i="3"/>
  <c r="X19" i="3" l="1"/>
  <c r="W19" i="3"/>
  <c r="U19" i="3"/>
  <c r="T19" i="3"/>
  <c r="S19" i="3"/>
  <c r="Q19" i="3"/>
  <c r="O19" i="3"/>
  <c r="N19" i="3"/>
  <c r="M19" i="3"/>
  <c r="G18" i="3"/>
  <c r="C18" i="3"/>
  <c r="K17" i="3"/>
  <c r="H17" i="3"/>
  <c r="AE16" i="3"/>
  <c r="AC16" i="3"/>
  <c r="AA16" i="3"/>
  <c r="Y16" i="3"/>
  <c r="V16" i="3"/>
  <c r="L16" i="3"/>
  <c r="J16" i="3"/>
  <c r="I16" i="3"/>
  <c r="F16" i="3"/>
  <c r="E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Achim Kunz</author>
    <author>Kunz</author>
    <author>Campus Klein-Altendorf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skalare Auswertung
0°/360° = Nord
90° = Ost
180° = Süd
270° = West</t>
        </r>
      </text>
    </comment>
    <comment ref="L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Werte von Wetterstation Süd
</t>
        </r>
      </text>
    </comment>
    <comment ref="X2" authorId="2" shapeId="0" xr:uid="{00000000-0006-0000-0000-000003000000}">
      <text>
        <r>
          <rPr>
            <b/>
            <sz val="8"/>
            <color indexed="81"/>
            <rFont val="Tahoma"/>
            <family val="2"/>
          </rPr>
          <t>Agrar-Meteorologie RLP Wetterstation Klein-Altendorf</t>
        </r>
      </text>
    </comment>
    <comment ref="AE2" authorId="2" shapeId="0" xr:uid="{00000000-0006-0000-0000-000004000000}">
      <text>
        <r>
          <rPr>
            <b/>
            <sz val="8"/>
            <color indexed="81"/>
            <rFont val="Tahoma"/>
            <family val="2"/>
          </rPr>
          <t>10HS Kapazitiver FDR-Sensor
[volumetric water content VWC %]
15cm tief</t>
        </r>
      </text>
    </comment>
    <comment ref="AF2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Neuer Sensor eingebaut 8.08.2019;
Werte ab 11.08.2019</t>
        </r>
      </text>
    </comment>
    <comment ref="AG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Neuer Sensor eingebaut 8.08.2019;
Werte ab 11.08.2019</t>
        </r>
      </text>
    </comment>
    <comment ref="AH2" authorId="2" shapeId="0" xr:uid="{00000000-0006-0000-0000-000007000000}">
      <text>
        <r>
          <rPr>
            <b/>
            <sz val="8"/>
            <color indexed="81"/>
            <rFont val="Tahoma"/>
            <family val="2"/>
          </rPr>
          <t>MPS-1 Dielektrischer Wasserpotential-Sensor
(Keramikmatrix) [kPa]
15cm tief</t>
        </r>
      </text>
    </comment>
    <comment ref="AI2" authorId="2" shapeId="0" xr:uid="{00000000-0006-0000-0000-000008000000}">
      <text>
        <r>
          <rPr>
            <b/>
            <sz val="8"/>
            <color indexed="81"/>
            <rFont val="Tahoma"/>
            <family val="2"/>
          </rPr>
          <t>MPS-1 Dielektrischer Wasserpotential-Sensor
(Keramikmatrix) [bar]
(mbar = hPa)</t>
        </r>
      </text>
    </comment>
    <comment ref="AJ2" authorId="2" shapeId="0" xr:uid="{00000000-0006-0000-0000-000009000000}">
      <text>
        <r>
          <rPr>
            <b/>
            <sz val="8"/>
            <color indexed="81"/>
            <rFont val="Tahoma"/>
            <family val="2"/>
          </rPr>
          <t>ES  E-Sensor 
elektronischer Drucksensor, 
Tensiometer [hPa]
15cm tief</t>
        </r>
      </text>
    </comment>
    <comment ref="AJ3" authorId="2" shapeId="0" xr:uid="{00000000-0006-0000-0000-00000A000000}">
      <text>
        <r>
          <rPr>
            <b/>
            <sz val="8"/>
            <color indexed="81"/>
            <rFont val="Tahoma"/>
            <family val="2"/>
          </rPr>
          <t>Sensorbedingt keine Messung</t>
        </r>
      </text>
    </comment>
    <comment ref="AJ4" authorId="2" shapeId="0" xr:uid="{00000000-0006-0000-0000-00000C000000}">
      <text>
        <r>
          <rPr>
            <b/>
            <sz val="8"/>
            <color indexed="81"/>
            <rFont val="Tahoma"/>
            <family val="2"/>
          </rPr>
          <t>Sensorbedingt keine Messung</t>
        </r>
      </text>
    </comment>
    <comment ref="AJ5" authorId="2" shapeId="0" xr:uid="{00000000-0006-0000-0000-00000D000000}">
      <text>
        <r>
          <rPr>
            <b/>
            <sz val="8"/>
            <color indexed="81"/>
            <rFont val="Tahoma"/>
            <family val="2"/>
          </rPr>
          <t>Sensorbedingt keine Messung</t>
        </r>
      </text>
    </comment>
    <comment ref="AJ6" authorId="2" shapeId="0" xr:uid="{BA39B8A8-3176-42E4-B3DD-3D7A7E01A9CD}">
      <text>
        <r>
          <rPr>
            <b/>
            <sz val="8"/>
            <color indexed="81"/>
            <rFont val="Tahoma"/>
            <family val="2"/>
          </rPr>
          <t>Sensorbedingt keine Messung</t>
        </r>
      </text>
    </comment>
    <comment ref="S9" authorId="1" shapeId="0" xr:uid="{38054F61-C0F6-4123-8B92-F3581967C331}">
      <text>
        <r>
          <rPr>
            <b/>
            <sz val="9"/>
            <color indexed="81"/>
            <rFont val="Segoe UI"/>
            <family val="2"/>
          </rPr>
          <t>Wert von Agrarmeteorologie RLP Standort CKA</t>
        </r>
      </text>
    </comment>
    <comment ref="AJ9" authorId="1" shapeId="0" xr:uid="{A1ABE0EF-6B06-47FF-AAA8-FF1DB0D769A0}">
      <text>
        <r>
          <rPr>
            <b/>
            <sz val="9"/>
            <color indexed="81"/>
            <rFont val="Segoe UI"/>
            <family val="2"/>
          </rPr>
          <t>Werte bis 16.07.20 danach Wassersäule abgebrochen</t>
        </r>
      </text>
    </comment>
    <comment ref="AJ14" authorId="2" shapeId="0" xr:uid="{00000000-0006-0000-0000-00000E000000}">
      <text>
        <r>
          <rPr>
            <b/>
            <sz val="8"/>
            <color indexed="81"/>
            <rFont val="Tahoma"/>
            <family val="2"/>
          </rPr>
          <t>Sensorbedingt keine Messung</t>
        </r>
      </text>
    </comment>
    <comment ref="D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skalare Auswertung
0°/360° = Nord
90° = Ost
180° = Süd
270° = West</t>
        </r>
      </text>
    </comment>
    <comment ref="T1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ohne Wert Februar</t>
        </r>
      </text>
    </comment>
    <comment ref="A2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Jahreswerte</t>
        </r>
      </text>
    </comment>
    <comment ref="A2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von Datei "years_stat korrig" übernommen</t>
        </r>
      </text>
    </comment>
    <comment ref="X21" authorId="2" shapeId="0" xr:uid="{00000000-0006-0000-0000-000013000000}">
      <text>
        <r>
          <rPr>
            <b/>
            <sz val="8"/>
            <color indexed="81"/>
            <rFont val="Tahoma"/>
            <family val="2"/>
          </rPr>
          <t>Agrar-Meteorologie RLP Wetterstation Klein-Altendorf</t>
        </r>
      </text>
    </comment>
  </commentList>
</comments>
</file>

<file path=xl/sharedStrings.xml><?xml version="1.0" encoding="utf-8"?>
<sst xmlns="http://schemas.openxmlformats.org/spreadsheetml/2006/main" count="64" uniqueCount="60">
  <si>
    <t>Bodenfeuchte</t>
  </si>
  <si>
    <t>Monat</t>
  </si>
  <si>
    <t>Windgeschwindigkeit
(m/s)_mean</t>
  </si>
  <si>
    <t>Windgeschwindigkeit
(m/s)_max</t>
  </si>
  <si>
    <t>Windrichtung
(°)_mean360</t>
  </si>
  <si>
    <t>WindrichtungSigma
(°)_mean360</t>
  </si>
  <si>
    <t>Temperatur
2m
(°C)_mean</t>
  </si>
  <si>
    <t>Temperatur
2m
(°C)_max</t>
  </si>
  <si>
    <t>Temperatur
2m
(°C)_min</t>
  </si>
  <si>
    <t>Luftfeuchte
(%)_mean</t>
  </si>
  <si>
    <t>Bodentemperatur
-20cm
(°C)_mean</t>
  </si>
  <si>
    <t>BlattnaesseNass
(h)_sum</t>
  </si>
  <si>
    <t>BlattnaesseTaunass
(h)_sum</t>
  </si>
  <si>
    <t>BlattnaesseTrocken
(h)_sum</t>
  </si>
  <si>
    <t>Niederschlag
(mm)_sum</t>
  </si>
  <si>
    <t>PotVerdunstung
(mm)_sum</t>
  </si>
  <si>
    <t>Wasserbilanz
(mm)_sum</t>
  </si>
  <si>
    <t>Globalstrahlung
(kWh/m²)_sum</t>
  </si>
  <si>
    <t>UVA
(Wh/m²)_sum</t>
  </si>
  <si>
    <t>UVB
(Wh/m²)_sum</t>
  </si>
  <si>
    <t>PAR
(µmol/m²s)_mean</t>
  </si>
  <si>
    <t>PAR
(µmol/m²s)_sum</t>
  </si>
  <si>
    <t>Sonnenschein
(h)_sum</t>
  </si>
  <si>
    <t>Gradtag0
(°C)_mean</t>
  </si>
  <si>
    <t>Gradtag10
(°C)_mean</t>
  </si>
  <si>
    <t>Gradtag12
(°C)_mean</t>
  </si>
  <si>
    <t>10-HS_15
[VWC %]_mean</t>
  </si>
  <si>
    <t>MPS15
(kPa)_mean</t>
  </si>
  <si>
    <t>MPS15bar
(bar)_mean</t>
  </si>
  <si>
    <t>ES15hPa
(hPa)_mean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</si>
  <si>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</si>
  <si>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</si>
  <si>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</si>
  <si>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</si>
  <si>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</si>
  <si>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</si>
  <si>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</si>
  <si>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</si>
  <si>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</si>
  <si>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</si>
  <si>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</si>
  <si>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</si>
  <si>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Jahr:</t>
  </si>
  <si>
    <t>Gradtage0
(°C*d)_sum</t>
  </si>
  <si>
    <t>Gradtage10
(°C*d)_sum</t>
  </si>
  <si>
    <t>Gradtage12
(°C*d)_sum</t>
  </si>
  <si>
    <t>Erdoberflaechen-
temp (°C)_mean</t>
  </si>
  <si>
    <t>Erdoberflaechen-
temp (°C)_min</t>
  </si>
  <si>
    <t>langjähriges
Mittel:</t>
  </si>
  <si>
    <t>Mittel</t>
  </si>
  <si>
    <t>Min</t>
  </si>
  <si>
    <t>Max</t>
  </si>
  <si>
    <t>Summe</t>
  </si>
  <si>
    <t>Temp.20cm
(°C) _mean</t>
  </si>
  <si>
    <t>Temp.20cm
(°C) _min</t>
  </si>
  <si>
    <t>2007 - 2019</t>
  </si>
  <si>
    <t>1956 - 2019</t>
  </si>
  <si>
    <r>
      <t xml:space="preserve">Monats- und Jahreswerte  Campus Klein-Altendorf Nord </t>
    </r>
    <r>
      <rPr>
        <sz val="16"/>
        <color theme="1"/>
        <rFont val="Calibri"/>
        <family val="2"/>
        <scheme val="minor"/>
      </rPr>
      <t>-</t>
    </r>
    <r>
      <rPr>
        <sz val="16"/>
        <color rgb="FFFF0000"/>
        <rFont val="Calibri"/>
        <family val="2"/>
        <scheme val="minor"/>
      </rPr>
      <t xml:space="preserve"> Langjähriges Mittel zum Vergeich</t>
    </r>
  </si>
  <si>
    <t>nan</t>
  </si>
  <si>
    <t>{591,3}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</si>
</sst>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"/>
    <numFmt numFmtId="167" formatCode="#,##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/>
      <name val="Calibri Light"/>
      <family val="2"/>
    </font>
    <font>
      <b/>
      <sz val="12"/>
      <color theme="1"/>
      <name val="Calibri Light"/>
      <family val="2"/>
    </font>
    <font>
      <b/>
      <sz val="12"/>
      <name val="Calibri Light"/>
      <family val="2"/>
    </font>
    <font>
      <sz val="12"/>
      <color theme="1"/>
      <name val="Calibri Light"/>
      <family val="2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2" fontId="0" fillId="0" borderId="12" xfId="0" applyNumberFormat="1" applyBorder="1" applyAlignment="1">
      <alignment horizontal="center" wrapText="1"/>
    </xf>
    <xf numFmtId="2" fontId="0" fillId="0" borderId="11" xfId="0" applyNumberForma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4" fontId="0" fillId="0" borderId="11" xfId="0" applyNumberFormat="1" applyBorder="1" applyAlignment="1">
      <alignment horizontal="center" wrapText="1"/>
    </xf>
    <xf numFmtId="165" fontId="0" fillId="0" borderId="11" xfId="0" applyNumberFormat="1" applyBorder="1" applyAlignment="1">
      <alignment horizontal="center" wrapText="1"/>
    </xf>
    <xf numFmtId="165" fontId="0" fillId="0" borderId="12" xfId="0" applyNumberFormat="1" applyBorder="1" applyAlignment="1">
      <alignment horizontal="center" wrapText="1"/>
    </xf>
    <xf numFmtId="0" fontId="21" fillId="0" borderId="11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Alignment="1"/>
    <xf numFmtId="166" fontId="19" fillId="0" borderId="0" xfId="0" applyNumberFormat="1" applyFont="1" applyBorder="1"/>
    <xf numFmtId="166" fontId="19" fillId="0" borderId="0" xfId="0" applyNumberFormat="1" applyFont="1"/>
    <xf numFmtId="166" fontId="19" fillId="0" borderId="11" xfId="0" applyNumberFormat="1" applyFont="1" applyBorder="1"/>
    <xf numFmtId="166" fontId="23" fillId="0" borderId="0" xfId="0" applyNumberFormat="1" applyFont="1" applyBorder="1"/>
    <xf numFmtId="166" fontId="23" fillId="0" borderId="11" xfId="0" applyNumberFormat="1" applyFont="1" applyBorder="1"/>
    <xf numFmtId="166" fontId="19" fillId="0" borderId="0" xfId="0" applyNumberFormat="1" applyFont="1" applyAlignment="1"/>
    <xf numFmtId="166" fontId="19" fillId="0" borderId="10" xfId="0" applyNumberFormat="1" applyFont="1" applyBorder="1"/>
    <xf numFmtId="166" fontId="19" fillId="0" borderId="12" xfId="0" applyNumberFormat="1" applyFont="1" applyBorder="1"/>
    <xf numFmtId="0" fontId="24" fillId="0" borderId="0" xfId="0" applyFont="1" applyAlignment="1">
      <alignment wrapText="1"/>
    </xf>
    <xf numFmtId="166" fontId="25" fillId="0" borderId="10" xfId="0" applyNumberFormat="1" applyFont="1" applyBorder="1" applyAlignment="1"/>
    <xf numFmtId="166" fontId="25" fillId="0" borderId="0" xfId="0" applyNumberFormat="1" applyFont="1" applyAlignment="1"/>
    <xf numFmtId="14" fontId="25" fillId="0" borderId="0" xfId="0" applyNumberFormat="1" applyFont="1" applyFill="1" applyBorder="1"/>
    <xf numFmtId="166" fontId="25" fillId="0" borderId="0" xfId="0" applyNumberFormat="1" applyFont="1"/>
    <xf numFmtId="166" fontId="25" fillId="0" borderId="0" xfId="0" applyNumberFormat="1" applyFont="1" applyBorder="1"/>
    <xf numFmtId="166" fontId="25" fillId="0" borderId="10" xfId="0" applyNumberFormat="1" applyFont="1" applyBorder="1"/>
    <xf numFmtId="14" fontId="26" fillId="0" borderId="0" xfId="0" applyNumberFormat="1" applyFont="1" applyFill="1" applyBorder="1"/>
    <xf numFmtId="166" fontId="26" fillId="0" borderId="0" xfId="0" applyNumberFormat="1" applyFont="1"/>
    <xf numFmtId="166" fontId="26" fillId="0" borderId="0" xfId="0" applyNumberFormat="1" applyFont="1" applyBorder="1"/>
    <xf numFmtId="14" fontId="27" fillId="0" borderId="0" xfId="0" applyNumberFormat="1" applyFont="1"/>
    <xf numFmtId="166" fontId="28" fillId="0" borderId="10" xfId="0" applyNumberFormat="1" applyFont="1" applyBorder="1"/>
    <xf numFmtId="166" fontId="28" fillId="0" borderId="0" xfId="0" applyNumberFormat="1" applyFont="1"/>
    <xf numFmtId="166" fontId="29" fillId="0" borderId="0" xfId="0" applyNumberFormat="1" applyFont="1"/>
    <xf numFmtId="166" fontId="30" fillId="0" borderId="0" xfId="0" applyNumberFormat="1" applyFont="1"/>
    <xf numFmtId="167" fontId="28" fillId="0" borderId="0" xfId="0" applyNumberFormat="1" applyFont="1" applyBorder="1"/>
    <xf numFmtId="14" fontId="28" fillId="0" borderId="0" xfId="0" applyNumberFormat="1" applyFont="1" applyFill="1" applyBorder="1"/>
    <xf numFmtId="167" fontId="28" fillId="0" borderId="0" xfId="0" applyNumberFormat="1" applyFont="1"/>
    <xf numFmtId="166" fontId="28" fillId="0" borderId="0" xfId="0" applyNumberFormat="1" applyFont="1" applyFill="1"/>
    <xf numFmtId="14" fontId="28" fillId="0" borderId="11" xfId="0" applyNumberFormat="1" applyFont="1" applyFill="1" applyBorder="1"/>
    <xf numFmtId="166" fontId="28" fillId="0" borderId="12" xfId="0" applyNumberFormat="1" applyFont="1" applyBorder="1"/>
    <xf numFmtId="166" fontId="28" fillId="0" borderId="11" xfId="0" applyNumberFormat="1" applyFont="1" applyBorder="1"/>
    <xf numFmtId="0" fontId="22" fillId="0" borderId="0" xfId="0" applyFont="1" applyAlignment="1">
      <alignment vertical="center"/>
    </xf>
    <xf numFmtId="165" fontId="19" fillId="0" borderId="0" xfId="0" applyNumberFormat="1" applyFont="1"/>
    <xf numFmtId="14" fontId="19" fillId="0" borderId="0" xfId="0" applyNumberFormat="1" applyFont="1"/>
    <xf numFmtId="14" fontId="19" fillId="0" borderId="11" xfId="0" applyNumberFormat="1" applyFont="1" applyBorder="1"/>
    <xf numFmtId="164" fontId="19" fillId="0" borderId="0" xfId="0" applyNumberFormat="1" applyFont="1"/>
    <xf numFmtId="164" fontId="19" fillId="0" borderId="13" xfId="0" applyNumberFormat="1" applyFont="1" applyBorder="1"/>
    <xf numFmtId="1" fontId="0" fillId="0" borderId="0" xfId="0" applyNumberFormat="1"/>
    <xf numFmtId="1" fontId="19" fillId="0" borderId="0" xfId="0" applyNumberFormat="1" applyFont="1"/>
    <xf numFmtId="1" fontId="30" fillId="0" borderId="0" xfId="0" applyNumberFormat="1" applyFont="1"/>
    <xf numFmtId="1" fontId="28" fillId="0" borderId="0" xfId="0" applyNumberFormat="1" applyFont="1"/>
    <xf numFmtId="1" fontId="28" fillId="0" borderId="11" xfId="0" applyNumberFormat="1" applyFont="1" applyBorder="1"/>
    <xf numFmtId="1" fontId="19" fillId="0" borderId="0" xfId="0" applyNumberFormat="1" applyFont="1" applyAlignment="1"/>
    <xf numFmtId="1" fontId="19" fillId="0" borderId="11" xfId="0" applyNumberFormat="1" applyFont="1" applyBorder="1"/>
    <xf numFmtId="3" fontId="31" fillId="0" borderId="0" xfId="0" applyNumberFormat="1" applyFont="1" applyBorder="1"/>
    <xf numFmtId="166" fontId="26" fillId="0" borderId="0" xfId="0" applyNumberFormat="1" applyFont="1" applyFill="1"/>
    <xf numFmtId="166" fontId="19" fillId="0" borderId="0" xfId="0" applyNumberFormat="1" applyFont="1" applyFill="1"/>
    <xf numFmtId="166" fontId="23" fillId="0" borderId="0" xfId="0" applyNumberFormat="1" applyFont="1"/>
    <xf numFmtId="166" fontId="28" fillId="0" borderId="11" xfId="0" applyNumberFormat="1" applyFont="1" applyFill="1" applyBorder="1"/>
    <xf numFmtId="3" fontId="28" fillId="0" borderId="11" xfId="0" applyNumberFormat="1" applyFont="1" applyBorder="1"/>
    <xf numFmtId="3" fontId="25" fillId="0" borderId="0" xfId="0" applyNumberFormat="1" applyFont="1"/>
    <xf numFmtId="2" fontId="19" fillId="0" borderId="0" xfId="0" applyNumberFormat="1" applyFont="1"/>
    <xf numFmtId="1" fontId="19" fillId="0" borderId="0" xfId="0" applyNumberFormat="1" applyFont="1" applyFill="1"/>
    <xf numFmtId="164" fontId="19" fillId="0" borderId="0" xfId="0" applyNumberFormat="1" applyFont="1" applyFill="1"/>
    <xf numFmtId="166" fontId="23" fillId="0" borderId="0" xfId="0" applyNumberFormat="1" applyFont="1" applyFill="1" applyBorder="1"/>
    <xf numFmtId="166" fontId="19" fillId="0" borderId="0" xfId="0" applyNumberFormat="1" applyFont="1" applyFill="1" applyBorder="1"/>
    <xf numFmtId="166" fontId="23" fillId="0" borderId="11" xfId="0" applyNumberFormat="1" applyFont="1" applyFill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2" fontId="19" fillId="0" borderId="0" xfId="0" applyNumberFormat="1" applyFont="1" applyFill="1"/>
    <xf numFmtId="165" fontId="19" fillId="0" borderId="0" xfId="0" applyNumberFormat="1" applyFont="1" applyFill="1"/>
    <xf numFmtId="166" fontId="19" fillId="0" borderId="10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66" fontId="19" fillId="0" borderId="11" xfId="0" applyNumberFormat="1" applyFont="1" applyFill="1" applyBorder="1"/>
    <xf numFmtId="1" fontId="19" fillId="0" borderId="11" xfId="0" applyNumberFormat="1" applyFont="1" applyFill="1" applyBorder="1"/>
    <xf numFmtId="1" fontId="19" fillId="0" borderId="0" xfId="0" applyNumberFormat="1" applyFont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tabSelected="1" zoomScaleNormal="100" workbookViewId="0">
      <pane xSplit="1" topLeftCell="B1" activePane="topRight" state="frozen"/>
      <selection pane="topRight" activeCell="K1" sqref="K1"/>
    </sheetView>
  </sheetViews>
  <sheetFormatPr baseColWidth="10" defaultRowHeight="15" x14ac:dyDescent="0.25"/>
  <cols>
    <col min="1" max="1" width="12" customWidth="1"/>
    <col min="2" max="3" width="20.28515625" customWidth="1"/>
    <col min="4" max="4" width="13" customWidth="1"/>
    <col min="5" max="5" width="18.42578125" customWidth="1"/>
    <col min="6" max="8" width="11.42578125" customWidth="1"/>
    <col min="9" max="9" width="11.28515625" customWidth="1"/>
    <col min="10" max="11" width="16.5703125" bestFit="1" customWidth="1"/>
    <col min="12" max="12" width="17.5703125" customWidth="1"/>
    <col min="13" max="13" width="15.42578125" customWidth="1"/>
    <col min="14" max="15" width="18.42578125" customWidth="1"/>
    <col min="16" max="16" width="12.5703125" customWidth="1"/>
    <col min="17" max="17" width="15.42578125" customWidth="1"/>
    <col min="18" max="18" width="12.7109375" customWidth="1"/>
    <col min="19" max="19" width="15" customWidth="1"/>
    <col min="20" max="20" width="13.42578125" customWidth="1"/>
    <col min="21" max="21" width="13.42578125" bestFit="1" customWidth="1"/>
    <col min="22" max="22" width="17.28515625" customWidth="1"/>
    <col min="23" max="23" width="15.85546875" customWidth="1"/>
    <col min="24" max="24" width="13.42578125" customWidth="1"/>
    <col min="25" max="25" width="10.28515625" customWidth="1"/>
    <col min="26" max="26" width="12.42578125" customWidth="1"/>
    <col min="27" max="27" width="10.28515625" customWidth="1"/>
    <col min="28" max="28" width="12.42578125" customWidth="1"/>
    <col min="29" max="29" width="10.28515625" customWidth="1"/>
    <col min="30" max="30" width="12.42578125" customWidth="1"/>
    <col min="31" max="33" width="14.7109375" customWidth="1"/>
    <col min="34" max="34" width="19" bestFit="1" customWidth="1"/>
    <col min="35" max="35" width="17.28515625" bestFit="1" customWidth="1"/>
    <col min="36" max="36" width="11.7109375" customWidth="1"/>
  </cols>
  <sheetData>
    <row r="1" spans="1:36" ht="26.25" x14ac:dyDescent="0.4">
      <c r="A1" s="8">
        <v>2020</v>
      </c>
      <c r="B1" s="40" t="s">
        <v>57</v>
      </c>
      <c r="AE1" s="71" t="s">
        <v>0</v>
      </c>
      <c r="AF1" s="72"/>
      <c r="AG1" s="72"/>
      <c r="AH1" s="72"/>
      <c r="AI1" s="72"/>
      <c r="AJ1" s="72"/>
    </row>
    <row r="2" spans="1:36" ht="45.75" x14ac:dyDescent="0.3">
      <c r="A2" s="7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2" t="s">
        <v>9</v>
      </c>
      <c r="J2" s="2" t="s">
        <v>46</v>
      </c>
      <c r="K2" s="2" t="s">
        <v>47</v>
      </c>
      <c r="L2" s="2" t="s">
        <v>10</v>
      </c>
      <c r="M2" s="2" t="s">
        <v>11</v>
      </c>
      <c r="N2" s="2" t="s">
        <v>12</v>
      </c>
      <c r="O2" s="2" t="s">
        <v>13</v>
      </c>
      <c r="P2" s="3" t="s">
        <v>14</v>
      </c>
      <c r="Q2" s="4" t="s">
        <v>15</v>
      </c>
      <c r="R2" s="4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5" t="s">
        <v>23</v>
      </c>
      <c r="Z2" s="5" t="s">
        <v>43</v>
      </c>
      <c r="AA2" s="5" t="s">
        <v>24</v>
      </c>
      <c r="AB2" s="5" t="s">
        <v>44</v>
      </c>
      <c r="AC2" s="5" t="s">
        <v>25</v>
      </c>
      <c r="AD2" s="5" t="s">
        <v>45</v>
      </c>
      <c r="AE2" s="6" t="s">
        <v>26</v>
      </c>
      <c r="AF2" s="3" t="s">
        <v>53</v>
      </c>
      <c r="AG2" s="3" t="s">
        <v>54</v>
      </c>
      <c r="AH2" s="3" t="s">
        <v>27</v>
      </c>
      <c r="AI2" s="3" t="s">
        <v>28</v>
      </c>
      <c r="AJ2" s="3" t="s">
        <v>29</v>
      </c>
    </row>
    <row r="3" spans="1:36" ht="18" customHeight="1" x14ac:dyDescent="0.25">
      <c r="A3" s="42" t="s">
        <v>30</v>
      </c>
      <c r="B3" s="45">
        <v>2.7717100000000001</v>
      </c>
      <c r="C3" s="44">
        <v>9.0740300000000005</v>
      </c>
      <c r="D3" s="44">
        <v>196.20699999999999</v>
      </c>
      <c r="E3" s="44">
        <v>31.443100000000001</v>
      </c>
      <c r="F3" s="44">
        <v>5.1613600000000002</v>
      </c>
      <c r="G3" s="44">
        <v>15.74</v>
      </c>
      <c r="H3" s="44">
        <v>-5.5</v>
      </c>
      <c r="I3" s="44">
        <v>79.47</v>
      </c>
      <c r="J3" s="44">
        <v>5.7172900000000002</v>
      </c>
      <c r="K3" s="44">
        <v>-5.5838000000000001</v>
      </c>
      <c r="L3" s="62">
        <v>4.5134423327568491</v>
      </c>
      <c r="M3" s="44">
        <v>31.032299999999999</v>
      </c>
      <c r="N3" s="44">
        <v>183.30600000000001</v>
      </c>
      <c r="O3" s="44">
        <v>528.33399999999995</v>
      </c>
      <c r="P3" s="11">
        <v>16.399999999999999</v>
      </c>
      <c r="Q3" s="44">
        <v>18.976099999999999</v>
      </c>
      <c r="R3" s="44">
        <v>-2.5760900000000002</v>
      </c>
      <c r="S3" s="13">
        <v>27.5291</v>
      </c>
      <c r="T3" s="10">
        <v>1516.59</v>
      </c>
      <c r="U3" s="13">
        <v>4.7477499999999999</v>
      </c>
      <c r="V3" s="44">
        <v>83.989000000000004</v>
      </c>
      <c r="W3" s="11">
        <v>374927</v>
      </c>
      <c r="X3" s="47">
        <v>105</v>
      </c>
      <c r="Y3" s="44">
        <v>5.22919</v>
      </c>
      <c r="Z3" s="44">
        <v>85.268199999999993</v>
      </c>
      <c r="AA3" s="44">
        <v>0.15984799999999999</v>
      </c>
      <c r="AB3" s="44">
        <v>1.68801</v>
      </c>
      <c r="AC3" s="44">
        <v>1.6335499999999999E-2</v>
      </c>
      <c r="AD3" s="44">
        <v>1.6335499999999999E-2</v>
      </c>
      <c r="AE3" s="44">
        <v>56.069800000000001</v>
      </c>
      <c r="AF3" s="11">
        <v>4.2383499999999996</v>
      </c>
      <c r="AG3" s="11">
        <v>-6.8054300000000003</v>
      </c>
      <c r="AH3" s="60">
        <v>-10.456</v>
      </c>
      <c r="AI3" s="41">
        <v>-0.10456</v>
      </c>
      <c r="AJ3" s="46"/>
    </row>
    <row r="4" spans="1:36" ht="18" customHeight="1" x14ac:dyDescent="0.25">
      <c r="A4" s="42" t="s">
        <v>31</v>
      </c>
      <c r="B4" s="16">
        <v>4.1637000000000004</v>
      </c>
      <c r="C4" s="11">
        <v>11.2903</v>
      </c>
      <c r="D4" s="11">
        <v>231.64599999999999</v>
      </c>
      <c r="E4" s="11">
        <v>28.521599999999999</v>
      </c>
      <c r="F4" s="11">
        <v>6.6519399999999997</v>
      </c>
      <c r="G4" s="11">
        <v>17.88</v>
      </c>
      <c r="H4" s="11">
        <v>-1.58</v>
      </c>
      <c r="I4" s="55">
        <v>71.803700000000006</v>
      </c>
      <c r="J4" s="11">
        <v>7.4232699999999996</v>
      </c>
      <c r="K4" s="11">
        <v>-1.98387</v>
      </c>
      <c r="L4" s="55">
        <v>5.4404238505747138</v>
      </c>
      <c r="M4" s="11">
        <v>35.433399999999999</v>
      </c>
      <c r="N4" s="11">
        <v>147.535</v>
      </c>
      <c r="O4" s="11">
        <v>511.98899999999998</v>
      </c>
      <c r="P4" s="11">
        <v>86.1</v>
      </c>
      <c r="Q4" s="11">
        <v>26.227399999999999</v>
      </c>
      <c r="R4" s="11">
        <v>59.872599999999998</v>
      </c>
      <c r="S4" s="13">
        <v>41.604300000000002</v>
      </c>
      <c r="T4" s="10">
        <v>2386.65</v>
      </c>
      <c r="U4" s="13">
        <v>6.2592999999999996</v>
      </c>
      <c r="V4" s="11">
        <v>137.76599999999999</v>
      </c>
      <c r="W4" s="11">
        <v>575309</v>
      </c>
      <c r="X4" s="47">
        <v>103</v>
      </c>
      <c r="Y4" s="11">
        <v>6.6519399999999997</v>
      </c>
      <c r="Z4" s="11">
        <v>263.69799999999998</v>
      </c>
      <c r="AA4" s="11">
        <v>0.169321</v>
      </c>
      <c r="AB4" s="11">
        <v>7.7190399999999997</v>
      </c>
      <c r="AC4" s="11">
        <v>5.2148300000000002E-2</v>
      </c>
      <c r="AD4" s="11">
        <v>1.23648</v>
      </c>
      <c r="AE4" s="11">
        <v>55.087699999999998</v>
      </c>
      <c r="AF4" s="11">
        <v>5.8685400000000003</v>
      </c>
      <c r="AG4" s="11">
        <v>-3.3992</v>
      </c>
      <c r="AH4" s="60">
        <v>-10.2256</v>
      </c>
      <c r="AI4" s="41">
        <v>-0.102256</v>
      </c>
      <c r="AJ4" s="47"/>
    </row>
    <row r="5" spans="1:36" ht="18" customHeight="1" x14ac:dyDescent="0.25">
      <c r="A5" s="42" t="s">
        <v>32</v>
      </c>
      <c r="B5" s="16">
        <v>2.9348000000000001</v>
      </c>
      <c r="C5" s="11">
        <v>10.061400000000001</v>
      </c>
      <c r="D5" s="11">
        <v>231.429</v>
      </c>
      <c r="E5" s="11">
        <v>29.7425</v>
      </c>
      <c r="F5" s="11">
        <v>6.8383200000000004</v>
      </c>
      <c r="G5" s="11">
        <v>17.73</v>
      </c>
      <c r="H5" s="11">
        <v>-4.42</v>
      </c>
      <c r="I5" s="11">
        <v>64.892499999999998</v>
      </c>
      <c r="J5" s="11">
        <v>8.0053599999999996</v>
      </c>
      <c r="K5" s="11">
        <v>-4.9298700000000002</v>
      </c>
      <c r="L5" s="55">
        <v>8.2343200000000003</v>
      </c>
      <c r="M5" s="11">
        <v>15.896699999999999</v>
      </c>
      <c r="N5" s="11">
        <v>104.017</v>
      </c>
      <c r="O5" s="11">
        <v>549.23400000000004</v>
      </c>
      <c r="P5" s="11">
        <v>43.9</v>
      </c>
      <c r="Q5" s="11">
        <v>45.244799999999998</v>
      </c>
      <c r="R5" s="11">
        <v>-1.3447899999999999</v>
      </c>
      <c r="S5" s="55">
        <v>89.024500000000003</v>
      </c>
      <c r="T5" s="10">
        <v>4956.16</v>
      </c>
      <c r="U5" s="63">
        <v>13.430099999999999</v>
      </c>
      <c r="V5" s="11">
        <v>278.452</v>
      </c>
      <c r="W5" s="11">
        <v>1243010</v>
      </c>
      <c r="X5" s="47">
        <v>212</v>
      </c>
      <c r="Y5" s="11">
        <v>6.8383200000000004</v>
      </c>
      <c r="Z5" s="11">
        <v>471.548</v>
      </c>
      <c r="AA5" s="11">
        <v>0.23766100000000001</v>
      </c>
      <c r="AB5" s="11">
        <v>14.152799999999999</v>
      </c>
      <c r="AC5" s="11">
        <v>5.9296799999999997E-2</v>
      </c>
      <c r="AD5" s="11">
        <v>3.2639300000000002</v>
      </c>
      <c r="AE5" s="11">
        <v>49.46</v>
      </c>
      <c r="AF5" s="11">
        <v>6.1137699999999997</v>
      </c>
      <c r="AG5" s="11">
        <v>-6.1665700000000001</v>
      </c>
      <c r="AH5" s="60">
        <v>-14.63</v>
      </c>
      <c r="AI5" s="41">
        <v>-0.14599999999999999</v>
      </c>
      <c r="AJ5" s="61"/>
    </row>
    <row r="6" spans="1:36" ht="18" customHeight="1" x14ac:dyDescent="0.25">
      <c r="A6" s="42" t="s">
        <v>33</v>
      </c>
      <c r="B6" s="16">
        <v>1.99272</v>
      </c>
      <c r="C6" s="11">
        <v>7.1840299999999999</v>
      </c>
      <c r="D6" s="11">
        <v>116.95099999999999</v>
      </c>
      <c r="E6" s="11">
        <v>41.595399999999998</v>
      </c>
      <c r="F6" s="11">
        <v>11.619</v>
      </c>
      <c r="G6" s="11">
        <v>24.74</v>
      </c>
      <c r="H6" s="11">
        <v>-3.19</v>
      </c>
      <c r="I6" s="11">
        <v>55.533799999999999</v>
      </c>
      <c r="J6" s="11">
        <v>13.664400000000001</v>
      </c>
      <c r="K6" s="11">
        <v>-3.2315299999999998</v>
      </c>
      <c r="L6" s="55">
        <v>13.1387</v>
      </c>
      <c r="M6" s="11">
        <v>12.7456</v>
      </c>
      <c r="N6" s="11">
        <v>121.017</v>
      </c>
      <c r="O6" s="11">
        <v>580.06100000000004</v>
      </c>
      <c r="P6" s="11">
        <v>3.5</v>
      </c>
      <c r="Q6" s="11">
        <v>112.39400000000001</v>
      </c>
      <c r="R6" s="11">
        <v>-108.89400000000001</v>
      </c>
      <c r="S6" s="55">
        <v>162.346</v>
      </c>
      <c r="T6" s="10">
        <v>9203.1</v>
      </c>
      <c r="U6" s="63">
        <v>24.935099999999998</v>
      </c>
      <c r="V6" s="11">
        <v>528.18399999999997</v>
      </c>
      <c r="W6" s="11">
        <v>2281750</v>
      </c>
      <c r="X6" s="47">
        <v>313</v>
      </c>
      <c r="Y6" s="11">
        <v>11.619</v>
      </c>
      <c r="Z6" s="11">
        <v>736.13499999999999</v>
      </c>
      <c r="AA6" s="11">
        <v>2.47397</v>
      </c>
      <c r="AB6" s="11">
        <v>52.7468</v>
      </c>
      <c r="AC6" s="11">
        <v>1.12592</v>
      </c>
      <c r="AD6" s="11">
        <v>21.2316</v>
      </c>
      <c r="AE6" s="11">
        <v>44.299399999999999</v>
      </c>
      <c r="AF6" s="11">
        <v>11.0025</v>
      </c>
      <c r="AG6" s="11">
        <v>-4.4183300000000001</v>
      </c>
      <c r="AH6" s="60">
        <v>-70.3797</v>
      </c>
      <c r="AI6" s="41">
        <v>-0.70379700000000001</v>
      </c>
      <c r="AJ6" s="61"/>
    </row>
    <row r="7" spans="1:36" ht="18" customHeight="1" x14ac:dyDescent="0.25">
      <c r="A7" s="42" t="s">
        <v>34</v>
      </c>
      <c r="B7" s="16">
        <v>1.8</v>
      </c>
      <c r="C7" s="11">
        <v>7.2</v>
      </c>
      <c r="D7" s="11">
        <v>224</v>
      </c>
      <c r="E7" s="11">
        <v>41.9</v>
      </c>
      <c r="F7" s="11">
        <v>12.8</v>
      </c>
      <c r="G7" s="11">
        <v>27.96</v>
      </c>
      <c r="H7" s="11">
        <v>-1.02</v>
      </c>
      <c r="I7" s="56">
        <v>60.15</v>
      </c>
      <c r="J7" s="11">
        <v>15.66</v>
      </c>
      <c r="K7" s="11">
        <v>0.13</v>
      </c>
      <c r="L7" s="55">
        <v>14.18</v>
      </c>
      <c r="M7" s="11">
        <v>81.790000000000006</v>
      </c>
      <c r="N7" s="11">
        <v>152.46</v>
      </c>
      <c r="O7" s="11">
        <v>504.85</v>
      </c>
      <c r="P7" s="11">
        <v>15.2</v>
      </c>
      <c r="Q7" s="11">
        <v>113.7</v>
      </c>
      <c r="R7" s="11">
        <v>-98.5</v>
      </c>
      <c r="S7" s="11">
        <v>193.22200000000001</v>
      </c>
      <c r="T7" s="10">
        <v>11371.05</v>
      </c>
      <c r="U7" s="13">
        <v>30.984999999999999</v>
      </c>
      <c r="V7" s="11">
        <v>601.48</v>
      </c>
      <c r="W7" s="11">
        <v>2685017.44</v>
      </c>
      <c r="X7" s="47">
        <v>307</v>
      </c>
      <c r="Y7" s="11">
        <v>12.82</v>
      </c>
      <c r="Z7" s="11">
        <v>1312.9128899999996</v>
      </c>
      <c r="AA7" s="55">
        <v>3.17</v>
      </c>
      <c r="AB7" s="11">
        <v>189.7039</v>
      </c>
      <c r="AC7" s="55">
        <v>1.89</v>
      </c>
      <c r="AD7" s="11">
        <v>96.346600000000009</v>
      </c>
      <c r="AE7" s="11">
        <v>40.590000000000003</v>
      </c>
      <c r="AF7" s="11">
        <v>12.72</v>
      </c>
      <c r="AG7" s="11">
        <v>-1.95</v>
      </c>
      <c r="AH7" s="60">
        <v>-169.9</v>
      </c>
      <c r="AI7" s="41">
        <v>-1.6990000000000001</v>
      </c>
      <c r="AJ7" s="47">
        <v>613.78</v>
      </c>
    </row>
    <row r="8" spans="1:36" ht="18" customHeight="1" x14ac:dyDescent="0.25">
      <c r="A8" s="42" t="s">
        <v>35</v>
      </c>
      <c r="B8" s="16">
        <v>1.71716</v>
      </c>
      <c r="C8" s="11">
        <v>6.3176600000000001</v>
      </c>
      <c r="D8" s="11">
        <v>217.33500000000001</v>
      </c>
      <c r="E8" s="11">
        <v>40.0426</v>
      </c>
      <c r="F8" s="11">
        <v>17.239999999999998</v>
      </c>
      <c r="G8" s="11">
        <v>31.53</v>
      </c>
      <c r="H8" s="11">
        <v>5.18</v>
      </c>
      <c r="I8" s="56">
        <v>66.575900000000004</v>
      </c>
      <c r="J8" s="11">
        <v>19.986000000000001</v>
      </c>
      <c r="K8" s="11">
        <v>6.8151299999999999</v>
      </c>
      <c r="L8" s="11">
        <v>20.9057</v>
      </c>
      <c r="M8" s="11">
        <v>107.587</v>
      </c>
      <c r="N8" s="11">
        <v>121.68300000000001</v>
      </c>
      <c r="O8" s="11">
        <v>489.19499999999999</v>
      </c>
      <c r="P8" s="56">
        <v>82.8</v>
      </c>
      <c r="Q8" s="11">
        <v>109.285</v>
      </c>
      <c r="R8" s="56">
        <v>-26.485199999999999</v>
      </c>
      <c r="S8" s="13">
        <v>161.37799999999999</v>
      </c>
      <c r="T8" s="10">
        <v>10090.1</v>
      </c>
      <c r="U8" s="13">
        <v>27.389900000000001</v>
      </c>
      <c r="V8" s="11">
        <v>520.11199999999997</v>
      </c>
      <c r="W8" s="11">
        <v>2246880</v>
      </c>
      <c r="X8" s="47">
        <v>206</v>
      </c>
      <c r="Y8" s="55">
        <v>17.239999999999998</v>
      </c>
      <c r="Z8" s="11">
        <v>1830.1125899999995</v>
      </c>
      <c r="AA8" s="55">
        <v>7.2399899999999997</v>
      </c>
      <c r="AB8" s="11">
        <v>406.90359999999998</v>
      </c>
      <c r="AC8" s="55">
        <v>5.2894100000000002</v>
      </c>
      <c r="AD8" s="11">
        <v>255.02900000000002</v>
      </c>
      <c r="AE8" s="55">
        <v>42.534500000000001</v>
      </c>
      <c r="AF8" s="11">
        <v>17.1935</v>
      </c>
      <c r="AG8" s="11">
        <v>4.3876999999999997</v>
      </c>
      <c r="AH8" s="60">
        <v>-120.84099999999999</v>
      </c>
      <c r="AI8" s="41">
        <v>-1.20841</v>
      </c>
      <c r="AJ8" s="61">
        <v>377.11500000000001</v>
      </c>
    </row>
    <row r="9" spans="1:36" ht="18" customHeight="1" x14ac:dyDescent="0.25">
      <c r="A9" s="42" t="s">
        <v>36</v>
      </c>
      <c r="B9" s="16">
        <v>1.8274900000000001</v>
      </c>
      <c r="C9" s="11">
        <v>6.2009800000000004</v>
      </c>
      <c r="D9" s="11">
        <v>279.87900000000002</v>
      </c>
      <c r="E9" s="11">
        <v>38.844299999999997</v>
      </c>
      <c r="F9" s="11">
        <v>18.098700000000001</v>
      </c>
      <c r="G9" s="11">
        <v>35.06</v>
      </c>
      <c r="H9" s="11">
        <v>6.04</v>
      </c>
      <c r="I9" s="11">
        <v>63.038499999999999</v>
      </c>
      <c r="J9" s="11">
        <v>21.087499999999999</v>
      </c>
      <c r="K9" s="11">
        <v>8.4672699999999992</v>
      </c>
      <c r="L9" s="11">
        <v>21.421600000000002</v>
      </c>
      <c r="M9" s="11">
        <v>57.6539</v>
      </c>
      <c r="N9" s="11">
        <v>114.803</v>
      </c>
      <c r="O9" s="11">
        <v>570.47699999999998</v>
      </c>
      <c r="P9" s="55">
        <v>31.8</v>
      </c>
      <c r="Q9" s="11">
        <v>123.55800000000001</v>
      </c>
      <c r="R9" s="55">
        <v>-91.758300000000006</v>
      </c>
      <c r="S9" s="63">
        <v>163</v>
      </c>
      <c r="T9" s="10">
        <v>10424</v>
      </c>
      <c r="U9" s="13">
        <v>28.654499999999999</v>
      </c>
      <c r="V9" s="11">
        <v>506.928</v>
      </c>
      <c r="W9" s="11">
        <v>2262930</v>
      </c>
      <c r="X9" s="61">
        <v>240</v>
      </c>
      <c r="Y9" s="55">
        <v>18.098700000000001</v>
      </c>
      <c r="Z9" s="55">
        <v>2391.1707900000001</v>
      </c>
      <c r="AA9" s="55">
        <v>8.0986499999999992</v>
      </c>
      <c r="AB9" s="55">
        <v>657.96179999999993</v>
      </c>
      <c r="AC9" s="55">
        <v>6.0986500000000001</v>
      </c>
      <c r="AD9" s="55">
        <v>444.08719999999994</v>
      </c>
      <c r="AE9" s="11">
        <v>35.393500000000003</v>
      </c>
      <c r="AF9" s="11">
        <v>18.049299999999999</v>
      </c>
      <c r="AG9" s="11">
        <v>5.4202300000000001</v>
      </c>
      <c r="AH9" s="60">
        <v>-307.25</v>
      </c>
      <c r="AI9" s="41">
        <v>-3.0720000000000001</v>
      </c>
      <c r="AJ9" s="75" t="s">
        <v>59</v>
      </c>
    </row>
    <row r="10" spans="1:36" ht="18" customHeight="1" x14ac:dyDescent="0.25">
      <c r="A10" s="42" t="s">
        <v>37</v>
      </c>
      <c r="B10" s="16">
        <v>1.8213999999999999</v>
      </c>
      <c r="C10" s="11">
        <v>7.2763299999999997</v>
      </c>
      <c r="D10" s="11">
        <v>193.929</v>
      </c>
      <c r="E10" s="11">
        <v>38.516100000000002</v>
      </c>
      <c r="F10" s="11">
        <v>20.7469</v>
      </c>
      <c r="G10" s="11">
        <v>36.549999999999997</v>
      </c>
      <c r="H10" s="11">
        <v>6.71</v>
      </c>
      <c r="I10" s="11">
        <v>62.738300000000002</v>
      </c>
      <c r="J10" s="11">
        <v>23.307400000000001</v>
      </c>
      <c r="K10" s="11">
        <v>8.3448700000000002</v>
      </c>
      <c r="L10" s="55">
        <v>20.636245519713256</v>
      </c>
      <c r="M10" s="11">
        <v>93.340100000000007</v>
      </c>
      <c r="N10" s="11">
        <v>83.693399999999997</v>
      </c>
      <c r="O10" s="11">
        <v>565.88900000000001</v>
      </c>
      <c r="P10" s="11">
        <v>87.7</v>
      </c>
      <c r="Q10" s="11">
        <v>156.50200000000001</v>
      </c>
      <c r="R10" s="11">
        <v>-68.802499999999995</v>
      </c>
      <c r="S10" s="63">
        <v>140.39699999999999</v>
      </c>
      <c r="T10" s="64">
        <v>8837.43</v>
      </c>
      <c r="U10" s="63">
        <v>23.4331</v>
      </c>
      <c r="V10" s="11">
        <v>447.73099999999999</v>
      </c>
      <c r="W10" s="11">
        <v>1998670</v>
      </c>
      <c r="X10" s="61">
        <v>228</v>
      </c>
      <c r="Y10" s="11">
        <v>20.7469</v>
      </c>
      <c r="Z10" s="11">
        <v>3034.3238899999992</v>
      </c>
      <c r="AA10" s="11">
        <v>10.7469</v>
      </c>
      <c r="AB10" s="11">
        <v>991.11490000000003</v>
      </c>
      <c r="AC10" s="11">
        <v>8.7468699999999995</v>
      </c>
      <c r="AD10" s="11">
        <v>715.24030000000005</v>
      </c>
      <c r="AE10" s="11">
        <v>36.361199999999997</v>
      </c>
      <c r="AF10" s="11">
        <v>20.606000000000002</v>
      </c>
      <c r="AG10" s="11">
        <v>6.2207699999999999</v>
      </c>
      <c r="AH10" s="60">
        <v>-255.78</v>
      </c>
      <c r="AI10" s="41">
        <v>-2.5577999999999999</v>
      </c>
      <c r="AJ10" s="61" t="s">
        <v>58</v>
      </c>
    </row>
    <row r="11" spans="1:36" ht="18" customHeight="1" x14ac:dyDescent="0.25">
      <c r="A11" s="42" t="s">
        <v>38</v>
      </c>
      <c r="B11" s="16">
        <v>1.52006</v>
      </c>
      <c r="C11" s="11">
        <v>5.7544399999999998</v>
      </c>
      <c r="D11" s="11">
        <v>162.33500000000001</v>
      </c>
      <c r="E11" s="11">
        <v>41.251300000000001</v>
      </c>
      <c r="F11" s="11">
        <v>15.304600000000001</v>
      </c>
      <c r="G11" s="11">
        <v>33.17</v>
      </c>
      <c r="H11" s="11">
        <v>3.44</v>
      </c>
      <c r="I11" s="11">
        <v>69.361000000000004</v>
      </c>
      <c r="J11" s="11">
        <v>17.039100000000001</v>
      </c>
      <c r="K11" s="11">
        <v>5.3211300000000001</v>
      </c>
      <c r="L11" s="55">
        <v>16.600000000000001</v>
      </c>
      <c r="M11" s="11">
        <v>43.268900000000002</v>
      </c>
      <c r="N11" s="11">
        <v>228.809</v>
      </c>
      <c r="O11" s="11">
        <v>446.86700000000002</v>
      </c>
      <c r="P11" s="11">
        <v>52.7</v>
      </c>
      <c r="Q11" s="11">
        <v>95.441100000000006</v>
      </c>
      <c r="R11" s="11">
        <v>-42.741100000000003</v>
      </c>
      <c r="S11" s="63">
        <v>107.39400000000001</v>
      </c>
      <c r="T11" s="64">
        <v>6146.45</v>
      </c>
      <c r="U11" s="63">
        <v>16.368200000000002</v>
      </c>
      <c r="V11" s="11">
        <v>348.56099999999998</v>
      </c>
      <c r="W11" s="11">
        <v>1505780</v>
      </c>
      <c r="X11" s="61">
        <v>223</v>
      </c>
      <c r="Y11" s="11">
        <v>15.304600000000001</v>
      </c>
      <c r="Z11" s="11">
        <v>3578.8703399999995</v>
      </c>
      <c r="AA11" s="11">
        <v>5.31318</v>
      </c>
      <c r="AB11" s="11">
        <v>1165.9199999999998</v>
      </c>
      <c r="AC11" s="11">
        <v>3.4792299999999998</v>
      </c>
      <c r="AD11" s="11">
        <v>822.63220000000001</v>
      </c>
      <c r="AE11" s="11" t="s">
        <v>58</v>
      </c>
      <c r="AF11" s="11">
        <v>14.7913</v>
      </c>
      <c r="AG11" s="11">
        <v>2.6890299999999998</v>
      </c>
      <c r="AH11" s="60">
        <v>-173.74</v>
      </c>
      <c r="AI11" s="41">
        <v>-1.7370000000000001</v>
      </c>
      <c r="AJ11" s="61" t="s">
        <v>58</v>
      </c>
    </row>
    <row r="12" spans="1:36" ht="18" customHeight="1" x14ac:dyDescent="0.25">
      <c r="A12" s="42" t="s">
        <v>39</v>
      </c>
      <c r="B12" s="70">
        <v>2.1957200000000001</v>
      </c>
      <c r="C12" s="55">
        <v>7.0307399999999998</v>
      </c>
      <c r="D12" s="55">
        <v>207.54400000000001</v>
      </c>
      <c r="E12" s="55">
        <v>30.206600000000002</v>
      </c>
      <c r="F12" s="55">
        <v>11.2446</v>
      </c>
      <c r="G12" s="55">
        <v>21.47</v>
      </c>
      <c r="H12" s="55">
        <v>0.89</v>
      </c>
      <c r="I12" s="55">
        <v>77.579300000000003</v>
      </c>
      <c r="J12" s="55">
        <v>12.4849</v>
      </c>
      <c r="K12" s="55">
        <v>3.2825000000000002</v>
      </c>
      <c r="L12" s="55">
        <v>11.88</v>
      </c>
      <c r="M12" s="55">
        <v>76.524500000000003</v>
      </c>
      <c r="N12" s="55">
        <v>197.97</v>
      </c>
      <c r="O12" s="55">
        <v>468.41</v>
      </c>
      <c r="P12" s="55">
        <v>31</v>
      </c>
      <c r="Q12" s="55">
        <v>35.986199999999997</v>
      </c>
      <c r="R12" s="55">
        <v>-4.9861300000000002</v>
      </c>
      <c r="S12" s="55">
        <v>51.496400000000001</v>
      </c>
      <c r="T12" s="64">
        <v>2929.22</v>
      </c>
      <c r="U12" s="55">
        <v>7.7870999999999997</v>
      </c>
      <c r="V12" s="55">
        <v>160.26599999999999</v>
      </c>
      <c r="W12" s="55">
        <v>715427</v>
      </c>
      <c r="X12" s="61">
        <v>116</v>
      </c>
      <c r="Y12" s="11">
        <v>11.2446</v>
      </c>
      <c r="Z12" s="11">
        <v>3842.04423</v>
      </c>
      <c r="AA12" s="11">
        <v>1.76305</v>
      </c>
      <c r="AB12" s="11">
        <v>1205.1648999999998</v>
      </c>
      <c r="AC12" s="11">
        <v>0.67</v>
      </c>
      <c r="AD12" s="11">
        <v>840.38770000000011</v>
      </c>
      <c r="AE12" s="11" t="s">
        <v>58</v>
      </c>
      <c r="AF12" s="55">
        <v>10.6082</v>
      </c>
      <c r="AG12" s="55">
        <v>0.24473300000000001</v>
      </c>
      <c r="AH12" s="68">
        <v>-12.9803</v>
      </c>
      <c r="AI12" s="69">
        <v>-0.129803</v>
      </c>
      <c r="AJ12" s="61">
        <v>112.306</v>
      </c>
    </row>
    <row r="13" spans="1:36" ht="18" customHeight="1" x14ac:dyDescent="0.25">
      <c r="A13" s="42" t="s">
        <v>40</v>
      </c>
      <c r="B13" s="16">
        <v>2.3353000000000002</v>
      </c>
      <c r="C13" s="11">
        <v>7.0728799999999996</v>
      </c>
      <c r="D13" s="11">
        <v>169.22399999999999</v>
      </c>
      <c r="E13" s="11">
        <v>26.510899999999999</v>
      </c>
      <c r="F13" s="11">
        <v>7.6694399999999998</v>
      </c>
      <c r="G13" s="11">
        <v>20.95</v>
      </c>
      <c r="H13" s="11">
        <v>-7.52</v>
      </c>
      <c r="I13" s="11">
        <v>79.840299999999999</v>
      </c>
      <c r="J13" s="11">
        <v>8.4884400000000007</v>
      </c>
      <c r="K13" s="11">
        <v>-5.78477</v>
      </c>
      <c r="L13" s="55">
        <v>8.6999999999999993</v>
      </c>
      <c r="M13" s="11">
        <v>50.043900000000001</v>
      </c>
      <c r="N13" s="11">
        <v>266.63799999999998</v>
      </c>
      <c r="O13" s="11">
        <v>402.267</v>
      </c>
      <c r="P13" s="11">
        <v>16.100000000000001</v>
      </c>
      <c r="Q13" s="11">
        <v>26.426300000000001</v>
      </c>
      <c r="R13" s="11">
        <v>-10.3263</v>
      </c>
      <c r="S13" s="11">
        <v>35.975900000000003</v>
      </c>
      <c r="T13" s="10">
        <v>1940.73</v>
      </c>
      <c r="U13" s="11">
        <v>4.8943300000000001</v>
      </c>
      <c r="V13" s="11">
        <v>109.85599999999999</v>
      </c>
      <c r="W13" s="11">
        <v>474578</v>
      </c>
      <c r="X13" s="47">
        <v>140</v>
      </c>
      <c r="Y13" s="11">
        <v>7.7065099999999997</v>
      </c>
      <c r="Z13" s="11">
        <v>4073.2396080000003</v>
      </c>
      <c r="AA13" s="11">
        <v>0.80432700000000001</v>
      </c>
      <c r="AB13" s="11">
        <v>1229.2946999999999</v>
      </c>
      <c r="AC13" s="11">
        <v>0.38801999999999998</v>
      </c>
      <c r="AD13" s="11">
        <v>852.02830000000006</v>
      </c>
      <c r="AE13" s="11" t="s">
        <v>58</v>
      </c>
      <c r="AF13" s="11">
        <v>6.8218100000000002</v>
      </c>
      <c r="AG13" s="11">
        <v>-8.20303</v>
      </c>
      <c r="AH13" s="60">
        <v>-12.995799999999999</v>
      </c>
      <c r="AI13" s="41">
        <v>-0.12995799999999999</v>
      </c>
      <c r="AJ13" s="61">
        <v>135.25200000000001</v>
      </c>
    </row>
    <row r="14" spans="1:36" ht="18" customHeight="1" x14ac:dyDescent="0.25">
      <c r="A14" s="43" t="s">
        <v>41</v>
      </c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65"/>
      <c r="M14" s="12"/>
      <c r="N14" s="12"/>
      <c r="O14" s="12"/>
      <c r="P14" s="12"/>
      <c r="Q14" s="12"/>
      <c r="R14" s="12"/>
      <c r="S14" s="12"/>
      <c r="T14" s="14"/>
      <c r="U14" s="12"/>
      <c r="V14" s="12"/>
      <c r="W14" s="12"/>
      <c r="X14" s="52"/>
      <c r="Y14" s="12"/>
      <c r="Z14" s="12"/>
      <c r="AA14" s="12"/>
      <c r="AB14" s="12"/>
      <c r="AC14" s="12"/>
      <c r="AD14" s="12"/>
      <c r="AE14" s="73"/>
      <c r="AF14" s="12"/>
      <c r="AG14" s="12"/>
      <c r="AH14" s="66"/>
      <c r="AI14" s="67"/>
      <c r="AJ14" s="74"/>
    </row>
    <row r="15" spans="1:36" ht="19.5" customHeight="1" x14ac:dyDescent="0.3">
      <c r="A15" s="28" t="s">
        <v>42</v>
      </c>
      <c r="B15" s="29"/>
      <c r="C15" s="30"/>
      <c r="D15" s="30"/>
      <c r="E15" s="30"/>
      <c r="F15" s="30"/>
      <c r="G15" s="31"/>
      <c r="H15" s="31"/>
      <c r="I15" s="30"/>
      <c r="J15" s="30"/>
      <c r="K15" s="30"/>
      <c r="L15" s="30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0">
        <f>Z14</f>
        <v>0</v>
      </c>
      <c r="AA15" s="31"/>
      <c r="AB15" s="31">
        <f>AB14</f>
        <v>0</v>
      </c>
      <c r="AC15" s="31"/>
      <c r="AD15" s="31">
        <f>AD14</f>
        <v>0</v>
      </c>
      <c r="AE15" s="30"/>
      <c r="AF15" s="32"/>
      <c r="AG15" s="32"/>
      <c r="AH15" s="30"/>
      <c r="AI15" s="33"/>
      <c r="AJ15" s="48"/>
    </row>
    <row r="16" spans="1:36" ht="18" customHeight="1" x14ac:dyDescent="0.25">
      <c r="A16" s="34" t="s">
        <v>49</v>
      </c>
      <c r="B16" s="29">
        <f>AVERAGE(B3:B14)</f>
        <v>2.2800054545454547</v>
      </c>
      <c r="C16" s="30"/>
      <c r="D16" s="36">
        <v>210.452</v>
      </c>
      <c r="E16" s="30">
        <f>AVERAGE(E3:E14)</f>
        <v>35.32494545454545</v>
      </c>
      <c r="F16" s="30">
        <f>AVERAGE(F3:F14)</f>
        <v>12.124987272727275</v>
      </c>
      <c r="G16" s="30"/>
      <c r="H16" s="30"/>
      <c r="I16" s="30">
        <f>AVERAGE(I3:I14)</f>
        <v>68.271209090909082</v>
      </c>
      <c r="J16" s="30">
        <f>AVERAGE(J3:J14)</f>
        <v>13.896696363636364</v>
      </c>
      <c r="K16" s="30"/>
      <c r="L16" s="30">
        <f>AVERAGE(L3:L14)</f>
        <v>13.240948336640436</v>
      </c>
      <c r="M16" s="30"/>
      <c r="N16" s="30"/>
      <c r="O16" s="30"/>
      <c r="P16" s="30"/>
      <c r="Q16" s="30"/>
      <c r="R16" s="30"/>
      <c r="S16" s="30"/>
      <c r="T16" s="30"/>
      <c r="U16" s="30"/>
      <c r="V16" s="30">
        <f>AVERAGE(V3:V14)</f>
        <v>338.48409090909087</v>
      </c>
      <c r="W16" s="30"/>
      <c r="X16" s="30"/>
      <c r="Y16" s="30">
        <f>AVERAGE(Y3:Y14)</f>
        <v>12.136341818181819</v>
      </c>
      <c r="Z16" s="30"/>
      <c r="AA16" s="30">
        <f>AVERAGE(AA3:AA14)</f>
        <v>3.652445181818182</v>
      </c>
      <c r="AB16" s="30"/>
      <c r="AC16" s="30">
        <f>AVERAGE(AC3:AC14)</f>
        <v>2.5287164181818187</v>
      </c>
      <c r="AD16" s="30"/>
      <c r="AE16" s="30">
        <f>AVERAGE(AE3:AE14)</f>
        <v>44.974512500000003</v>
      </c>
      <c r="AF16" s="30"/>
      <c r="AG16" s="30"/>
      <c r="AH16" s="30"/>
      <c r="AI16" s="35"/>
      <c r="AJ16" s="49"/>
    </row>
    <row r="17" spans="1:36" ht="18" customHeight="1" x14ac:dyDescent="0.25">
      <c r="A17" s="34" t="s">
        <v>50</v>
      </c>
      <c r="B17" s="29"/>
      <c r="C17" s="30"/>
      <c r="D17" s="53"/>
      <c r="E17" s="30"/>
      <c r="F17" s="30"/>
      <c r="G17" s="30"/>
      <c r="H17" s="30">
        <f>MIN(H3:H14)</f>
        <v>-7.52</v>
      </c>
      <c r="I17" s="30"/>
      <c r="J17" s="30"/>
      <c r="K17" s="30">
        <f>MIN(K3:K14)</f>
        <v>-5.78477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49"/>
    </row>
    <row r="18" spans="1:36" ht="18" customHeight="1" x14ac:dyDescent="0.25">
      <c r="A18" s="34" t="s">
        <v>51</v>
      </c>
      <c r="B18" s="29"/>
      <c r="C18" s="30">
        <f>MAX(C3:C14)</f>
        <v>11.2903</v>
      </c>
      <c r="D18" s="30"/>
      <c r="E18" s="30"/>
      <c r="F18" s="30"/>
      <c r="G18" s="30">
        <f>MAX(G3:G14)</f>
        <v>36.549999999999997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6"/>
      <c r="AI18" s="36"/>
      <c r="AJ18" s="49"/>
    </row>
    <row r="19" spans="1:36" ht="18" customHeight="1" x14ac:dyDescent="0.25">
      <c r="A19" s="37" t="s">
        <v>52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>
        <f>SUM(M3:M14)</f>
        <v>605.31630000000007</v>
      </c>
      <c r="N19" s="39">
        <f t="shared" ref="N19:X19" si="0">SUM(N3:N14)</f>
        <v>1721.9313999999999</v>
      </c>
      <c r="O19" s="39">
        <f t="shared" si="0"/>
        <v>5617.5729999999994</v>
      </c>
      <c r="P19" s="39">
        <f t="shared" si="0"/>
        <v>467.2</v>
      </c>
      <c r="Q19" s="39">
        <f t="shared" si="0"/>
        <v>863.74090000000012</v>
      </c>
      <c r="R19" s="39">
        <f t="shared" si="0"/>
        <v>-396.54181000000005</v>
      </c>
      <c r="S19" s="39">
        <f t="shared" si="0"/>
        <v>1173.3671999999999</v>
      </c>
      <c r="T19" s="57">
        <f t="shared" si="0"/>
        <v>69801.48</v>
      </c>
      <c r="U19" s="39">
        <f t="shared" si="0"/>
        <v>188.88437999999999</v>
      </c>
      <c r="V19" s="39"/>
      <c r="W19" s="39">
        <f t="shared" si="0"/>
        <v>16364278.439999999</v>
      </c>
      <c r="X19" s="58">
        <f t="shared" si="0"/>
        <v>2193</v>
      </c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50"/>
    </row>
    <row r="20" spans="1:36" s="9" customFormat="1" ht="30" customHeight="1" x14ac:dyDescent="0.25">
      <c r="A20" s="18" t="s">
        <v>48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15"/>
      <c r="AF20" s="15"/>
      <c r="AG20" s="15"/>
      <c r="AH20" s="15"/>
      <c r="AI20" s="15"/>
      <c r="AJ20" s="51"/>
    </row>
    <row r="21" spans="1:36" ht="20.100000000000001" customHeight="1" x14ac:dyDescent="0.25">
      <c r="A21" s="21" t="s">
        <v>55</v>
      </c>
      <c r="B21" s="24">
        <v>2.2783196195754067</v>
      </c>
      <c r="C21" s="22">
        <v>12.254376923076924</v>
      </c>
      <c r="D21" s="22">
        <v>217.16902955840459</v>
      </c>
      <c r="E21" s="22">
        <v>35.355451317663814</v>
      </c>
      <c r="F21" s="22">
        <v>10.404528095326716</v>
      </c>
      <c r="G21" s="22">
        <v>34.756153846153843</v>
      </c>
      <c r="H21" s="22">
        <v>-11.164615384615384</v>
      </c>
      <c r="I21" s="22">
        <v>78.921237550604246</v>
      </c>
      <c r="J21" s="22">
        <v>11.979452401084428</v>
      </c>
      <c r="K21" s="22">
        <v>-11.813859166666665</v>
      </c>
      <c r="L21" s="22">
        <v>10.897586211515042</v>
      </c>
      <c r="M21" s="23">
        <v>1394.4729183916668</v>
      </c>
      <c r="N21" s="23">
        <v>1492.9715801666669</v>
      </c>
      <c r="O21" s="23">
        <v>5835.0569405833339</v>
      </c>
      <c r="P21" s="22">
        <v>620.11053846153845</v>
      </c>
      <c r="Q21" s="22">
        <v>631.68853115384616</v>
      </c>
      <c r="R21" s="22">
        <v>-11.580678384615386</v>
      </c>
      <c r="S21" s="23">
        <v>1093.6471522461541</v>
      </c>
      <c r="T21" s="23">
        <v>52020.57013333332</v>
      </c>
      <c r="U21" s="22">
        <v>170.78094524166667</v>
      </c>
      <c r="V21" s="22">
        <v>287.94702286780466</v>
      </c>
      <c r="W21" s="22">
        <v>15160395.753479168</v>
      </c>
      <c r="X21" s="59">
        <v>1899.9230769230769</v>
      </c>
      <c r="Y21" s="22">
        <v>10.548118626068375</v>
      </c>
      <c r="Z21" s="22">
        <v>3833.04</v>
      </c>
      <c r="AA21" s="22">
        <v>2.9805040382478634</v>
      </c>
      <c r="AB21" s="22">
        <v>1094.6805384615384</v>
      </c>
      <c r="AC21" s="22">
        <v>2.0273759686538462</v>
      </c>
      <c r="AD21" s="22">
        <v>745.13561538461545</v>
      </c>
      <c r="AE21" s="11"/>
      <c r="AF21" s="11"/>
      <c r="AG21" s="11"/>
      <c r="AH21" s="11"/>
      <c r="AI21" s="11"/>
      <c r="AJ21" s="47"/>
    </row>
    <row r="22" spans="1:36" ht="20.100000000000001" customHeight="1" x14ac:dyDescent="0.25">
      <c r="A22" s="25" t="s">
        <v>56</v>
      </c>
      <c r="B22" s="24"/>
      <c r="C22" s="22"/>
      <c r="D22" s="22"/>
      <c r="E22" s="22"/>
      <c r="F22" s="26">
        <v>9.6</v>
      </c>
      <c r="G22" s="22"/>
      <c r="H22" s="22"/>
      <c r="I22" s="22"/>
      <c r="J22" s="22"/>
      <c r="K22" s="22"/>
      <c r="L22" s="54">
        <v>10.8</v>
      </c>
      <c r="M22" s="23"/>
      <c r="N22" s="23"/>
      <c r="O22" s="23"/>
      <c r="P22" s="27">
        <v>604.5</v>
      </c>
      <c r="Q22" s="23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1"/>
      <c r="AF22" s="11"/>
      <c r="AG22" s="11"/>
      <c r="AH22" s="11"/>
      <c r="AI22" s="11"/>
      <c r="AJ22" s="11"/>
    </row>
  </sheetData>
  <sheetProtection sheet="1" objects="1" scenarios="1"/>
  <mergeCells count="1">
    <mergeCell ref="AE1:AJ1"/>
  </mergeCells>
  <printOptions gridLines="1"/>
  <pageMargins left="0.43307086614173229" right="0.19685039370078741" top="0.78740157480314965" bottom="0.78740157480314965" header="0.51181102362204722" footer="0.31496062992125984"/>
  <pageSetup paperSize="9" scale="105" orientation="landscape" r:id="rId1"/>
  <headerFooter>
    <oddHeader>&amp;CCKA-Nord 2019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months_2020_stat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kunz</dc:creator>
  <cp:lastModifiedBy>Kunz</cp:lastModifiedBy>
  <cp:lastPrinted>2020-01-23T10:25:01Z</cp:lastPrinted>
  <dcterms:created xsi:type="dcterms:W3CDTF">2014-06-12T12:12:45Z</dcterms:created>
  <dcterms:modified xsi:type="dcterms:W3CDTF">2020-12-16T10:03:40Z</dcterms:modified>
</cp:coreProperties>
</file>