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ni\Master\Masterarbeit\Master\"/>
    </mc:Choice>
  </mc:AlternateContent>
  <xr:revisionPtr revIDLastSave="0" documentId="13_ncr:1_{5C73B16B-9AD7-4E25-A3F4-17EBABE0D1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A-19-A (2)" sheetId="2" r:id="rId1"/>
    <sheet name="KA-19-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1" i="2" l="1"/>
  <c r="AK12" i="2"/>
  <c r="AK13" i="2"/>
  <c r="AK14" i="2"/>
  <c r="AK15" i="2"/>
  <c r="AK16" i="2"/>
  <c r="AK17" i="2"/>
  <c r="AK18" i="2"/>
  <c r="AK10" i="2"/>
  <c r="N24" i="2" l="1"/>
  <c r="W44" i="2"/>
  <c r="U44" i="2"/>
  <c r="L44" i="2"/>
  <c r="J44" i="2"/>
  <c r="F44" i="2"/>
  <c r="W43" i="2"/>
  <c r="X43" i="2" s="1"/>
  <c r="U43" i="2"/>
  <c r="L43" i="2"/>
  <c r="J43" i="2"/>
  <c r="F43" i="2"/>
  <c r="W42" i="2"/>
  <c r="U42" i="2"/>
  <c r="L42" i="2"/>
  <c r="J42" i="2"/>
  <c r="F42" i="2"/>
  <c r="W41" i="2"/>
  <c r="U41" i="2"/>
  <c r="L41" i="2"/>
  <c r="M41" i="2" s="1"/>
  <c r="J41" i="2"/>
  <c r="F41" i="2"/>
  <c r="W40" i="2"/>
  <c r="U40" i="2"/>
  <c r="L40" i="2"/>
  <c r="M40" i="2" s="1"/>
  <c r="J40" i="2"/>
  <c r="F40" i="2"/>
  <c r="W39" i="2"/>
  <c r="X39" i="2" s="1"/>
  <c r="U39" i="2"/>
  <c r="L39" i="2"/>
  <c r="J39" i="2"/>
  <c r="F39" i="2"/>
  <c r="Y39" i="2" s="1"/>
  <c r="W38" i="2"/>
  <c r="U38" i="2"/>
  <c r="L38" i="2"/>
  <c r="J38" i="2"/>
  <c r="F38" i="2"/>
  <c r="W37" i="2"/>
  <c r="U37" i="2"/>
  <c r="L37" i="2"/>
  <c r="N37" i="2" s="1"/>
  <c r="J37" i="2"/>
  <c r="F37" i="2"/>
  <c r="W36" i="2"/>
  <c r="U36" i="2"/>
  <c r="L36" i="2"/>
  <c r="J36" i="2"/>
  <c r="F36" i="2"/>
  <c r="W35" i="2"/>
  <c r="U35" i="2"/>
  <c r="L35" i="2"/>
  <c r="J35" i="2"/>
  <c r="F35" i="2"/>
  <c r="W34" i="2"/>
  <c r="U34" i="2"/>
  <c r="L34" i="2"/>
  <c r="J34" i="2"/>
  <c r="F34" i="2"/>
  <c r="W33" i="2"/>
  <c r="U33" i="2"/>
  <c r="L33" i="2"/>
  <c r="J33" i="2"/>
  <c r="F33" i="2"/>
  <c r="W32" i="2"/>
  <c r="U32" i="2"/>
  <c r="L32" i="2"/>
  <c r="N32" i="2" s="1"/>
  <c r="J32" i="2"/>
  <c r="F32" i="2"/>
  <c r="W31" i="2"/>
  <c r="X31" i="2" s="1"/>
  <c r="U31" i="2"/>
  <c r="L31" i="2"/>
  <c r="J31" i="2"/>
  <c r="F31" i="2"/>
  <c r="W30" i="2"/>
  <c r="U30" i="2"/>
  <c r="L30" i="2"/>
  <c r="J30" i="2"/>
  <c r="F30" i="2"/>
  <c r="W29" i="2"/>
  <c r="U29" i="2"/>
  <c r="L29" i="2"/>
  <c r="N29" i="2" s="1"/>
  <c r="J29" i="2"/>
  <c r="F29" i="2"/>
  <c r="W28" i="2"/>
  <c r="U28" i="2"/>
  <c r="L28" i="2"/>
  <c r="J28" i="2"/>
  <c r="F28" i="2"/>
  <c r="W27" i="2"/>
  <c r="X27" i="2" s="1"/>
  <c r="U27" i="2"/>
  <c r="L27" i="2"/>
  <c r="J27" i="2"/>
  <c r="F27" i="2"/>
  <c r="Y27" i="2" s="1"/>
  <c r="W26" i="2"/>
  <c r="U26" i="2"/>
  <c r="L26" i="2"/>
  <c r="J26" i="2"/>
  <c r="F26" i="2"/>
  <c r="W25" i="2"/>
  <c r="U25" i="2"/>
  <c r="L25" i="2"/>
  <c r="J25" i="2"/>
  <c r="F25" i="2"/>
  <c r="W24" i="2"/>
  <c r="U24" i="2"/>
  <c r="L24" i="2"/>
  <c r="M24" i="2" s="1"/>
  <c r="J24" i="2"/>
  <c r="F24" i="2"/>
  <c r="W23" i="2"/>
  <c r="U23" i="2"/>
  <c r="L23" i="2"/>
  <c r="J23" i="2"/>
  <c r="F23" i="2"/>
  <c r="W22" i="2"/>
  <c r="U22" i="2"/>
  <c r="L22" i="2"/>
  <c r="J22" i="2"/>
  <c r="F22" i="2"/>
  <c r="W21" i="2"/>
  <c r="U21" i="2"/>
  <c r="L21" i="2"/>
  <c r="N21" i="2" s="1"/>
  <c r="J21" i="2"/>
  <c r="F21" i="2"/>
  <c r="W20" i="2"/>
  <c r="U20" i="2"/>
  <c r="L20" i="2"/>
  <c r="J20" i="2"/>
  <c r="F20" i="2"/>
  <c r="W19" i="2"/>
  <c r="X19" i="2" s="1"/>
  <c r="U19" i="2"/>
  <c r="L19" i="2"/>
  <c r="J19" i="2"/>
  <c r="F19" i="2"/>
  <c r="W18" i="2"/>
  <c r="U18" i="2"/>
  <c r="L18" i="2"/>
  <c r="J18" i="2"/>
  <c r="F18" i="2"/>
  <c r="W17" i="2"/>
  <c r="U17" i="2"/>
  <c r="L17" i="2"/>
  <c r="J17" i="2"/>
  <c r="F17" i="2"/>
  <c r="W16" i="2"/>
  <c r="U16" i="2"/>
  <c r="L16" i="2"/>
  <c r="M16" i="2" s="1"/>
  <c r="J16" i="2"/>
  <c r="F16" i="2"/>
  <c r="W15" i="2"/>
  <c r="X15" i="2" s="1"/>
  <c r="U15" i="2"/>
  <c r="L15" i="2"/>
  <c r="J15" i="2"/>
  <c r="F15" i="2"/>
  <c r="Y15" i="2" s="1"/>
  <c r="W14" i="2"/>
  <c r="U14" i="2"/>
  <c r="L14" i="2"/>
  <c r="J14" i="2"/>
  <c r="F14" i="2"/>
  <c r="W13" i="2"/>
  <c r="U13" i="2"/>
  <c r="L13" i="2"/>
  <c r="N13" i="2" s="1"/>
  <c r="J13" i="2"/>
  <c r="F13" i="2"/>
  <c r="W12" i="2"/>
  <c r="U12" i="2"/>
  <c r="L12" i="2"/>
  <c r="J12" i="2"/>
  <c r="F12" i="2"/>
  <c r="W11" i="2"/>
  <c r="U11" i="2"/>
  <c r="L11" i="2"/>
  <c r="J11" i="2"/>
  <c r="F11" i="2"/>
  <c r="W10" i="2"/>
  <c r="U10" i="2"/>
  <c r="L10" i="2"/>
  <c r="J10" i="2"/>
  <c r="F10" i="2"/>
  <c r="W9" i="2"/>
  <c r="U9" i="2"/>
  <c r="L9" i="2"/>
  <c r="N9" i="2" s="1"/>
  <c r="J9" i="2"/>
  <c r="F9" i="2"/>
  <c r="Y28" i="2" l="1"/>
  <c r="Y40" i="2"/>
  <c r="X13" i="2"/>
  <c r="Y13" i="2" s="1"/>
  <c r="X37" i="2"/>
  <c r="Y11" i="2"/>
  <c r="N41" i="2"/>
  <c r="X11" i="2"/>
  <c r="Y19" i="2"/>
  <c r="X23" i="2"/>
  <c r="X35" i="2"/>
  <c r="Y35" i="2" s="1"/>
  <c r="Y43" i="2"/>
  <c r="Y17" i="2"/>
  <c r="X21" i="2"/>
  <c r="Y21" i="2" s="1"/>
  <c r="Y23" i="2"/>
  <c r="M9" i="2"/>
  <c r="Y31" i="2"/>
  <c r="N40" i="2"/>
  <c r="Y10" i="2"/>
  <c r="Y22" i="2"/>
  <c r="Y34" i="2"/>
  <c r="Y32" i="2"/>
  <c r="Y44" i="2"/>
  <c r="Y25" i="2"/>
  <c r="X29" i="2"/>
  <c r="Y29" i="2" s="1"/>
  <c r="Y37" i="2"/>
  <c r="N16" i="2"/>
  <c r="Y30" i="2"/>
  <c r="M32" i="2"/>
  <c r="Y42" i="2"/>
  <c r="M15" i="2"/>
  <c r="N15" i="2"/>
  <c r="M23" i="2"/>
  <c r="N23" i="2"/>
  <c r="M31" i="2"/>
  <c r="N31" i="2"/>
  <c r="M39" i="2"/>
  <c r="N39" i="2"/>
  <c r="N12" i="2"/>
  <c r="M12" i="2"/>
  <c r="N20" i="2"/>
  <c r="M20" i="2"/>
  <c r="N28" i="2"/>
  <c r="M28" i="2"/>
  <c r="N36" i="2"/>
  <c r="M36" i="2"/>
  <c r="N44" i="2"/>
  <c r="M44" i="2"/>
  <c r="M17" i="2"/>
  <c r="N17" i="2"/>
  <c r="M25" i="2"/>
  <c r="N25" i="2"/>
  <c r="M33" i="2"/>
  <c r="N33" i="2"/>
  <c r="M10" i="2"/>
  <c r="X14" i="2"/>
  <c r="Y14" i="2" s="1"/>
  <c r="X16" i="2"/>
  <c r="Y16" i="2" s="1"/>
  <c r="M18" i="2"/>
  <c r="X22" i="2"/>
  <c r="X24" i="2"/>
  <c r="Y24" i="2" s="1"/>
  <c r="M26" i="2"/>
  <c r="X30" i="2"/>
  <c r="X32" i="2"/>
  <c r="M34" i="2"/>
  <c r="X38" i="2"/>
  <c r="Y38" i="2" s="1"/>
  <c r="X40" i="2"/>
  <c r="M42" i="2"/>
  <c r="X9" i="2"/>
  <c r="Y9" i="2" s="1"/>
  <c r="M11" i="2"/>
  <c r="M13" i="2"/>
  <c r="X17" i="2"/>
  <c r="M19" i="2"/>
  <c r="M21" i="2"/>
  <c r="X25" i="2"/>
  <c r="M27" i="2"/>
  <c r="M29" i="2"/>
  <c r="X33" i="2"/>
  <c r="Y33" i="2" s="1"/>
  <c r="M35" i="2"/>
  <c r="M37" i="2"/>
  <c r="X41" i="2"/>
  <c r="Y41" i="2" s="1"/>
  <c r="M43" i="2"/>
  <c r="N43" i="2"/>
  <c r="N35" i="2"/>
  <c r="N27" i="2"/>
  <c r="N19" i="2"/>
  <c r="N11" i="2"/>
  <c r="X10" i="2"/>
  <c r="X12" i="2"/>
  <c r="Y12" i="2" s="1"/>
  <c r="M14" i="2"/>
  <c r="X18" i="2"/>
  <c r="Y18" i="2" s="1"/>
  <c r="X20" i="2"/>
  <c r="Y20" i="2" s="1"/>
  <c r="M22" i="2"/>
  <c r="X26" i="2"/>
  <c r="Y26" i="2" s="1"/>
  <c r="X28" i="2"/>
  <c r="M30" i="2"/>
  <c r="X34" i="2"/>
  <c r="X36" i="2"/>
  <c r="Y36" i="2" s="1"/>
  <c r="M38" i="2"/>
  <c r="X42" i="2"/>
  <c r="X44" i="2"/>
  <c r="N42" i="2"/>
  <c r="N38" i="2"/>
  <c r="N34" i="2"/>
  <c r="N30" i="2"/>
  <c r="N26" i="2"/>
  <c r="N22" i="2"/>
  <c r="N18" i="2"/>
  <c r="N14" i="2"/>
  <c r="N10" i="2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R45" i="1"/>
  <c r="P45" i="1"/>
  <c r="L45" i="1"/>
  <c r="J45" i="1"/>
  <c r="R44" i="1"/>
  <c r="P44" i="1"/>
  <c r="L44" i="1"/>
  <c r="J44" i="1"/>
  <c r="R43" i="1"/>
  <c r="P43" i="1"/>
  <c r="L43" i="1"/>
  <c r="J43" i="1"/>
  <c r="R42" i="1"/>
  <c r="P42" i="1"/>
  <c r="L42" i="1"/>
  <c r="J42" i="1"/>
  <c r="R41" i="1"/>
  <c r="P41" i="1"/>
  <c r="L41" i="1"/>
  <c r="J41" i="1"/>
  <c r="R40" i="1"/>
  <c r="P40" i="1"/>
  <c r="L40" i="1"/>
  <c r="J40" i="1"/>
  <c r="R39" i="1"/>
  <c r="P39" i="1"/>
  <c r="L39" i="1"/>
  <c r="J39" i="1"/>
  <c r="R38" i="1"/>
  <c r="P38" i="1"/>
  <c r="L38" i="1"/>
  <c r="J38" i="1"/>
  <c r="R37" i="1"/>
  <c r="P37" i="1"/>
  <c r="L37" i="1"/>
  <c r="J37" i="1"/>
  <c r="R36" i="1"/>
  <c r="P36" i="1"/>
  <c r="L36" i="1"/>
  <c r="J36" i="1"/>
  <c r="R35" i="1"/>
  <c r="P35" i="1"/>
  <c r="L35" i="1"/>
  <c r="J35" i="1"/>
  <c r="R34" i="1"/>
  <c r="P34" i="1"/>
  <c r="L34" i="1"/>
  <c r="J34" i="1"/>
  <c r="R33" i="1"/>
  <c r="P33" i="1"/>
  <c r="L33" i="1"/>
  <c r="J33" i="1"/>
  <c r="R32" i="1"/>
  <c r="P32" i="1"/>
  <c r="L32" i="1"/>
  <c r="J32" i="1"/>
  <c r="R31" i="1"/>
  <c r="P31" i="1"/>
  <c r="L31" i="1"/>
  <c r="J31" i="1"/>
  <c r="R30" i="1"/>
  <c r="P30" i="1"/>
  <c r="L30" i="1"/>
  <c r="J30" i="1"/>
  <c r="R29" i="1"/>
  <c r="P29" i="1"/>
  <c r="L29" i="1"/>
  <c r="J29" i="1"/>
  <c r="R28" i="1"/>
  <c r="P28" i="1"/>
  <c r="L28" i="1"/>
  <c r="J28" i="1"/>
  <c r="R27" i="1"/>
  <c r="P27" i="1"/>
  <c r="L27" i="1"/>
  <c r="J27" i="1"/>
  <c r="R26" i="1"/>
  <c r="P26" i="1"/>
  <c r="L26" i="1"/>
  <c r="J26" i="1"/>
  <c r="R25" i="1"/>
  <c r="P25" i="1"/>
  <c r="L25" i="1"/>
  <c r="J25" i="1"/>
  <c r="R24" i="1"/>
  <c r="P24" i="1"/>
  <c r="L24" i="1"/>
  <c r="J24" i="1"/>
  <c r="R23" i="1"/>
  <c r="P23" i="1"/>
  <c r="L23" i="1"/>
  <c r="J23" i="1"/>
  <c r="R22" i="1"/>
  <c r="P22" i="1"/>
  <c r="L22" i="1"/>
  <c r="J22" i="1"/>
  <c r="M22" i="1" l="1"/>
  <c r="M23" i="1"/>
  <c r="M24" i="1"/>
  <c r="M25" i="1"/>
  <c r="M26" i="1"/>
  <c r="M27" i="1"/>
  <c r="M28" i="1"/>
  <c r="M29" i="1"/>
  <c r="M30" i="1"/>
  <c r="M31" i="1"/>
  <c r="M32" i="1"/>
  <c r="M33" i="1"/>
  <c r="S22" i="1"/>
  <c r="S24" i="1"/>
  <c r="S25" i="1"/>
  <c r="S26" i="1"/>
  <c r="S27" i="1"/>
  <c r="S28" i="1"/>
  <c r="S29" i="1"/>
  <c r="S30" i="1"/>
  <c r="S31" i="1"/>
  <c r="S32" i="1"/>
  <c r="S45" i="1"/>
  <c r="S44" i="1"/>
  <c r="S43" i="1"/>
  <c r="S42" i="1"/>
  <c r="S41" i="1"/>
  <c r="S40" i="1"/>
  <c r="S39" i="1"/>
  <c r="S38" i="1"/>
  <c r="S37" i="1"/>
  <c r="S36" i="1"/>
  <c r="S35" i="1"/>
  <c r="S34" i="1"/>
  <c r="S23" i="1"/>
  <c r="S33" i="1"/>
  <c r="M34" i="1"/>
  <c r="M35" i="1"/>
  <c r="M36" i="1"/>
  <c r="M37" i="1"/>
  <c r="M38" i="1"/>
  <c r="M39" i="1"/>
  <c r="M40" i="1"/>
  <c r="M41" i="1"/>
  <c r="M42" i="1"/>
  <c r="M43" i="1"/>
  <c r="M44" i="1"/>
  <c r="M45" i="1"/>
  <c r="R21" i="1"/>
  <c r="R20" i="1"/>
  <c r="R19" i="1"/>
  <c r="R18" i="1"/>
  <c r="R17" i="1"/>
  <c r="R16" i="1"/>
  <c r="R15" i="1"/>
  <c r="R14" i="1"/>
  <c r="R13" i="1"/>
  <c r="R12" i="1"/>
  <c r="R11" i="1"/>
  <c r="R10" i="1"/>
  <c r="P21" i="1"/>
  <c r="P20" i="1"/>
  <c r="P19" i="1"/>
  <c r="P18" i="1"/>
  <c r="P17" i="1"/>
  <c r="P16" i="1"/>
  <c r="P15" i="1"/>
  <c r="P14" i="1"/>
  <c r="P13" i="1"/>
  <c r="P12" i="1"/>
  <c r="P11" i="1"/>
  <c r="P10" i="1"/>
  <c r="L21" i="1"/>
  <c r="L20" i="1"/>
  <c r="L19" i="1"/>
  <c r="L18" i="1"/>
  <c r="L17" i="1"/>
  <c r="L16" i="1"/>
  <c r="L15" i="1"/>
  <c r="L14" i="1"/>
  <c r="L13" i="1"/>
  <c r="L12" i="1"/>
  <c r="L11" i="1"/>
  <c r="J21" i="1"/>
  <c r="J20" i="1"/>
  <c r="J19" i="1"/>
  <c r="J18" i="1"/>
  <c r="J17" i="1"/>
  <c r="J16" i="1"/>
  <c r="J15" i="1"/>
  <c r="J14" i="1"/>
  <c r="J13" i="1"/>
  <c r="J12" i="1"/>
  <c r="J11" i="1"/>
  <c r="L10" i="1"/>
  <c r="J10" i="1"/>
  <c r="S10" i="1" l="1"/>
  <c r="S14" i="1"/>
  <c r="S18" i="1"/>
  <c r="S12" i="1"/>
  <c r="S16" i="1"/>
  <c r="M10" i="1"/>
  <c r="M11" i="1"/>
  <c r="M13" i="1"/>
  <c r="M15" i="1"/>
  <c r="M17" i="1"/>
  <c r="M19" i="1"/>
  <c r="M21" i="1"/>
  <c r="S11" i="1"/>
  <c r="S13" i="1"/>
  <c r="S15" i="1"/>
  <c r="S17" i="1"/>
  <c r="S19" i="1"/>
  <c r="S21" i="1"/>
  <c r="M12" i="1"/>
  <c r="M14" i="1"/>
  <c r="M16" i="1"/>
  <c r="M18" i="1"/>
  <c r="M20" i="1"/>
  <c r="S20" i="1"/>
</calcChain>
</file>

<file path=xl/sharedStrings.xml><?xml version="1.0" encoding="utf-8"?>
<sst xmlns="http://schemas.openxmlformats.org/spreadsheetml/2006/main" count="131" uniqueCount="50">
  <si>
    <t>Parzelle</t>
  </si>
  <si>
    <t>8 Reihen à 1m</t>
  </si>
  <si>
    <t>gesamt (g)</t>
  </si>
  <si>
    <t>(g)</t>
  </si>
  <si>
    <t>Halme</t>
  </si>
  <si>
    <t xml:space="preserve">Einwaage Schale + Korn </t>
  </si>
  <si>
    <t>Einwaage Korn</t>
  </si>
  <si>
    <t>KORN</t>
  </si>
  <si>
    <t>Rückwaage Korn</t>
  </si>
  <si>
    <t xml:space="preserve">Schale </t>
  </si>
  <si>
    <t>Rückwaage Schale + Korn</t>
  </si>
  <si>
    <t>TM</t>
  </si>
  <si>
    <t>%</t>
  </si>
  <si>
    <t>anteilig (g)</t>
  </si>
  <si>
    <t>Einwaage Stroh</t>
  </si>
  <si>
    <t>Rückwaage Stroh</t>
  </si>
  <si>
    <t>STROH</t>
  </si>
  <si>
    <t>Einwaage Schale + Stroh</t>
  </si>
  <si>
    <t>Rückwaage Schale + Stroh</t>
  </si>
  <si>
    <t>Endernte</t>
  </si>
  <si>
    <t xml:space="preserve">Anzahl ährentragender </t>
  </si>
  <si>
    <t>( 1m² )</t>
  </si>
  <si>
    <t>FM</t>
  </si>
  <si>
    <t>FM Korn</t>
  </si>
  <si>
    <t>FM Stroh</t>
  </si>
  <si>
    <t>Variante</t>
  </si>
  <si>
    <t>Block</t>
  </si>
  <si>
    <t>KA-19-A</t>
  </si>
  <si>
    <t>Sommerweizen</t>
  </si>
  <si>
    <t>26.07.2019</t>
  </si>
  <si>
    <t>SW</t>
  </si>
  <si>
    <t>dtha</t>
  </si>
  <si>
    <t>Zeilenbeschriftungen</t>
  </si>
  <si>
    <t>Gesamtergebnis</t>
  </si>
  <si>
    <t>Spaltenbeschriftungen</t>
  </si>
  <si>
    <t>Mittelwert von dtha</t>
  </si>
  <si>
    <t>SD</t>
  </si>
  <si>
    <t>Lu1</t>
  </si>
  <si>
    <t>Lu2</t>
  </si>
  <si>
    <t>Lu3</t>
  </si>
  <si>
    <t>Ww1</t>
  </si>
  <si>
    <t>Ww2</t>
  </si>
  <si>
    <t>Ww3</t>
  </si>
  <si>
    <t>Rs1</t>
  </si>
  <si>
    <t>Rs2</t>
  </si>
  <si>
    <t>Rs3</t>
  </si>
  <si>
    <t>N%</t>
  </si>
  <si>
    <t>C%</t>
  </si>
  <si>
    <t>P%</t>
  </si>
  <si>
    <t>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</si>
</sst>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/>
    <xf numFmtId="2" fontId="0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0" fillId="0" borderId="0" xfId="0" applyFont="1" applyFill="1"/>
    <xf numFmtId="2" fontId="1" fillId="0" borderId="0" xfId="0" applyNumberFormat="1" applyFont="1" applyFill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'KA-19-A (2)'!$AK$10:$AK$18</c:f>
                <c:numCache>
                  <c:formatCode>General</c:formatCode>
                  <c:ptCount val="9"/>
                  <c:pt idx="0">
                    <c:v>4.4909124072954274</c:v>
                  </c:pt>
                  <c:pt idx="1">
                    <c:v>4.1391724917749722</c:v>
                  </c:pt>
                  <c:pt idx="2">
                    <c:v>6.3610944747477749</c:v>
                  </c:pt>
                  <c:pt idx="3">
                    <c:v>1.3302387003842588</c:v>
                  </c:pt>
                  <c:pt idx="4">
                    <c:v>2.6120933335800478</c:v>
                  </c:pt>
                  <c:pt idx="5">
                    <c:v>4.2141749983438839</c:v>
                  </c:pt>
                  <c:pt idx="6">
                    <c:v>6.0104960069863989</c:v>
                  </c:pt>
                  <c:pt idx="7">
                    <c:v>2.3211464660091305</c:v>
                  </c:pt>
                  <c:pt idx="8">
                    <c:v>5.8941979663620128</c:v>
                  </c:pt>
                </c:numCache>
              </c:numRef>
            </c:plus>
            <c:minus>
              <c:numRef>
                <c:f>'KA-19-A (2)'!$AK$10:$AK$18</c:f>
                <c:numCache>
                  <c:formatCode>General</c:formatCode>
                  <c:ptCount val="9"/>
                  <c:pt idx="0">
                    <c:v>4.4909124072954274</c:v>
                  </c:pt>
                  <c:pt idx="1">
                    <c:v>4.1391724917749722</c:v>
                  </c:pt>
                  <c:pt idx="2">
                    <c:v>6.3610944747477749</c:v>
                  </c:pt>
                  <c:pt idx="3">
                    <c:v>1.3302387003842588</c:v>
                  </c:pt>
                  <c:pt idx="4">
                    <c:v>2.6120933335800478</c:v>
                  </c:pt>
                  <c:pt idx="5">
                    <c:v>4.2141749983438839</c:v>
                  </c:pt>
                  <c:pt idx="6">
                    <c:v>6.0104960069863989</c:v>
                  </c:pt>
                  <c:pt idx="7">
                    <c:v>2.3211464660091305</c:v>
                  </c:pt>
                  <c:pt idx="8">
                    <c:v>5.8941979663620128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'KA-19-A (2)'!$AM$10:$AM$18</c:f>
              <c:strCache>
                <c:ptCount val="9"/>
                <c:pt idx="0">
                  <c:v>Lu1</c:v>
                </c:pt>
                <c:pt idx="1">
                  <c:v>Lu2</c:v>
                </c:pt>
                <c:pt idx="2">
                  <c:v>Lu3</c:v>
                </c:pt>
                <c:pt idx="3">
                  <c:v>Ww1</c:v>
                </c:pt>
                <c:pt idx="4">
                  <c:v>Ww2</c:v>
                </c:pt>
                <c:pt idx="5">
                  <c:v>Ww3</c:v>
                </c:pt>
                <c:pt idx="6">
                  <c:v>Rs1</c:v>
                </c:pt>
                <c:pt idx="7">
                  <c:v>Rs2</c:v>
                </c:pt>
                <c:pt idx="8">
                  <c:v>Rs3</c:v>
                </c:pt>
              </c:strCache>
            </c:strRef>
          </c:cat>
          <c:val>
            <c:numRef>
              <c:f>'KA-19-A (2)'!$AN$10:$AN$18</c:f>
              <c:numCache>
                <c:formatCode>General</c:formatCode>
                <c:ptCount val="9"/>
                <c:pt idx="0">
                  <c:v>49.925750000000001</c:v>
                </c:pt>
                <c:pt idx="1">
                  <c:v>53.639250000000004</c:v>
                </c:pt>
                <c:pt idx="2">
                  <c:v>55.090749999999993</c:v>
                </c:pt>
                <c:pt idx="3">
                  <c:v>42.964500000000001</c:v>
                </c:pt>
                <c:pt idx="4">
                  <c:v>46.133250000000004</c:v>
                </c:pt>
                <c:pt idx="5">
                  <c:v>46.124249999999989</c:v>
                </c:pt>
                <c:pt idx="6">
                  <c:v>47.64425</c:v>
                </c:pt>
                <c:pt idx="7">
                  <c:v>44.965750000000007</c:v>
                </c:pt>
                <c:pt idx="8">
                  <c:v>41.8185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8-4723-8D28-FCAE06860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836608"/>
        <c:axId val="614836192"/>
      </c:barChart>
      <c:catAx>
        <c:axId val="61483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4836192"/>
        <c:crosses val="autoZero"/>
        <c:auto val="1"/>
        <c:lblAlgn val="ctr"/>
        <c:lblOffset val="100"/>
        <c:noMultiLvlLbl val="0"/>
      </c:catAx>
      <c:valAx>
        <c:axId val="6148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483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457200</xdr:colOff>
      <xdr:row>12</xdr:row>
      <xdr:rowOff>419100</xdr:rowOff>
    </xdr:from>
    <xdr:to>
      <xdr:col>45</xdr:col>
      <xdr:colOff>76200</xdr:colOff>
      <xdr:row>18</xdr:row>
      <xdr:rowOff>419100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Athmann" refreshedDate="43713.354595023149" createdVersion="6" refreshedVersion="6" minRefreshableVersion="3" recordCount="36" xr:uid="{00000000-000A-0000-FFFF-FFFF00000000}">
  <cacheSource type="worksheet">
    <worksheetSource ref="A8:N44" sheet="KA-19-A (2)"/>
  </cacheSource>
  <cacheFields count="14">
    <cacheField name="Parzelle" numFmtId="0">
      <sharedItems containsSemiMixedTypes="0" containsString="0" containsNumber="1" containsInteger="1" minValue="4" maxValue="105"/>
    </cacheField>
    <cacheField name="Variante" numFmtId="0">
      <sharedItems containsSemiMixedTypes="0" containsString="0" containsNumber="1" containsInteger="1" minValue="3" maxValue="27" count="9">
        <n v="12"/>
        <n v="21"/>
        <n v="3"/>
        <n v="27"/>
        <n v="9"/>
        <n v="18"/>
        <n v="6"/>
        <n v="24"/>
        <n v="15"/>
      </sharedItems>
    </cacheField>
    <cacheField name="Block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FM" numFmtId="0">
      <sharedItems containsSemiMixedTypes="0" containsString="0" containsNumber="1" containsInteger="1" minValue="936" maxValue="1906"/>
    </cacheField>
    <cacheField name="FM Korn" numFmtId="2">
      <sharedItems containsSemiMixedTypes="0" containsString="0" containsNumber="1" minValue="398.85" maxValue="704.25"/>
    </cacheField>
    <cacheField name="FM Stroh" numFmtId="2">
      <sharedItems containsSemiMixedTypes="0" containsString="0" containsNumber="1" minValue="529.25" maxValue="1362.67"/>
    </cacheField>
    <cacheField name="Anzahl ährentragender " numFmtId="0">
      <sharedItems containsSemiMixedTypes="0" containsString="0" containsNumber="1" containsInteger="1" minValue="353" maxValue="935"/>
    </cacheField>
    <cacheField name="Schale " numFmtId="2">
      <sharedItems containsSemiMixedTypes="0" containsString="0" containsNumber="1" minValue="12.25" maxValue="15.85"/>
    </cacheField>
    <cacheField name="Einwaage Schale + Korn " numFmtId="2">
      <sharedItems containsSemiMixedTypes="0" containsString="0" containsNumber="1" minValue="414.05" maxValue="719.93"/>
    </cacheField>
    <cacheField name="Einwaage Korn" numFmtId="2">
      <sharedItems containsSemiMixedTypes="0" containsString="0" containsNumber="1" minValue="398.85" maxValue="704.25"/>
    </cacheField>
    <cacheField name="Rückwaage Schale + Korn" numFmtId="2">
      <sharedItems containsSemiMixedTypes="0" containsString="0" containsNumber="1" minValue="374.92" maxValue="653.42999999999995"/>
    </cacheField>
    <cacheField name="Rückwaage Korn" numFmtId="0">
      <sharedItems containsSemiMixedTypes="0" containsString="0" containsNumber="1" minValue="359.72" maxValue="637.75"/>
    </cacheField>
    <cacheField name="TM" numFmtId="2">
      <sharedItems containsSemiMixedTypes="0" containsString="0" containsNumber="1" minValue="89.439474869682726" maxValue="91.63789220837711"/>
    </cacheField>
    <cacheField name="dtha" numFmtId="2">
      <sharedItems containsSemiMixedTypes="0" containsString="0" containsNumber="1" minValue="35.972000000000001" maxValue="63.774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4"/>
    <x v="0"/>
    <x v="0"/>
    <n v="1154"/>
    <n v="490.36"/>
    <n v="663.64"/>
    <n v="406"/>
    <n v="15.61"/>
    <n v="505.97"/>
    <n v="490.36"/>
    <n v="455.84"/>
    <n v="440.22999999999996"/>
    <n v="89.776898605106439"/>
    <n v="44.022999999999996"/>
  </r>
  <r>
    <n v="5"/>
    <x v="1"/>
    <x v="0"/>
    <n v="1350"/>
    <n v="566.77"/>
    <n v="783.23"/>
    <n v="476"/>
    <n v="15.63"/>
    <n v="582.4"/>
    <n v="566.77"/>
    <n v="526.30999999999995"/>
    <n v="510.67999999999995"/>
    <n v="90.103569349118686"/>
    <n v="51.067999999999991"/>
  </r>
  <r>
    <n v="6"/>
    <x v="2"/>
    <x v="0"/>
    <n v="1400"/>
    <n v="588.91999999999996"/>
    <n v="811.08"/>
    <n v="573"/>
    <n v="15.5"/>
    <n v="604.41999999999996"/>
    <n v="588.91999999999996"/>
    <n v="545"/>
    <n v="529.5"/>
    <n v="89.910344359165933"/>
    <n v="52.95"/>
  </r>
  <r>
    <n v="19"/>
    <x v="3"/>
    <x v="1"/>
    <n v="936"/>
    <n v="398.85"/>
    <n v="537.15"/>
    <n v="405"/>
    <n v="15.2"/>
    <n v="414.05"/>
    <n v="398.85"/>
    <n v="374.92"/>
    <n v="359.72"/>
    <n v="90.189294220885046"/>
    <n v="35.972000000000001"/>
  </r>
  <r>
    <n v="20"/>
    <x v="4"/>
    <x v="1"/>
    <n v="1507"/>
    <n v="576.57999999999993"/>
    <n v="930.42000000000007"/>
    <n v="777"/>
    <n v="15.34"/>
    <n v="591.91999999999996"/>
    <n v="576.57999999999993"/>
    <n v="538.95000000000005"/>
    <n v="523.61"/>
    <n v="90.813070172395854"/>
    <n v="52.361000000000004"/>
  </r>
  <r>
    <n v="21"/>
    <x v="5"/>
    <x v="1"/>
    <n v="1112"/>
    <n v="477.94"/>
    <n v="634.05999999999995"/>
    <n v="460"/>
    <n v="15.64"/>
    <n v="493.58"/>
    <n v="477.94"/>
    <n v="445.66"/>
    <n v="430.02000000000004"/>
    <n v="89.973636858183042"/>
    <n v="43.001999999999995"/>
  </r>
  <r>
    <n v="25"/>
    <x v="2"/>
    <x v="2"/>
    <n v="1378"/>
    <n v="604.35"/>
    <n v="773.65"/>
    <n v="564"/>
    <n v="15.48"/>
    <n v="619.83000000000004"/>
    <n v="604.35"/>
    <n v="560.13"/>
    <n v="544.65"/>
    <n v="90.12161826756018"/>
    <n v="54.465000000000003"/>
  </r>
  <r>
    <n v="26"/>
    <x v="0"/>
    <x v="2"/>
    <n v="1062"/>
    <n v="466.17"/>
    <n v="595.82999999999993"/>
    <n v="391"/>
    <n v="15.4"/>
    <n v="481.57"/>
    <n v="466.17"/>
    <n v="432.34"/>
    <n v="416.94"/>
    <n v="89.439474869682726"/>
    <n v="41.693999999999996"/>
  </r>
  <r>
    <n v="27"/>
    <x v="1"/>
    <x v="2"/>
    <n v="1376"/>
    <n v="582.89"/>
    <n v="793.11"/>
    <n v="558"/>
    <n v="15.58"/>
    <n v="598.47"/>
    <n v="582.89"/>
    <n v="539.69000000000005"/>
    <n v="524.11"/>
    <n v="89.915764552488469"/>
    <n v="52.410999999999994"/>
  </r>
  <r>
    <n v="34"/>
    <x v="4"/>
    <x v="3"/>
    <n v="1659"/>
    <n v="610.01"/>
    <n v="1048.99"/>
    <n v="757"/>
    <n v="15.48"/>
    <n v="625.49"/>
    <n v="610.01"/>
    <n v="568.86"/>
    <n v="553.38"/>
    <n v="90.716545630399509"/>
    <n v="55.338000000000001"/>
  </r>
  <r>
    <n v="35"/>
    <x v="3"/>
    <x v="3"/>
    <n v="1234"/>
    <n v="556.38"/>
    <n v="677.62"/>
    <n v="503"/>
    <n v="12.43"/>
    <n v="568.80999999999995"/>
    <n v="556.38"/>
    <n v="512.55999999999995"/>
    <n v="500.12999999999994"/>
    <n v="89.890003235198961"/>
    <n v="50.012999999999991"/>
  </r>
  <r>
    <n v="36"/>
    <x v="5"/>
    <x v="3"/>
    <n v="1358"/>
    <n v="575.33000000000004"/>
    <n v="782.67"/>
    <n v="562"/>
    <n v="15.36"/>
    <n v="590.69000000000005"/>
    <n v="575.33000000000004"/>
    <n v="538.41999999999996"/>
    <n v="523.05999999999995"/>
    <n v="90.914779344028631"/>
    <n v="52.305999999999997"/>
  </r>
  <r>
    <n v="46"/>
    <x v="6"/>
    <x v="3"/>
    <n v="1613"/>
    <n v="655.45"/>
    <n v="957.55"/>
    <n v="797"/>
    <n v="15.15"/>
    <n v="670.6"/>
    <n v="655.45"/>
    <n v="609.91"/>
    <n v="594.76"/>
    <n v="90.740712487603929"/>
    <n v="59.475999999999992"/>
  </r>
  <r>
    <n v="47"/>
    <x v="7"/>
    <x v="3"/>
    <n v="1131"/>
    <n v="485.76"/>
    <n v="645.24"/>
    <n v="389"/>
    <n v="15.54"/>
    <n v="501.3"/>
    <n v="485.76"/>
    <n v="451.03"/>
    <n v="435.48999999999995"/>
    <n v="89.651268115942017"/>
    <n v="43.548999999999999"/>
  </r>
  <r>
    <n v="48"/>
    <x v="8"/>
    <x v="3"/>
    <n v="1197"/>
    <n v="531.18000000000006"/>
    <n v="665.81999999999994"/>
    <n v="544"/>
    <n v="15.55"/>
    <n v="546.73"/>
    <n v="531.18000000000006"/>
    <n v="492.65"/>
    <n v="477.09999999999997"/>
    <n v="89.818893783651475"/>
    <n v="47.71"/>
  </r>
  <r>
    <n v="61"/>
    <x v="6"/>
    <x v="2"/>
    <n v="1906"/>
    <n v="543.33000000000004"/>
    <n v="1362.67"/>
    <n v="581"/>
    <n v="15.51"/>
    <n v="558.84"/>
    <n v="543.33000000000004"/>
    <n v="512.49"/>
    <n v="496.98"/>
    <n v="91.469272817624642"/>
    <n v="49.698"/>
  </r>
  <r>
    <n v="62"/>
    <x v="8"/>
    <x v="2"/>
    <n v="1097"/>
    <n v="466.27"/>
    <n v="630.73"/>
    <n v="464"/>
    <n v="15.49"/>
    <n v="481.76"/>
    <n v="466.27"/>
    <n v="442.77"/>
    <n v="427.28"/>
    <n v="91.63789220837711"/>
    <n v="42.728000000000002"/>
  </r>
  <r>
    <n v="63"/>
    <x v="7"/>
    <x v="2"/>
    <n v="1201"/>
    <n v="519.53"/>
    <n v="681.47"/>
    <n v="465"/>
    <n v="15.37"/>
    <n v="534.9"/>
    <n v="519.53"/>
    <n v="483.66"/>
    <n v="468.29"/>
    <n v="90.137239427944493"/>
    <n v="46.829000000000008"/>
  </r>
  <r>
    <n v="64"/>
    <x v="5"/>
    <x v="0"/>
    <n v="1172"/>
    <n v="504.34000000000003"/>
    <n v="667.66"/>
    <n v="459"/>
    <n v="15.49"/>
    <n v="519.83000000000004"/>
    <n v="504.34000000000003"/>
    <n v="467.07"/>
    <n v="451.58"/>
    <n v="89.538803188325318"/>
    <n v="45.158000000000001"/>
  </r>
  <r>
    <n v="65"/>
    <x v="3"/>
    <x v="0"/>
    <n v="986"/>
    <n v="456.75"/>
    <n v="529.25"/>
    <n v="353"/>
    <n v="15.85"/>
    <n v="472.6"/>
    <n v="456.75"/>
    <n v="424.91"/>
    <n v="409.06"/>
    <n v="89.558839627805142"/>
    <n v="40.905999999999999"/>
  </r>
  <r>
    <n v="66"/>
    <x v="4"/>
    <x v="0"/>
    <n v="1744"/>
    <n v="704.25"/>
    <n v="1039.75"/>
    <n v="935"/>
    <n v="15.68"/>
    <n v="719.93"/>
    <n v="704.25"/>
    <n v="653.42999999999995"/>
    <n v="637.75"/>
    <n v="90.55733049343273"/>
    <n v="63.774999999999999"/>
  </r>
  <r>
    <n v="79"/>
    <x v="7"/>
    <x v="1"/>
    <n v="1270"/>
    <n v="524.12"/>
    <n v="745.88"/>
    <n v="471"/>
    <n v="14.8"/>
    <n v="538.91999999999996"/>
    <n v="524.12"/>
    <n v="485.23"/>
    <n v="470.43"/>
    <n v="89.756162710829585"/>
    <n v="47.042999999999999"/>
  </r>
  <r>
    <n v="80"/>
    <x v="6"/>
    <x v="1"/>
    <n v="1630"/>
    <n v="582.78"/>
    <n v="1047.22"/>
    <n v="744"/>
    <n v="15.39"/>
    <n v="598.16999999999996"/>
    <n v="582.78"/>
    <n v="542.49"/>
    <n v="527.1"/>
    <n v="90.44579429630393"/>
    <n v="52.71"/>
  </r>
  <r>
    <n v="81"/>
    <x v="8"/>
    <x v="1"/>
    <n v="1296"/>
    <n v="540.37"/>
    <n v="755.63"/>
    <n v="497"/>
    <n v="15.63"/>
    <n v="556"/>
    <n v="540.37"/>
    <n v="501.46"/>
    <n v="485.83"/>
    <n v="89.906915631881859"/>
    <n v="48.582999999999998"/>
  </r>
  <r>
    <n v="88"/>
    <x v="8"/>
    <x v="0"/>
    <n v="1230"/>
    <n v="507.6"/>
    <n v="722.4"/>
    <n v="517"/>
    <n v="15.63"/>
    <n v="523.23"/>
    <n v="507.6"/>
    <n v="470.75"/>
    <n v="455.12"/>
    <n v="89.661150512214334"/>
    <n v="45.512"/>
  </r>
  <r>
    <n v="89"/>
    <x v="7"/>
    <x v="0"/>
    <n v="1129"/>
    <n v="470.15000000000003"/>
    <n v="658.84999999999991"/>
    <n v="498"/>
    <n v="15.39"/>
    <n v="485.54"/>
    <n v="470.15000000000003"/>
    <n v="439.81"/>
    <n v="424.42"/>
    <n v="90.27331702648091"/>
    <n v="42.442"/>
  </r>
  <r>
    <n v="90"/>
    <x v="6"/>
    <x v="0"/>
    <n v="1489"/>
    <n v="579.16000000000008"/>
    <n v="909.83999999999992"/>
    <n v="588"/>
    <n v="15.55"/>
    <n v="594.71"/>
    <n v="579.16000000000008"/>
    <n v="542.28"/>
    <n v="526.73"/>
    <n v="90.947233924994805"/>
    <n v="52.673000000000002"/>
  </r>
  <r>
    <n v="94"/>
    <x v="2"/>
    <x v="3"/>
    <n v="1330"/>
    <n v="520.67999999999995"/>
    <n v="809.32"/>
    <n v="557"/>
    <n v="12.25"/>
    <n v="532.92999999999995"/>
    <n v="520.67999999999995"/>
    <n v="484.06"/>
    <n v="471.81"/>
    <n v="90.614196819543679"/>
    <n v="47.181000000000004"/>
  </r>
  <r>
    <n v="95"/>
    <x v="1"/>
    <x v="3"/>
    <n v="1359"/>
    <n v="535.19000000000005"/>
    <n v="823.81"/>
    <n v="545"/>
    <n v="15.38"/>
    <n v="550.57000000000005"/>
    <n v="535.19000000000005"/>
    <n v="495.81"/>
    <n v="480.43"/>
    <n v="89.768119733178864"/>
    <n v="48.042999999999999"/>
  </r>
  <r>
    <n v="96"/>
    <x v="0"/>
    <x v="3"/>
    <n v="1163"/>
    <n v="492.87"/>
    <n v="670.13"/>
    <n v="436"/>
    <n v="12.25"/>
    <n v="505.12"/>
    <n v="492.87"/>
    <n v="454.25"/>
    <n v="442"/>
    <n v="89.678819972812306"/>
    <n v="44.2"/>
  </r>
  <r>
    <n v="97"/>
    <x v="4"/>
    <x v="2"/>
    <n v="1573"/>
    <n v="537.03000000000009"/>
    <n v="1035.9699999999998"/>
    <n v="618"/>
    <n v="12.56"/>
    <n v="549.59"/>
    <n v="537.03000000000009"/>
    <n v="501.45"/>
    <n v="488.89"/>
    <n v="91.035882539150492"/>
    <n v="48.888999999999996"/>
  </r>
  <r>
    <n v="98"/>
    <x v="5"/>
    <x v="2"/>
    <n v="1190"/>
    <n v="489"/>
    <n v="701"/>
    <n v="502"/>
    <n v="15.57"/>
    <n v="504.57"/>
    <n v="489"/>
    <n v="455.88"/>
    <n v="440.31"/>
    <n v="90.042944785276063"/>
    <n v="44.030999999999992"/>
  </r>
  <r>
    <n v="99"/>
    <x v="3"/>
    <x v="2"/>
    <n v="1164"/>
    <n v="447.7"/>
    <n v="716.3"/>
    <n v="494"/>
    <n v="15.6"/>
    <n v="463.3"/>
    <n v="447.7"/>
    <n v="419.43"/>
    <n v="403.83"/>
    <n v="90.201027473754749"/>
    <n v="40.382999999999996"/>
  </r>
  <r>
    <n v="103"/>
    <x v="1"/>
    <x v="1"/>
    <n v="1049"/>
    <n v="434.35"/>
    <n v="614.65"/>
    <n v="419"/>
    <n v="15.53"/>
    <n v="449.88"/>
    <n v="434.35"/>
    <n v="406.08"/>
    <n v="390.55"/>
    <n v="89.915966386554629"/>
    <n v="39.055"/>
  </r>
  <r>
    <n v="104"/>
    <x v="2"/>
    <x v="1"/>
    <n v="1276"/>
    <n v="503.85"/>
    <n v="772.15"/>
    <n v="532"/>
    <n v="15.5"/>
    <n v="519.35"/>
    <n v="503.85"/>
    <n v="466.57"/>
    <n v="451.07"/>
    <n v="89.524660117098335"/>
    <n v="45.106999999999999"/>
  </r>
  <r>
    <n v="105"/>
    <x v="0"/>
    <x v="1"/>
    <n v="1090"/>
    <n v="461.82"/>
    <n v="628.18000000000006"/>
    <n v="426"/>
    <n v="12.38"/>
    <n v="474.2"/>
    <n v="461.82"/>
    <n v="431.79"/>
    <n v="419.41"/>
    <n v="90.816768437919535"/>
    <n v="41.941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E8:AJ19" firstHeaderRow="1" firstDataRow="2" firstDataCol="1"/>
  <pivotFields count="14">
    <pivotField showAll="0"/>
    <pivotField axis="axisRow" showAll="0">
      <items count="10">
        <item x="2"/>
        <item x="6"/>
        <item x="4"/>
        <item x="0"/>
        <item x="8"/>
        <item x="5"/>
        <item x="1"/>
        <item x="7"/>
        <item x="3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/>
    <pivotField numFmtId="2" showAll="0"/>
    <pivotField numFmtId="2" showAll="0"/>
    <pivotField showAll="0"/>
    <pivotField numFmtId="2" showAll="0"/>
    <pivotField numFmtId="2" showAll="0"/>
    <pivotField numFmtId="2" showAll="0"/>
    <pivotField numFmtId="2" showAll="0"/>
    <pivotField showAll="0"/>
    <pivotField numFmtId="2" showAll="0"/>
    <pivotField dataField="1" numFmtId="2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Mittelwert von dtha" fld="1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4"/>
  <sheetViews>
    <sheetView tabSelected="1" zoomScale="85" zoomScaleNormal="85" workbookViewId="0">
      <selection activeCell="F3" sqref="F3"/>
    </sheetView>
  </sheetViews>
  <sheetFormatPr baseColWidth="10" defaultColWidth="11.5546875" defaultRowHeight="15" x14ac:dyDescent="0.2"/>
  <cols>
    <col min="1" max="1" width="13.5546875" style="2" customWidth="1"/>
    <col min="2" max="2" width="7.77734375" style="2" customWidth="1"/>
    <col min="3" max="3" width="7.109375" style="2" customWidth="1"/>
    <col min="4" max="4" width="10" style="2" customWidth="1"/>
    <col min="5" max="5" width="9.77734375" style="2" customWidth="1"/>
    <col min="6" max="6" width="10.33203125" style="2" customWidth="1"/>
    <col min="7" max="7" width="20.109375" style="1" customWidth="1"/>
    <col min="8" max="8" width="6.44140625" style="14" customWidth="1"/>
    <col min="9" max="9" width="21.33203125" style="14" customWidth="1"/>
    <col min="10" max="10" width="14" style="14" customWidth="1"/>
    <col min="11" max="11" width="23.44140625" style="14" customWidth="1"/>
    <col min="12" max="12" width="16.5546875" style="2" customWidth="1"/>
    <col min="13" max="18" width="7.21875" style="2" customWidth="1"/>
    <col min="19" max="19" width="6.88671875" style="14" customWidth="1"/>
    <col min="20" max="20" width="22.5546875" style="14" customWidth="1"/>
    <col min="21" max="21" width="14.77734375" style="2" customWidth="1"/>
    <col min="22" max="22" width="24.5546875" style="14" customWidth="1"/>
    <col min="23" max="23" width="15.77734375" style="2" customWidth="1"/>
    <col min="24" max="29" width="7" style="2" customWidth="1"/>
    <col min="30" max="30" width="11.5546875" style="2"/>
    <col min="31" max="31" width="20.77734375" style="2" bestFit="1" customWidth="1"/>
    <col min="32" max="32" width="22.21875" style="2" bestFit="1" customWidth="1"/>
    <col min="33" max="34" width="7" style="2" customWidth="1"/>
    <col min="35" max="35" width="12" style="2" customWidth="1"/>
    <col min="36" max="36" width="14.88671875" style="2" bestFit="1" customWidth="1"/>
    <col min="37" max="16384" width="11.5546875" style="2"/>
  </cols>
  <sheetData>
    <row r="1" spans="1:40" ht="15.75" x14ac:dyDescent="0.25">
      <c r="A1" s="10" t="s">
        <v>27</v>
      </c>
      <c r="B1" s="10"/>
      <c r="C1" s="10"/>
    </row>
    <row r="2" spans="1:40" ht="15.75" x14ac:dyDescent="0.25">
      <c r="A2" s="10" t="s">
        <v>28</v>
      </c>
      <c r="B2" s="10"/>
      <c r="C2" s="10"/>
    </row>
    <row r="3" spans="1:40" ht="15.75" x14ac:dyDescent="0.25">
      <c r="A3" s="11" t="s">
        <v>29</v>
      </c>
      <c r="B3" s="11"/>
      <c r="C3" s="11"/>
      <c r="D3" s="1"/>
      <c r="E3" s="1"/>
      <c r="F3" s="1"/>
    </row>
    <row r="4" spans="1:40" ht="15.75" x14ac:dyDescent="0.25">
      <c r="A4" s="12" t="s">
        <v>19</v>
      </c>
      <c r="B4" s="12"/>
      <c r="C4" s="12"/>
      <c r="D4" s="3"/>
      <c r="E4" s="3"/>
      <c r="F4" s="3"/>
    </row>
    <row r="5" spans="1:40" ht="20.25" x14ac:dyDescent="0.3">
      <c r="A5" s="12" t="s">
        <v>1</v>
      </c>
      <c r="B5" s="12"/>
      <c r="C5" s="12"/>
      <c r="H5" s="22"/>
      <c r="I5" s="25"/>
      <c r="J5" s="23"/>
      <c r="K5" s="22"/>
      <c r="L5" s="24"/>
      <c r="M5" s="24"/>
      <c r="N5" s="24"/>
      <c r="O5" s="24"/>
      <c r="P5" s="24"/>
      <c r="Q5" s="24"/>
      <c r="R5" s="24"/>
      <c r="S5" s="9"/>
      <c r="T5" s="25"/>
      <c r="U5" s="24"/>
      <c r="V5" s="23"/>
      <c r="W5" s="24"/>
      <c r="X5" s="24"/>
      <c r="Y5" s="24"/>
      <c r="Z5" s="24"/>
      <c r="AA5" s="24"/>
      <c r="AB5" s="24"/>
      <c r="AC5" s="24"/>
    </row>
    <row r="6" spans="1:40" ht="20.25" x14ac:dyDescent="0.3">
      <c r="A6" s="4" t="s">
        <v>21</v>
      </c>
      <c r="B6" s="4"/>
      <c r="C6" s="4"/>
      <c r="H6" s="21"/>
      <c r="I6" s="18"/>
      <c r="J6" s="20" t="s">
        <v>7</v>
      </c>
      <c r="K6" s="21"/>
      <c r="L6" s="8"/>
      <c r="M6" s="8"/>
      <c r="N6" s="8"/>
      <c r="O6" s="8"/>
      <c r="P6" s="8"/>
      <c r="Q6" s="8"/>
      <c r="R6" s="8"/>
      <c r="S6" s="15"/>
      <c r="T6" s="18"/>
      <c r="U6" s="8"/>
      <c r="V6" s="20" t="s">
        <v>16</v>
      </c>
      <c r="W6" s="8"/>
      <c r="X6" s="8"/>
      <c r="Y6" s="8"/>
      <c r="Z6" s="8"/>
      <c r="AA6" s="8"/>
      <c r="AB6" s="8"/>
      <c r="AC6" s="8"/>
    </row>
    <row r="7" spans="1:40" ht="15.75" x14ac:dyDescent="0.25">
      <c r="A7" s="4"/>
      <c r="B7" s="4"/>
      <c r="C7" s="4"/>
      <c r="H7" s="21"/>
      <c r="I7" s="18"/>
      <c r="J7" s="18"/>
      <c r="K7" s="21"/>
      <c r="L7" s="8"/>
      <c r="M7" s="8"/>
      <c r="N7" s="8"/>
      <c r="O7" s="8"/>
      <c r="P7" s="8"/>
      <c r="Q7" s="8"/>
      <c r="R7" s="8"/>
      <c r="S7" s="15"/>
      <c r="T7" s="18"/>
      <c r="U7" s="8"/>
      <c r="V7" s="21"/>
      <c r="W7" s="8"/>
      <c r="X7" s="8"/>
      <c r="Y7" s="8"/>
      <c r="Z7" s="8"/>
      <c r="AA7" s="8"/>
      <c r="AB7" s="8"/>
      <c r="AC7" s="8"/>
    </row>
    <row r="8" spans="1:40" ht="18" customHeight="1" x14ac:dyDescent="0.25">
      <c r="A8" s="5" t="s">
        <v>0</v>
      </c>
      <c r="B8" s="5" t="s">
        <v>25</v>
      </c>
      <c r="C8" s="5" t="s">
        <v>26</v>
      </c>
      <c r="D8" s="5" t="s">
        <v>22</v>
      </c>
      <c r="E8" s="5" t="s">
        <v>23</v>
      </c>
      <c r="F8" s="5" t="s">
        <v>24</v>
      </c>
      <c r="G8" s="5" t="s">
        <v>20</v>
      </c>
      <c r="H8" s="19" t="s">
        <v>9</v>
      </c>
      <c r="I8" s="19" t="s">
        <v>5</v>
      </c>
      <c r="J8" s="19" t="s">
        <v>6</v>
      </c>
      <c r="K8" s="19" t="s">
        <v>10</v>
      </c>
      <c r="L8" s="5" t="s">
        <v>8</v>
      </c>
      <c r="M8" s="5" t="s">
        <v>11</v>
      </c>
      <c r="N8" s="5" t="s">
        <v>31</v>
      </c>
      <c r="O8" s="5" t="s">
        <v>46</v>
      </c>
      <c r="P8" s="5" t="s">
        <v>47</v>
      </c>
      <c r="Q8" s="5" t="s">
        <v>48</v>
      </c>
      <c r="R8" s="5" t="s">
        <v>49</v>
      </c>
      <c r="S8" s="16" t="s">
        <v>9</v>
      </c>
      <c r="T8" s="19" t="s">
        <v>17</v>
      </c>
      <c r="U8" s="5" t="s">
        <v>14</v>
      </c>
      <c r="V8" s="19" t="s">
        <v>18</v>
      </c>
      <c r="W8" s="5" t="s">
        <v>15</v>
      </c>
      <c r="X8" s="5" t="s">
        <v>11</v>
      </c>
      <c r="Y8" s="5" t="s">
        <v>31</v>
      </c>
      <c r="Z8" s="5" t="s">
        <v>46</v>
      </c>
      <c r="AA8" s="5" t="s">
        <v>47</v>
      </c>
      <c r="AB8" s="5" t="s">
        <v>48</v>
      </c>
      <c r="AC8" s="5" t="s">
        <v>49</v>
      </c>
      <c r="AE8" s="28" t="s">
        <v>35</v>
      </c>
      <c r="AF8" s="28" t="s">
        <v>34</v>
      </c>
      <c r="AG8"/>
      <c r="AH8"/>
      <c r="AI8"/>
      <c r="AJ8"/>
    </row>
    <row r="9" spans="1:40" ht="36" customHeight="1" x14ac:dyDescent="0.25">
      <c r="A9" s="26">
        <v>4</v>
      </c>
      <c r="B9" s="27">
        <v>12</v>
      </c>
      <c r="C9" s="27">
        <v>2</v>
      </c>
      <c r="D9" s="6">
        <v>1154</v>
      </c>
      <c r="E9" s="13">
        <v>490.36</v>
      </c>
      <c r="F9" s="13">
        <f>D9-E9</f>
        <v>663.64</v>
      </c>
      <c r="G9" s="6">
        <v>406</v>
      </c>
      <c r="H9" s="13">
        <v>15.61</v>
      </c>
      <c r="I9" s="13">
        <v>505.97</v>
      </c>
      <c r="J9" s="13">
        <f>I9-H9</f>
        <v>490.36</v>
      </c>
      <c r="K9" s="9">
        <v>455.84</v>
      </c>
      <c r="L9" s="7">
        <f>K9-H9</f>
        <v>440.22999999999996</v>
      </c>
      <c r="M9" s="9">
        <f t="shared" ref="M9:M44" si="0">(L9/J9)*100</f>
        <v>89.776898605106439</v>
      </c>
      <c r="N9" s="9">
        <f>L9/1000*10000/100</f>
        <v>44.022999999999996</v>
      </c>
      <c r="O9" s="9">
        <v>1.933588770246188</v>
      </c>
      <c r="P9" s="9">
        <v>45.150859160250207</v>
      </c>
      <c r="Q9" s="9">
        <v>0.41336847055249504</v>
      </c>
      <c r="R9" s="9">
        <v>0.49283343053452844</v>
      </c>
      <c r="S9" s="17">
        <v>23.78</v>
      </c>
      <c r="T9" s="13">
        <v>144.79</v>
      </c>
      <c r="U9" s="6">
        <f>T9-S9</f>
        <v>121.00999999999999</v>
      </c>
      <c r="V9" s="14">
        <v>133.65</v>
      </c>
      <c r="W9" s="7">
        <f>V9-S9</f>
        <v>109.87</v>
      </c>
      <c r="X9" s="9">
        <f t="shared" ref="X9:X44" si="1">(W9/U9)*100</f>
        <v>90.794149243864155</v>
      </c>
      <c r="Y9" s="9">
        <f>F9/100*X9/1000*10000/100</f>
        <v>60.254629204198011</v>
      </c>
      <c r="Z9" s="9">
        <v>0.24391049990765495</v>
      </c>
      <c r="AA9" s="9">
        <v>45.80147274098011</v>
      </c>
      <c r="AB9" s="9">
        <v>6.5021447144816849E-2</v>
      </c>
      <c r="AC9" s="9">
        <v>1.0069562932101104</v>
      </c>
      <c r="AE9" s="28" t="s">
        <v>32</v>
      </c>
      <c r="AF9">
        <v>1</v>
      </c>
      <c r="AG9">
        <v>2</v>
      </c>
      <c r="AH9">
        <v>3</v>
      </c>
      <c r="AI9">
        <v>4</v>
      </c>
      <c r="AJ9" t="s">
        <v>33</v>
      </c>
      <c r="AK9" s="2" t="s">
        <v>36</v>
      </c>
    </row>
    <row r="10" spans="1:40" ht="36" customHeight="1" x14ac:dyDescent="0.25">
      <c r="A10" s="26">
        <v>5</v>
      </c>
      <c r="B10" s="27">
        <v>21</v>
      </c>
      <c r="C10" s="27">
        <v>2</v>
      </c>
      <c r="D10" s="6">
        <v>1350</v>
      </c>
      <c r="E10" s="13">
        <v>566.77</v>
      </c>
      <c r="F10" s="13">
        <f t="shared" ref="F10:F44" si="2">D10-E10</f>
        <v>783.23</v>
      </c>
      <c r="G10" s="6">
        <v>476</v>
      </c>
      <c r="H10" s="13">
        <v>15.63</v>
      </c>
      <c r="I10" s="13">
        <v>582.4</v>
      </c>
      <c r="J10" s="13">
        <f t="shared" ref="J10:J20" si="3">I10-H10</f>
        <v>566.77</v>
      </c>
      <c r="K10" s="9">
        <v>526.30999999999995</v>
      </c>
      <c r="L10" s="9">
        <f t="shared" ref="L10:L20" si="4">K10-H10</f>
        <v>510.67999999999995</v>
      </c>
      <c r="M10" s="9">
        <f t="shared" si="0"/>
        <v>90.103569349118686</v>
      </c>
      <c r="N10" s="9">
        <f t="shared" ref="N10:N44" si="5">L10/1000*10000/100</f>
        <v>51.067999999999991</v>
      </c>
      <c r="O10" s="9">
        <v>2.3368287418722753</v>
      </c>
      <c r="P10" s="9">
        <v>45.62165102363204</v>
      </c>
      <c r="Q10" s="9">
        <v>0.38959687618722993</v>
      </c>
      <c r="R10" s="9">
        <v>0.46613824511210999</v>
      </c>
      <c r="S10" s="17">
        <v>23.46</v>
      </c>
      <c r="T10" s="13">
        <v>94.02</v>
      </c>
      <c r="U10" s="13">
        <f t="shared" ref="U10:U20" si="6">T10-S10</f>
        <v>70.56</v>
      </c>
      <c r="V10" s="14">
        <v>87.89</v>
      </c>
      <c r="W10" s="7">
        <f t="shared" ref="W10:W20" si="7">V10-S10</f>
        <v>64.430000000000007</v>
      </c>
      <c r="X10" s="9">
        <f t="shared" si="1"/>
        <v>91.312358276644005</v>
      </c>
      <c r="Y10" s="9">
        <f t="shared" ref="Y10:Y44" si="8">F10/100*X10/1000*10000/100</f>
        <v>71.518578373015885</v>
      </c>
      <c r="Z10" s="9">
        <v>0.34053260978945521</v>
      </c>
      <c r="AA10" s="9">
        <v>46.024101254786927</v>
      </c>
      <c r="AB10" s="9">
        <v>7.2247706422018346E-2</v>
      </c>
      <c r="AC10" s="9">
        <v>1.0863427447328182</v>
      </c>
      <c r="AE10" s="29">
        <v>3</v>
      </c>
      <c r="AF10" s="30">
        <v>54.465000000000003</v>
      </c>
      <c r="AG10" s="30">
        <v>52.95</v>
      </c>
      <c r="AH10" s="30">
        <v>45.106999999999999</v>
      </c>
      <c r="AI10" s="30">
        <v>47.181000000000004</v>
      </c>
      <c r="AJ10" s="30">
        <v>49.925750000000001</v>
      </c>
      <c r="AK10" s="2">
        <f>STDEV(AF10:AI10)</f>
        <v>4.4909124072954274</v>
      </c>
      <c r="AM10" s="2" t="s">
        <v>37</v>
      </c>
      <c r="AN10" s="30">
        <v>49.925750000000001</v>
      </c>
    </row>
    <row r="11" spans="1:40" ht="36" customHeight="1" x14ac:dyDescent="0.25">
      <c r="A11" s="26">
        <v>6</v>
      </c>
      <c r="B11" s="27">
        <v>3</v>
      </c>
      <c r="C11" s="27">
        <v>2</v>
      </c>
      <c r="D11" s="6">
        <v>1400</v>
      </c>
      <c r="E11" s="13">
        <v>588.91999999999996</v>
      </c>
      <c r="F11" s="13">
        <f t="shared" si="2"/>
        <v>811.08</v>
      </c>
      <c r="G11" s="6">
        <v>573</v>
      </c>
      <c r="H11" s="13">
        <v>15.5</v>
      </c>
      <c r="I11" s="13">
        <v>604.41999999999996</v>
      </c>
      <c r="J11" s="13">
        <f t="shared" si="3"/>
        <v>588.91999999999996</v>
      </c>
      <c r="K11" s="9">
        <v>545</v>
      </c>
      <c r="L11" s="9">
        <f t="shared" si="4"/>
        <v>529.5</v>
      </c>
      <c r="M11" s="9">
        <f t="shared" si="0"/>
        <v>89.910344359165933</v>
      </c>
      <c r="N11" s="9">
        <f t="shared" si="5"/>
        <v>52.95</v>
      </c>
      <c r="O11" s="9">
        <v>2.4634225599777002</v>
      </c>
      <c r="P11" s="9">
        <v>45.857541508518452</v>
      </c>
      <c r="Q11" s="9">
        <v>0.42466457916187939</v>
      </c>
      <c r="R11" s="9">
        <v>0.47423279435147025</v>
      </c>
      <c r="S11" s="17">
        <v>23.85</v>
      </c>
      <c r="T11" s="13">
        <v>124.59</v>
      </c>
      <c r="U11" s="13">
        <f t="shared" si="6"/>
        <v>100.74000000000001</v>
      </c>
      <c r="V11" s="14">
        <v>115.53</v>
      </c>
      <c r="W11" s="7">
        <f t="shared" si="7"/>
        <v>91.68</v>
      </c>
      <c r="X11" s="9">
        <f t="shared" si="1"/>
        <v>91.006551518761171</v>
      </c>
      <c r="Y11" s="9">
        <f t="shared" si="8"/>
        <v>73.813593805836817</v>
      </c>
      <c r="Z11" s="9">
        <v>0.3267162515696681</v>
      </c>
      <c r="AA11" s="9">
        <v>46.429776981573127</v>
      </c>
      <c r="AB11" s="9">
        <v>9.3788170863437076E-2</v>
      </c>
      <c r="AC11" s="9">
        <v>1.2132927065471208</v>
      </c>
      <c r="AE11" s="29">
        <v>6</v>
      </c>
      <c r="AF11" s="30">
        <v>49.698</v>
      </c>
      <c r="AG11" s="30">
        <v>52.673000000000002</v>
      </c>
      <c r="AH11" s="30">
        <v>52.71</v>
      </c>
      <c r="AI11" s="30">
        <v>59.475999999999992</v>
      </c>
      <c r="AJ11" s="30">
        <v>53.639250000000004</v>
      </c>
      <c r="AK11" s="2">
        <f t="shared" ref="AK11:AK18" si="9">STDEV(AF11:AI11)</f>
        <v>4.1391724917749722</v>
      </c>
      <c r="AM11" s="2" t="s">
        <v>38</v>
      </c>
      <c r="AN11" s="30">
        <v>53.639250000000004</v>
      </c>
    </row>
    <row r="12" spans="1:40" ht="36" customHeight="1" x14ac:dyDescent="0.25">
      <c r="A12" s="26">
        <v>19</v>
      </c>
      <c r="B12" s="27">
        <v>27</v>
      </c>
      <c r="C12" s="27">
        <v>3</v>
      </c>
      <c r="D12" s="6">
        <v>936</v>
      </c>
      <c r="E12" s="13">
        <v>398.85</v>
      </c>
      <c r="F12" s="13">
        <f t="shared" si="2"/>
        <v>537.15</v>
      </c>
      <c r="G12" s="6">
        <v>405</v>
      </c>
      <c r="H12" s="13">
        <v>15.2</v>
      </c>
      <c r="I12" s="13">
        <v>414.05</v>
      </c>
      <c r="J12" s="13">
        <f t="shared" si="3"/>
        <v>398.85</v>
      </c>
      <c r="K12" s="9">
        <v>374.92</v>
      </c>
      <c r="L12" s="9">
        <f t="shared" si="4"/>
        <v>359.72</v>
      </c>
      <c r="M12" s="9">
        <f t="shared" si="0"/>
        <v>90.189294220885046</v>
      </c>
      <c r="N12" s="9">
        <f t="shared" si="5"/>
        <v>35.972000000000001</v>
      </c>
      <c r="O12" s="9">
        <v>1.9604806963733319</v>
      </c>
      <c r="P12" s="9">
        <v>45.721124069302377</v>
      </c>
      <c r="Q12" s="9">
        <v>0.44141980049487795</v>
      </c>
      <c r="R12" s="9">
        <v>0.50057359066518758</v>
      </c>
      <c r="S12" s="17">
        <v>23.62</v>
      </c>
      <c r="T12" s="9">
        <v>102.91</v>
      </c>
      <c r="U12" s="13">
        <f t="shared" si="6"/>
        <v>79.289999999999992</v>
      </c>
      <c r="V12" s="14">
        <v>96.23</v>
      </c>
      <c r="W12" s="7">
        <f t="shared" si="7"/>
        <v>72.61</v>
      </c>
      <c r="X12" s="9">
        <f t="shared" si="1"/>
        <v>91.575230167738681</v>
      </c>
      <c r="Y12" s="9">
        <f t="shared" si="8"/>
        <v>49.189634884600828</v>
      </c>
      <c r="Z12" s="9">
        <v>0.24030902679477409</v>
      </c>
      <c r="AA12" s="9">
        <v>46.452775604119083</v>
      </c>
      <c r="AB12" s="9">
        <v>7.822235212074001E-2</v>
      </c>
      <c r="AC12" s="9">
        <v>1.1335037057440083</v>
      </c>
      <c r="AE12" s="29">
        <v>9</v>
      </c>
      <c r="AF12" s="30">
        <v>48.888999999999996</v>
      </c>
      <c r="AG12" s="30">
        <v>63.774999999999999</v>
      </c>
      <c r="AH12" s="30">
        <v>52.361000000000004</v>
      </c>
      <c r="AI12" s="30">
        <v>55.338000000000001</v>
      </c>
      <c r="AJ12" s="30">
        <v>55.090749999999993</v>
      </c>
      <c r="AK12" s="2">
        <f t="shared" si="9"/>
        <v>6.3610944747477749</v>
      </c>
      <c r="AM12" s="2" t="s">
        <v>39</v>
      </c>
      <c r="AN12" s="30">
        <v>55.090749999999993</v>
      </c>
    </row>
    <row r="13" spans="1:40" ht="36" customHeight="1" x14ac:dyDescent="0.25">
      <c r="A13" s="26">
        <v>20</v>
      </c>
      <c r="B13" s="27">
        <v>9</v>
      </c>
      <c r="C13" s="27">
        <v>3</v>
      </c>
      <c r="D13" s="6">
        <v>1507</v>
      </c>
      <c r="E13" s="13">
        <v>576.57999999999993</v>
      </c>
      <c r="F13" s="13">
        <f t="shared" si="2"/>
        <v>930.42000000000007</v>
      </c>
      <c r="G13" s="6">
        <v>777</v>
      </c>
      <c r="H13" s="13">
        <v>15.34</v>
      </c>
      <c r="I13" s="13">
        <v>591.91999999999996</v>
      </c>
      <c r="J13" s="13">
        <f t="shared" si="3"/>
        <v>576.57999999999993</v>
      </c>
      <c r="K13" s="9">
        <v>538.95000000000005</v>
      </c>
      <c r="L13" s="9">
        <f t="shared" si="4"/>
        <v>523.61</v>
      </c>
      <c r="M13" s="9">
        <f t="shared" si="0"/>
        <v>90.813070172395854</v>
      </c>
      <c r="N13" s="9">
        <f t="shared" si="5"/>
        <v>52.361000000000004</v>
      </c>
      <c r="O13" s="9">
        <v>2.8395557351610305</v>
      </c>
      <c r="P13" s="9">
        <v>45.988358712399261</v>
      </c>
      <c r="Q13" s="9">
        <v>0.4437110208581036</v>
      </c>
      <c r="R13" s="9">
        <v>0.47678783082058396</v>
      </c>
      <c r="S13" s="17">
        <v>23.19</v>
      </c>
      <c r="T13" s="9">
        <v>101.37</v>
      </c>
      <c r="U13" s="13">
        <f t="shared" si="6"/>
        <v>78.180000000000007</v>
      </c>
      <c r="V13" s="14">
        <v>95.32</v>
      </c>
      <c r="W13" s="7">
        <f t="shared" si="7"/>
        <v>72.13</v>
      </c>
      <c r="X13" s="9">
        <f t="shared" si="1"/>
        <v>92.261447940649759</v>
      </c>
      <c r="Y13" s="9">
        <f t="shared" si="8"/>
        <v>85.841896392939361</v>
      </c>
      <c r="Z13" s="9">
        <v>0.66045508691389054</v>
      </c>
      <c r="AA13" s="9">
        <v>46.087248243532557</v>
      </c>
      <c r="AB13" s="9">
        <v>0.10381742766483812</v>
      </c>
      <c r="AC13" s="9">
        <v>1.6086933467416045</v>
      </c>
      <c r="AE13" s="29">
        <v>12</v>
      </c>
      <c r="AF13" s="30">
        <v>41.693999999999996</v>
      </c>
      <c r="AG13" s="30">
        <v>44.022999999999996</v>
      </c>
      <c r="AH13" s="30">
        <v>41.941000000000003</v>
      </c>
      <c r="AI13" s="30">
        <v>44.2</v>
      </c>
      <c r="AJ13" s="30">
        <v>42.964500000000001</v>
      </c>
      <c r="AK13" s="2">
        <f t="shared" si="9"/>
        <v>1.3302387003842588</v>
      </c>
      <c r="AM13" s="2" t="s">
        <v>40</v>
      </c>
      <c r="AN13" s="30">
        <v>42.964500000000001</v>
      </c>
    </row>
    <row r="14" spans="1:40" ht="36" customHeight="1" x14ac:dyDescent="0.25">
      <c r="A14" s="26">
        <v>21</v>
      </c>
      <c r="B14" s="27">
        <v>18</v>
      </c>
      <c r="C14" s="27">
        <v>3</v>
      </c>
      <c r="D14" s="6">
        <v>1112</v>
      </c>
      <c r="E14" s="13">
        <v>477.94</v>
      </c>
      <c r="F14" s="13">
        <f t="shared" si="2"/>
        <v>634.05999999999995</v>
      </c>
      <c r="G14" s="6">
        <v>460</v>
      </c>
      <c r="H14" s="13">
        <v>15.64</v>
      </c>
      <c r="I14" s="13">
        <v>493.58</v>
      </c>
      <c r="J14" s="13">
        <f t="shared" si="3"/>
        <v>477.94</v>
      </c>
      <c r="K14" s="9">
        <v>445.66</v>
      </c>
      <c r="L14" s="9">
        <f t="shared" si="4"/>
        <v>430.02000000000004</v>
      </c>
      <c r="M14" s="9">
        <f t="shared" si="0"/>
        <v>89.973636858183042</v>
      </c>
      <c r="N14" s="9">
        <f t="shared" si="5"/>
        <v>43.001999999999995</v>
      </c>
      <c r="O14" s="9">
        <v>1.9530405665230746</v>
      </c>
      <c r="P14" s="9">
        <v>45.902834989486031</v>
      </c>
      <c r="Q14" s="9">
        <v>0.4439447176031277</v>
      </c>
      <c r="R14" s="9">
        <v>0.49320365699653401</v>
      </c>
      <c r="S14" s="17">
        <v>23.78</v>
      </c>
      <c r="T14" s="9">
        <v>115.99</v>
      </c>
      <c r="U14" s="13">
        <f t="shared" si="6"/>
        <v>92.21</v>
      </c>
      <c r="V14" s="14">
        <v>107.66</v>
      </c>
      <c r="W14" s="7">
        <f t="shared" si="7"/>
        <v>83.88</v>
      </c>
      <c r="X14" s="9">
        <f t="shared" si="1"/>
        <v>90.966272638542449</v>
      </c>
      <c r="Y14" s="9">
        <f t="shared" si="8"/>
        <v>57.67807482919423</v>
      </c>
      <c r="Z14" s="9">
        <v>0.26951163791317623</v>
      </c>
      <c r="AA14" s="9">
        <v>45.859991318483381</v>
      </c>
      <c r="AB14" s="9">
        <v>8.4870727181902528E-2</v>
      </c>
      <c r="AC14" s="9">
        <v>1.1584741646983514</v>
      </c>
      <c r="AE14" s="29">
        <v>15</v>
      </c>
      <c r="AF14" s="30">
        <v>42.728000000000002</v>
      </c>
      <c r="AG14" s="30">
        <v>45.512</v>
      </c>
      <c r="AH14" s="30">
        <v>48.582999999999998</v>
      </c>
      <c r="AI14" s="30">
        <v>47.71</v>
      </c>
      <c r="AJ14" s="30">
        <v>46.133250000000004</v>
      </c>
      <c r="AK14" s="2">
        <f t="shared" si="9"/>
        <v>2.6120933335800478</v>
      </c>
      <c r="AM14" s="2" t="s">
        <v>41</v>
      </c>
      <c r="AN14" s="30">
        <v>46.133250000000004</v>
      </c>
    </row>
    <row r="15" spans="1:40" ht="36" customHeight="1" x14ac:dyDescent="0.25">
      <c r="A15" s="26">
        <v>25</v>
      </c>
      <c r="B15" s="27">
        <v>3</v>
      </c>
      <c r="C15" s="27">
        <v>1</v>
      </c>
      <c r="D15" s="6">
        <v>1378</v>
      </c>
      <c r="E15" s="13">
        <v>604.35</v>
      </c>
      <c r="F15" s="13">
        <f t="shared" si="2"/>
        <v>773.65</v>
      </c>
      <c r="G15" s="6">
        <v>564</v>
      </c>
      <c r="H15" s="13">
        <v>15.48</v>
      </c>
      <c r="I15" s="13">
        <v>619.83000000000004</v>
      </c>
      <c r="J15" s="13">
        <f t="shared" si="3"/>
        <v>604.35</v>
      </c>
      <c r="K15" s="9">
        <v>560.13</v>
      </c>
      <c r="L15" s="9">
        <f t="shared" si="4"/>
        <v>544.65</v>
      </c>
      <c r="M15" s="9">
        <f t="shared" si="0"/>
        <v>90.12161826756018</v>
      </c>
      <c r="N15" s="9">
        <f t="shared" si="5"/>
        <v>54.465000000000003</v>
      </c>
      <c r="O15" s="9">
        <v>2.4328830187367969</v>
      </c>
      <c r="P15" s="9">
        <v>46.178205249211686</v>
      </c>
      <c r="Q15" s="9">
        <v>0.44522982517228116</v>
      </c>
      <c r="R15" s="9">
        <v>0.49610881997320699</v>
      </c>
      <c r="S15" s="17">
        <v>23.85</v>
      </c>
      <c r="T15" s="9">
        <v>120</v>
      </c>
      <c r="U15" s="13">
        <f t="shared" si="6"/>
        <v>96.15</v>
      </c>
      <c r="V15" s="14">
        <v>110.72</v>
      </c>
      <c r="W15" s="7">
        <f t="shared" si="7"/>
        <v>86.87</v>
      </c>
      <c r="X15" s="9">
        <f t="shared" si="1"/>
        <v>90.348413936557463</v>
      </c>
      <c r="Y15" s="9">
        <f t="shared" si="8"/>
        <v>69.898050442017677</v>
      </c>
      <c r="Z15" s="9">
        <v>0.32696135471235288</v>
      </c>
      <c r="AA15" s="9">
        <v>46.543870266463202</v>
      </c>
      <c r="AB15" s="9">
        <v>8.2541607279114304E-2</v>
      </c>
      <c r="AC15" s="9">
        <v>1.1475196442910205</v>
      </c>
      <c r="AE15" s="29">
        <v>18</v>
      </c>
      <c r="AF15" s="30">
        <v>44.030999999999992</v>
      </c>
      <c r="AG15" s="30">
        <v>45.158000000000001</v>
      </c>
      <c r="AH15" s="30">
        <v>43.001999999999995</v>
      </c>
      <c r="AI15" s="30">
        <v>52.305999999999997</v>
      </c>
      <c r="AJ15" s="30">
        <v>46.124249999999989</v>
      </c>
      <c r="AK15" s="2">
        <f t="shared" si="9"/>
        <v>4.2141749983438839</v>
      </c>
      <c r="AM15" s="2" t="s">
        <v>42</v>
      </c>
      <c r="AN15" s="30">
        <v>46.124249999999989</v>
      </c>
    </row>
    <row r="16" spans="1:40" ht="36" customHeight="1" x14ac:dyDescent="0.25">
      <c r="A16" s="26">
        <v>26</v>
      </c>
      <c r="B16" s="27">
        <v>12</v>
      </c>
      <c r="C16" s="27">
        <v>1</v>
      </c>
      <c r="D16" s="6">
        <v>1062</v>
      </c>
      <c r="E16" s="13">
        <v>466.17</v>
      </c>
      <c r="F16" s="13">
        <f t="shared" si="2"/>
        <v>595.82999999999993</v>
      </c>
      <c r="G16" s="6">
        <v>391</v>
      </c>
      <c r="H16" s="13">
        <v>15.4</v>
      </c>
      <c r="I16" s="13">
        <v>481.57</v>
      </c>
      <c r="J16" s="13">
        <f t="shared" si="3"/>
        <v>466.17</v>
      </c>
      <c r="K16" s="9">
        <v>432.34</v>
      </c>
      <c r="L16" s="9">
        <f t="shared" si="4"/>
        <v>416.94</v>
      </c>
      <c r="M16" s="9">
        <f t="shared" si="0"/>
        <v>89.439474869682726</v>
      </c>
      <c r="N16" s="9">
        <f t="shared" si="5"/>
        <v>41.693999999999996</v>
      </c>
      <c r="O16" s="9">
        <v>1.9257219888950359</v>
      </c>
      <c r="P16" s="9">
        <v>46.042814629013456</v>
      </c>
      <c r="Q16" s="9">
        <v>0.42087229203707799</v>
      </c>
      <c r="R16" s="9">
        <v>0.49127060677623369</v>
      </c>
      <c r="S16" s="17">
        <v>23.49</v>
      </c>
      <c r="T16" s="9">
        <v>113.46</v>
      </c>
      <c r="U16" s="13">
        <f t="shared" si="6"/>
        <v>89.97</v>
      </c>
      <c r="V16" s="14">
        <v>105.41</v>
      </c>
      <c r="W16" s="7">
        <f t="shared" si="7"/>
        <v>81.92</v>
      </c>
      <c r="X16" s="9">
        <f t="shared" si="1"/>
        <v>91.052573079915533</v>
      </c>
      <c r="Y16" s="9">
        <f t="shared" si="8"/>
        <v>54.25185461820606</v>
      </c>
      <c r="Z16" s="9">
        <v>0.27028379269542363</v>
      </c>
      <c r="AA16" s="9">
        <v>46.262568151456826</v>
      </c>
      <c r="AB16" s="9">
        <v>5.1228004338515237E-2</v>
      </c>
      <c r="AC16" s="9">
        <v>1.0324996445433545</v>
      </c>
      <c r="AE16" s="29">
        <v>21</v>
      </c>
      <c r="AF16" s="30">
        <v>52.410999999999994</v>
      </c>
      <c r="AG16" s="30">
        <v>51.067999999999991</v>
      </c>
      <c r="AH16" s="30">
        <v>39.055</v>
      </c>
      <c r="AI16" s="30">
        <v>48.042999999999999</v>
      </c>
      <c r="AJ16" s="30">
        <v>47.64425</v>
      </c>
      <c r="AK16" s="2">
        <f t="shared" si="9"/>
        <v>6.0104960069863989</v>
      </c>
      <c r="AM16" s="2" t="s">
        <v>43</v>
      </c>
      <c r="AN16" s="30">
        <v>47.64425</v>
      </c>
    </row>
    <row r="17" spans="1:40" ht="36" customHeight="1" x14ac:dyDescent="0.25">
      <c r="A17" s="26">
        <v>27</v>
      </c>
      <c r="B17" s="27">
        <v>21</v>
      </c>
      <c r="C17" s="27">
        <v>1</v>
      </c>
      <c r="D17" s="6">
        <v>1376</v>
      </c>
      <c r="E17" s="13">
        <v>582.89</v>
      </c>
      <c r="F17" s="13">
        <f t="shared" si="2"/>
        <v>793.11</v>
      </c>
      <c r="G17" s="6">
        <v>558</v>
      </c>
      <c r="H17" s="13">
        <v>15.58</v>
      </c>
      <c r="I17" s="13">
        <v>598.47</v>
      </c>
      <c r="J17" s="13">
        <f t="shared" si="3"/>
        <v>582.89</v>
      </c>
      <c r="K17" s="9">
        <v>539.69000000000005</v>
      </c>
      <c r="L17" s="9">
        <f t="shared" si="4"/>
        <v>524.11</v>
      </c>
      <c r="M17" s="9">
        <f t="shared" si="0"/>
        <v>89.915764552488469</v>
      </c>
      <c r="N17" s="9">
        <f t="shared" si="5"/>
        <v>52.410999999999994</v>
      </c>
      <c r="O17" s="9">
        <v>2.2316749522503887</v>
      </c>
      <c r="P17" s="9">
        <v>45.906756023802615</v>
      </c>
      <c r="Q17" s="9">
        <v>0.42643984372010441</v>
      </c>
      <c r="R17" s="9">
        <v>0.48507617858803154</v>
      </c>
      <c r="S17" s="17">
        <v>23.67</v>
      </c>
      <c r="T17" s="9">
        <v>94.81</v>
      </c>
      <c r="U17" s="13">
        <f t="shared" si="6"/>
        <v>71.14</v>
      </c>
      <c r="V17" s="14">
        <v>88.69</v>
      </c>
      <c r="W17" s="7">
        <f t="shared" si="7"/>
        <v>65.02</v>
      </c>
      <c r="X17" s="9">
        <f t="shared" si="1"/>
        <v>91.397244869271859</v>
      </c>
      <c r="Y17" s="9">
        <f t="shared" si="8"/>
        <v>72.488068878268194</v>
      </c>
      <c r="Z17" s="9">
        <v>0.35496045650806451</v>
      </c>
      <c r="AA17" s="9">
        <v>47.47223777460394</v>
      </c>
      <c r="AB17" s="9">
        <v>5.4966719341322107E-2</v>
      </c>
      <c r="AC17" s="9">
        <v>1.1832980346497972</v>
      </c>
      <c r="AE17" s="29">
        <v>24</v>
      </c>
      <c r="AF17" s="30">
        <v>46.829000000000008</v>
      </c>
      <c r="AG17" s="30">
        <v>42.442</v>
      </c>
      <c r="AH17" s="30">
        <v>47.042999999999999</v>
      </c>
      <c r="AI17" s="30">
        <v>43.548999999999999</v>
      </c>
      <c r="AJ17" s="30">
        <v>44.965750000000007</v>
      </c>
      <c r="AK17" s="2">
        <f t="shared" si="9"/>
        <v>2.3211464660091305</v>
      </c>
      <c r="AM17" s="2" t="s">
        <v>44</v>
      </c>
      <c r="AN17" s="30">
        <v>44.965750000000007</v>
      </c>
    </row>
    <row r="18" spans="1:40" ht="36" customHeight="1" x14ac:dyDescent="0.25">
      <c r="A18" s="26">
        <v>34</v>
      </c>
      <c r="B18" s="27">
        <v>9</v>
      </c>
      <c r="C18" s="27">
        <v>4</v>
      </c>
      <c r="D18" s="6">
        <v>1659</v>
      </c>
      <c r="E18" s="13">
        <v>610.01</v>
      </c>
      <c r="F18" s="13">
        <f t="shared" si="2"/>
        <v>1048.99</v>
      </c>
      <c r="G18" s="6">
        <v>757</v>
      </c>
      <c r="H18" s="13">
        <v>15.48</v>
      </c>
      <c r="I18" s="13">
        <v>625.49</v>
      </c>
      <c r="J18" s="13">
        <f t="shared" si="3"/>
        <v>610.01</v>
      </c>
      <c r="K18" s="9">
        <v>568.86</v>
      </c>
      <c r="L18" s="9">
        <f t="shared" si="4"/>
        <v>553.38</v>
      </c>
      <c r="M18" s="9">
        <f t="shared" si="0"/>
        <v>90.716545630399509</v>
      </c>
      <c r="N18" s="9">
        <f t="shared" si="5"/>
        <v>55.338000000000001</v>
      </c>
      <c r="O18" s="9">
        <v>2.9172125049964004</v>
      </c>
      <c r="P18" s="9">
        <v>46.660474405592332</v>
      </c>
      <c r="Q18" s="9">
        <v>0.44697802455632024</v>
      </c>
      <c r="R18" s="9">
        <v>0.50637757648902437</v>
      </c>
      <c r="S18" s="17">
        <v>23.45</v>
      </c>
      <c r="T18" s="9">
        <v>118.1</v>
      </c>
      <c r="U18" s="13">
        <f t="shared" si="6"/>
        <v>94.649999999999991</v>
      </c>
      <c r="V18" s="14">
        <v>109.33</v>
      </c>
      <c r="W18" s="7">
        <f t="shared" si="7"/>
        <v>85.88</v>
      </c>
      <c r="X18" s="9">
        <f t="shared" si="1"/>
        <v>90.734284204965661</v>
      </c>
      <c r="Y18" s="9">
        <f t="shared" si="8"/>
        <v>95.179356788166928</v>
      </c>
      <c r="Z18" s="9">
        <v>0.76265343075421765</v>
      </c>
      <c r="AA18" s="9">
        <v>45.334112806748138</v>
      </c>
      <c r="AB18" s="9">
        <v>0.10476358610671158</v>
      </c>
      <c r="AC18" s="9">
        <v>1.7952756853501066</v>
      </c>
      <c r="AE18" s="29">
        <v>27</v>
      </c>
      <c r="AF18" s="30">
        <v>40.382999999999996</v>
      </c>
      <c r="AG18" s="30">
        <v>40.905999999999999</v>
      </c>
      <c r="AH18" s="30">
        <v>35.972000000000001</v>
      </c>
      <c r="AI18" s="30">
        <v>50.012999999999991</v>
      </c>
      <c r="AJ18" s="30">
        <v>41.8185</v>
      </c>
      <c r="AK18" s="2">
        <f t="shared" si="9"/>
        <v>5.8941979663620128</v>
      </c>
      <c r="AM18" s="2" t="s">
        <v>45</v>
      </c>
      <c r="AN18" s="30">
        <v>41.8185</v>
      </c>
    </row>
    <row r="19" spans="1:40" ht="36" customHeight="1" x14ac:dyDescent="0.25">
      <c r="A19" s="26">
        <v>35</v>
      </c>
      <c r="B19" s="27">
        <v>27</v>
      </c>
      <c r="C19" s="27">
        <v>4</v>
      </c>
      <c r="D19" s="6">
        <v>1234</v>
      </c>
      <c r="E19" s="13">
        <v>556.38</v>
      </c>
      <c r="F19" s="13">
        <f t="shared" si="2"/>
        <v>677.62</v>
      </c>
      <c r="G19" s="6">
        <v>503</v>
      </c>
      <c r="H19" s="13">
        <v>12.43</v>
      </c>
      <c r="I19" s="13">
        <v>568.80999999999995</v>
      </c>
      <c r="J19" s="13">
        <f t="shared" si="3"/>
        <v>556.38</v>
      </c>
      <c r="K19" s="9">
        <v>512.55999999999995</v>
      </c>
      <c r="L19" s="9">
        <f t="shared" si="4"/>
        <v>500.12999999999994</v>
      </c>
      <c r="M19" s="9">
        <f t="shared" si="0"/>
        <v>89.890003235198961</v>
      </c>
      <c r="N19" s="9">
        <f t="shared" si="5"/>
        <v>50.012999999999991</v>
      </c>
      <c r="O19" s="9">
        <v>2.079861443189551</v>
      </c>
      <c r="P19" s="9">
        <v>46.581558171014976</v>
      </c>
      <c r="Q19" s="9">
        <v>0.45033467046957409</v>
      </c>
      <c r="R19" s="9">
        <v>0.48762076857502756</v>
      </c>
      <c r="S19" s="17">
        <v>23.65</v>
      </c>
      <c r="T19" s="9">
        <v>91.95</v>
      </c>
      <c r="U19" s="13">
        <f t="shared" si="6"/>
        <v>68.300000000000011</v>
      </c>
      <c r="V19" s="14">
        <v>85.89</v>
      </c>
      <c r="W19" s="7">
        <f t="shared" si="7"/>
        <v>62.24</v>
      </c>
      <c r="X19" s="9">
        <f t="shared" si="1"/>
        <v>91.127379209370403</v>
      </c>
      <c r="Y19" s="9">
        <f t="shared" si="8"/>
        <v>61.749734699853576</v>
      </c>
      <c r="Z19" s="9">
        <v>0.32660301299220507</v>
      </c>
      <c r="AA19" s="9">
        <v>45.602055000147885</v>
      </c>
      <c r="AB19" s="9">
        <v>0.11518157583487149</v>
      </c>
      <c r="AC19" s="9">
        <v>1.1196805186723913</v>
      </c>
      <c r="AE19" s="29" t="s">
        <v>33</v>
      </c>
      <c r="AF19" s="30">
        <v>46.792000000000002</v>
      </c>
      <c r="AG19" s="30">
        <v>48.722999999999999</v>
      </c>
      <c r="AH19" s="30">
        <v>45.085999999999999</v>
      </c>
      <c r="AI19" s="30">
        <v>49.757333333333328</v>
      </c>
      <c r="AJ19" s="30">
        <v>47.58958333333333</v>
      </c>
    </row>
    <row r="20" spans="1:40" ht="36" customHeight="1" x14ac:dyDescent="0.25">
      <c r="A20" s="26">
        <v>36</v>
      </c>
      <c r="B20" s="27">
        <v>18</v>
      </c>
      <c r="C20" s="27">
        <v>4</v>
      </c>
      <c r="D20" s="6">
        <v>1358</v>
      </c>
      <c r="E20" s="13">
        <v>575.33000000000004</v>
      </c>
      <c r="F20" s="13">
        <f t="shared" si="2"/>
        <v>782.67</v>
      </c>
      <c r="G20" s="6">
        <v>562</v>
      </c>
      <c r="H20" s="13">
        <v>15.36</v>
      </c>
      <c r="I20" s="13">
        <v>590.69000000000005</v>
      </c>
      <c r="J20" s="13">
        <f t="shared" si="3"/>
        <v>575.33000000000004</v>
      </c>
      <c r="K20" s="9">
        <v>538.41999999999996</v>
      </c>
      <c r="L20" s="9">
        <f t="shared" si="4"/>
        <v>523.05999999999995</v>
      </c>
      <c r="M20" s="9">
        <f t="shared" si="0"/>
        <v>90.914779344028631</v>
      </c>
      <c r="N20" s="9">
        <f t="shared" si="5"/>
        <v>52.305999999999997</v>
      </c>
      <c r="O20" s="9">
        <v>2.1197438499965564</v>
      </c>
      <c r="P20" s="9">
        <v>46.42041378237856</v>
      </c>
      <c r="Q20" s="9">
        <v>0.44096276734510709</v>
      </c>
      <c r="R20" s="9">
        <v>0.47848346594095492</v>
      </c>
      <c r="S20" s="17">
        <v>23.72</v>
      </c>
      <c r="T20" s="9">
        <v>91.55</v>
      </c>
      <c r="U20" s="13">
        <f t="shared" si="6"/>
        <v>67.83</v>
      </c>
      <c r="V20" s="14">
        <v>85.55</v>
      </c>
      <c r="W20" s="7">
        <f t="shared" si="7"/>
        <v>61.83</v>
      </c>
      <c r="X20" s="9">
        <f t="shared" si="1"/>
        <v>91.154356479433872</v>
      </c>
      <c r="Y20" s="9">
        <f t="shared" si="8"/>
        <v>71.343780185758504</v>
      </c>
      <c r="Z20" s="9">
        <v>0.33903461818635056</v>
      </c>
      <c r="AA20" s="9">
        <v>45.827935177235616</v>
      </c>
      <c r="AB20" s="9">
        <v>0.10383159334384051</v>
      </c>
      <c r="AC20" s="9">
        <v>1.1390560654039863</v>
      </c>
      <c r="AE20"/>
      <c r="AF20"/>
      <c r="AG20"/>
    </row>
    <row r="21" spans="1:40" ht="36" customHeight="1" x14ac:dyDescent="0.25">
      <c r="A21" s="26">
        <v>46</v>
      </c>
      <c r="B21" s="27">
        <v>6</v>
      </c>
      <c r="C21" s="27">
        <v>4</v>
      </c>
      <c r="D21" s="6">
        <v>1613</v>
      </c>
      <c r="E21" s="13">
        <v>655.45</v>
      </c>
      <c r="F21" s="13">
        <f t="shared" si="2"/>
        <v>957.55</v>
      </c>
      <c r="G21" s="6">
        <v>797</v>
      </c>
      <c r="H21" s="13">
        <v>15.15</v>
      </c>
      <c r="I21" s="13">
        <v>670.6</v>
      </c>
      <c r="J21" s="13">
        <f>I21-H21</f>
        <v>655.45</v>
      </c>
      <c r="K21" s="9">
        <v>609.91</v>
      </c>
      <c r="L21" s="7">
        <f>K21-H21</f>
        <v>594.76</v>
      </c>
      <c r="M21" s="9">
        <f t="shared" si="0"/>
        <v>90.740712487603929</v>
      </c>
      <c r="N21" s="9">
        <f t="shared" si="5"/>
        <v>59.475999999999992</v>
      </c>
      <c r="O21" s="9">
        <v>2.7619046318566136</v>
      </c>
      <c r="P21" s="9">
        <v>46.822897249770826</v>
      </c>
      <c r="Q21" s="9">
        <v>0.43540087438630948</v>
      </c>
      <c r="R21" s="9">
        <v>0.48779073203526024</v>
      </c>
      <c r="S21" s="17">
        <v>23.2</v>
      </c>
      <c r="T21" s="13">
        <v>109.6</v>
      </c>
      <c r="U21" s="6">
        <f>T21-S21</f>
        <v>86.399999999999991</v>
      </c>
      <c r="V21" s="14">
        <v>101.49</v>
      </c>
      <c r="W21" s="7">
        <f>V21-S21</f>
        <v>78.289999999999992</v>
      </c>
      <c r="X21" s="9">
        <f t="shared" si="1"/>
        <v>90.613425925925924</v>
      </c>
      <c r="Y21" s="9">
        <f t="shared" si="8"/>
        <v>86.766885995370373</v>
      </c>
      <c r="Z21" s="9">
        <v>0.55506336606296591</v>
      </c>
      <c r="AA21" s="9">
        <v>45.893621333581819</v>
      </c>
      <c r="AB21" s="9">
        <v>9.6076508092202056E-2</v>
      </c>
      <c r="AC21" s="9">
        <v>1.6828184913192741</v>
      </c>
      <c r="AE21"/>
      <c r="AF21"/>
      <c r="AG21"/>
    </row>
    <row r="22" spans="1:40" ht="36" customHeight="1" x14ac:dyDescent="0.25">
      <c r="A22" s="26">
        <v>47</v>
      </c>
      <c r="B22" s="27">
        <v>24</v>
      </c>
      <c r="C22" s="27">
        <v>4</v>
      </c>
      <c r="D22" s="6">
        <v>1131</v>
      </c>
      <c r="E22" s="13">
        <v>485.76</v>
      </c>
      <c r="F22" s="13">
        <f t="shared" si="2"/>
        <v>645.24</v>
      </c>
      <c r="G22" s="6">
        <v>389</v>
      </c>
      <c r="H22" s="13">
        <v>15.54</v>
      </c>
      <c r="I22" s="13">
        <v>501.3</v>
      </c>
      <c r="J22" s="13">
        <f t="shared" ref="J22:J32" si="10">I22-H22</f>
        <v>485.76</v>
      </c>
      <c r="K22" s="9">
        <v>451.03</v>
      </c>
      <c r="L22" s="9">
        <f t="shared" ref="L22:L32" si="11">K22-H22</f>
        <v>435.48999999999995</v>
      </c>
      <c r="M22" s="9">
        <f t="shared" si="0"/>
        <v>89.651268115942017</v>
      </c>
      <c r="N22" s="9">
        <f t="shared" si="5"/>
        <v>43.548999999999999</v>
      </c>
      <c r="O22" s="9">
        <v>1.7975030750552743</v>
      </c>
      <c r="P22" s="9">
        <v>45.181773230926112</v>
      </c>
      <c r="Q22" s="9">
        <v>0.42895443932968347</v>
      </c>
      <c r="R22" s="9">
        <v>0.48785880911361912</v>
      </c>
      <c r="S22" s="17">
        <v>23.74</v>
      </c>
      <c r="T22" s="13">
        <v>146.24</v>
      </c>
      <c r="U22" s="13">
        <f t="shared" ref="U22:U32" si="12">T22-S22</f>
        <v>122.50000000000001</v>
      </c>
      <c r="V22" s="14">
        <v>134.72999999999999</v>
      </c>
      <c r="W22" s="7">
        <f t="shared" ref="W22:W32" si="13">V22-S22</f>
        <v>110.99</v>
      </c>
      <c r="X22" s="9">
        <f t="shared" si="1"/>
        <v>90.604081632653049</v>
      </c>
      <c r="Y22" s="9">
        <f t="shared" si="8"/>
        <v>58.461377632653054</v>
      </c>
      <c r="Z22" s="9">
        <v>0.22948677930694397</v>
      </c>
      <c r="AA22" s="9">
        <v>45.761704505082889</v>
      </c>
      <c r="AB22" s="9">
        <v>5.8278198117929968E-2</v>
      </c>
      <c r="AC22" s="9">
        <v>1.0663143530095636</v>
      </c>
      <c r="AE22"/>
      <c r="AF22"/>
      <c r="AG22"/>
    </row>
    <row r="23" spans="1:40" ht="36" customHeight="1" x14ac:dyDescent="0.25">
      <c r="A23" s="26">
        <v>48</v>
      </c>
      <c r="B23" s="27">
        <v>15</v>
      </c>
      <c r="C23" s="27">
        <v>4</v>
      </c>
      <c r="D23" s="6">
        <v>1197</v>
      </c>
      <c r="E23" s="13">
        <v>531.18000000000006</v>
      </c>
      <c r="F23" s="13">
        <f t="shared" si="2"/>
        <v>665.81999999999994</v>
      </c>
      <c r="G23" s="6">
        <v>544</v>
      </c>
      <c r="H23" s="13">
        <v>15.55</v>
      </c>
      <c r="I23" s="13">
        <v>546.73</v>
      </c>
      <c r="J23" s="13">
        <f t="shared" si="10"/>
        <v>531.18000000000006</v>
      </c>
      <c r="K23" s="9">
        <v>492.65</v>
      </c>
      <c r="L23" s="9">
        <f t="shared" si="11"/>
        <v>477.09999999999997</v>
      </c>
      <c r="M23" s="9">
        <f t="shared" si="0"/>
        <v>89.818893783651475</v>
      </c>
      <c r="N23" s="9">
        <f t="shared" si="5"/>
        <v>47.71</v>
      </c>
      <c r="O23" s="9">
        <v>1.7297063452856372</v>
      </c>
      <c r="P23" s="9">
        <v>45.237045998854875</v>
      </c>
      <c r="Q23" s="9">
        <v>0.43616857106419782</v>
      </c>
      <c r="R23" s="9">
        <v>0.48860224052369117</v>
      </c>
      <c r="S23" s="17">
        <v>23.7</v>
      </c>
      <c r="T23" s="13">
        <v>127.39</v>
      </c>
      <c r="U23" s="13">
        <f t="shared" si="12"/>
        <v>103.69</v>
      </c>
      <c r="V23" s="14">
        <v>117.75</v>
      </c>
      <c r="W23" s="7">
        <f t="shared" si="13"/>
        <v>94.05</v>
      </c>
      <c r="X23" s="9">
        <f t="shared" si="1"/>
        <v>90.703057189700061</v>
      </c>
      <c r="Y23" s="9">
        <f t="shared" si="8"/>
        <v>60.391909538046086</v>
      </c>
      <c r="Z23" s="9">
        <v>0.22728268254011574</v>
      </c>
      <c r="AA23" s="9">
        <v>45.532690284528847</v>
      </c>
      <c r="AB23" s="9">
        <v>6.0038881892420473E-2</v>
      </c>
      <c r="AC23" s="9">
        <v>1.0341667079155803</v>
      </c>
      <c r="AE23"/>
      <c r="AF23"/>
      <c r="AG23"/>
    </row>
    <row r="24" spans="1:40" ht="36" customHeight="1" x14ac:dyDescent="0.25">
      <c r="A24" s="26">
        <v>61</v>
      </c>
      <c r="B24" s="27">
        <v>6</v>
      </c>
      <c r="C24" s="27">
        <v>1</v>
      </c>
      <c r="D24" s="6">
        <v>1906</v>
      </c>
      <c r="E24" s="13">
        <v>543.33000000000004</v>
      </c>
      <c r="F24" s="13">
        <f t="shared" si="2"/>
        <v>1362.67</v>
      </c>
      <c r="G24" s="6">
        <v>581</v>
      </c>
      <c r="H24" s="13">
        <v>15.51</v>
      </c>
      <c r="I24" s="13">
        <v>558.84</v>
      </c>
      <c r="J24" s="13">
        <f t="shared" si="10"/>
        <v>543.33000000000004</v>
      </c>
      <c r="K24" s="9">
        <v>512.49</v>
      </c>
      <c r="L24" s="9">
        <f t="shared" si="11"/>
        <v>496.98</v>
      </c>
      <c r="M24" s="9">
        <f t="shared" si="0"/>
        <v>91.469272817624642</v>
      </c>
      <c r="N24" s="9">
        <f t="shared" si="5"/>
        <v>49.698</v>
      </c>
      <c r="O24" s="9">
        <v>2.737799627605237</v>
      </c>
      <c r="P24" s="9">
        <v>45.340589075680043</v>
      </c>
      <c r="Q24" s="9">
        <v>0.45881378943731282</v>
      </c>
      <c r="R24" s="9">
        <v>0.49846537196115104</v>
      </c>
      <c r="S24" s="17">
        <v>23.52</v>
      </c>
      <c r="T24" s="9">
        <v>105.08</v>
      </c>
      <c r="U24" s="13">
        <f t="shared" si="12"/>
        <v>81.56</v>
      </c>
      <c r="V24" s="14">
        <v>97.84</v>
      </c>
      <c r="W24" s="7">
        <f t="shared" si="13"/>
        <v>74.320000000000007</v>
      </c>
      <c r="X24" s="9">
        <f t="shared" si="1"/>
        <v>91.123099558607166</v>
      </c>
      <c r="Y24" s="9">
        <f t="shared" si="8"/>
        <v>124.17071407552724</v>
      </c>
      <c r="Z24" s="9">
        <v>0.50992581339612586</v>
      </c>
      <c r="AA24" s="9">
        <v>47.067858234332775</v>
      </c>
      <c r="AB24" s="9">
        <v>0.11314336415429159</v>
      </c>
      <c r="AC24" s="9">
        <v>1.5964432241383439</v>
      </c>
      <c r="AE24"/>
      <c r="AF24"/>
      <c r="AG24"/>
    </row>
    <row r="25" spans="1:40" ht="36" customHeight="1" x14ac:dyDescent="0.25">
      <c r="A25" s="26">
        <v>62</v>
      </c>
      <c r="B25" s="27">
        <v>15</v>
      </c>
      <c r="C25" s="27">
        <v>1</v>
      </c>
      <c r="D25" s="6">
        <v>1097</v>
      </c>
      <c r="E25" s="13">
        <v>466.27</v>
      </c>
      <c r="F25" s="13">
        <f t="shared" si="2"/>
        <v>630.73</v>
      </c>
      <c r="G25" s="6">
        <v>464</v>
      </c>
      <c r="H25" s="13">
        <v>15.49</v>
      </c>
      <c r="I25" s="13">
        <v>481.76</v>
      </c>
      <c r="J25" s="13">
        <f t="shared" si="10"/>
        <v>466.27</v>
      </c>
      <c r="K25" s="9">
        <v>442.77</v>
      </c>
      <c r="L25" s="9">
        <f t="shared" si="11"/>
        <v>427.28</v>
      </c>
      <c r="M25" s="9">
        <f t="shared" si="0"/>
        <v>91.63789220837711</v>
      </c>
      <c r="N25" s="9">
        <f t="shared" si="5"/>
        <v>42.728000000000002</v>
      </c>
      <c r="O25" s="9">
        <v>1.8112458263278626</v>
      </c>
      <c r="P25" s="9">
        <v>45.297932450606439</v>
      </c>
      <c r="Q25" s="9">
        <v>0.43993772869351278</v>
      </c>
      <c r="R25" s="9">
        <v>0.48933599298627173</v>
      </c>
      <c r="S25" s="17">
        <v>23.55</v>
      </c>
      <c r="T25" s="9">
        <v>130.72</v>
      </c>
      <c r="U25" s="13">
        <f t="shared" si="12"/>
        <v>107.17</v>
      </c>
      <c r="V25" s="14">
        <v>122.41</v>
      </c>
      <c r="W25" s="7">
        <f t="shared" si="13"/>
        <v>98.86</v>
      </c>
      <c r="X25" s="9">
        <f t="shared" si="1"/>
        <v>92.245964355696557</v>
      </c>
      <c r="Y25" s="9">
        <f t="shared" si="8"/>
        <v>58.182297098068503</v>
      </c>
      <c r="Z25" s="9">
        <v>0.25765226334575952</v>
      </c>
      <c r="AA25" s="9">
        <v>46.351486436227091</v>
      </c>
      <c r="AB25" s="9">
        <v>5.2429717965721309E-2</v>
      </c>
      <c r="AC25" s="9">
        <v>1.0048897671495531</v>
      </c>
      <c r="AE25"/>
      <c r="AF25"/>
      <c r="AG25"/>
    </row>
    <row r="26" spans="1:40" ht="36" customHeight="1" x14ac:dyDescent="0.25">
      <c r="A26" s="26">
        <v>63</v>
      </c>
      <c r="B26" s="27">
        <v>24</v>
      </c>
      <c r="C26" s="27">
        <v>1</v>
      </c>
      <c r="D26" s="6">
        <v>1201</v>
      </c>
      <c r="E26" s="13">
        <v>519.53</v>
      </c>
      <c r="F26" s="13">
        <f t="shared" si="2"/>
        <v>681.47</v>
      </c>
      <c r="G26" s="6">
        <v>465</v>
      </c>
      <c r="H26" s="13">
        <v>15.37</v>
      </c>
      <c r="I26" s="13">
        <v>534.9</v>
      </c>
      <c r="J26" s="13">
        <f t="shared" si="10"/>
        <v>519.53</v>
      </c>
      <c r="K26" s="9">
        <v>483.66</v>
      </c>
      <c r="L26" s="9">
        <f t="shared" si="11"/>
        <v>468.29</v>
      </c>
      <c r="M26" s="9">
        <f t="shared" si="0"/>
        <v>90.137239427944493</v>
      </c>
      <c r="N26" s="9">
        <f t="shared" si="5"/>
        <v>46.829000000000008</v>
      </c>
      <c r="O26" s="9">
        <v>1.8584574590194385</v>
      </c>
      <c r="P26" s="9">
        <v>45.251095351217245</v>
      </c>
      <c r="Q26" s="9">
        <v>0.43482392828426353</v>
      </c>
      <c r="R26" s="9">
        <v>0.48950134804396062</v>
      </c>
      <c r="S26" s="17">
        <v>23.67</v>
      </c>
      <c r="T26" s="9">
        <v>104.97</v>
      </c>
      <c r="U26" s="13">
        <f t="shared" si="12"/>
        <v>81.3</v>
      </c>
      <c r="V26" s="14">
        <v>97.97</v>
      </c>
      <c r="W26" s="7">
        <f t="shared" si="13"/>
        <v>74.3</v>
      </c>
      <c r="X26" s="9">
        <f t="shared" si="1"/>
        <v>91.389913899138989</v>
      </c>
      <c r="Y26" s="9">
        <f t="shared" si="8"/>
        <v>62.279484624846248</v>
      </c>
      <c r="Z26" s="9">
        <v>0.24554786443867813</v>
      </c>
      <c r="AA26" s="9">
        <v>45.40620633959152</v>
      </c>
      <c r="AB26" s="9">
        <v>5.5166539109280571E-2</v>
      </c>
      <c r="AC26" s="9">
        <v>1.1183451697053841</v>
      </c>
    </row>
    <row r="27" spans="1:40" ht="36" customHeight="1" x14ac:dyDescent="0.25">
      <c r="A27" s="26">
        <v>64</v>
      </c>
      <c r="B27" s="27">
        <v>18</v>
      </c>
      <c r="C27" s="27">
        <v>2</v>
      </c>
      <c r="D27" s="6">
        <v>1172</v>
      </c>
      <c r="E27" s="13">
        <v>504.34000000000003</v>
      </c>
      <c r="F27" s="13">
        <f t="shared" si="2"/>
        <v>667.66</v>
      </c>
      <c r="G27" s="6">
        <v>459</v>
      </c>
      <c r="H27" s="13">
        <v>15.49</v>
      </c>
      <c r="I27" s="13">
        <v>519.83000000000004</v>
      </c>
      <c r="J27" s="13">
        <f t="shared" si="10"/>
        <v>504.34000000000003</v>
      </c>
      <c r="K27" s="9">
        <v>467.07</v>
      </c>
      <c r="L27" s="9">
        <f t="shared" si="11"/>
        <v>451.58</v>
      </c>
      <c r="M27" s="9">
        <f t="shared" si="0"/>
        <v>89.538803188325318</v>
      </c>
      <c r="N27" s="9">
        <f t="shared" si="5"/>
        <v>45.158000000000001</v>
      </c>
      <c r="O27" s="9">
        <v>1.9738415589422389</v>
      </c>
      <c r="P27" s="9">
        <v>45.370891953662593</v>
      </c>
      <c r="Q27" s="9">
        <v>0.45267052553065967</v>
      </c>
      <c r="R27" s="9">
        <v>0.48161556613447853</v>
      </c>
      <c r="S27" s="17">
        <v>23.61</v>
      </c>
      <c r="T27" s="9">
        <v>86.48</v>
      </c>
      <c r="U27" s="13">
        <f t="shared" si="12"/>
        <v>62.870000000000005</v>
      </c>
      <c r="V27" s="14">
        <v>80.75</v>
      </c>
      <c r="W27" s="7">
        <f t="shared" si="13"/>
        <v>57.14</v>
      </c>
      <c r="X27" s="9">
        <f t="shared" si="1"/>
        <v>90.885955145538418</v>
      </c>
      <c r="Y27" s="9">
        <f t="shared" si="8"/>
        <v>60.68091681247018</v>
      </c>
      <c r="Z27" s="9">
        <v>0.29876612142817349</v>
      </c>
      <c r="AA27" s="9">
        <v>46.051848981923243</v>
      </c>
      <c r="AB27" s="9">
        <v>8.1791792223014859E-2</v>
      </c>
      <c r="AC27" s="9">
        <v>1.2455207245611946</v>
      </c>
    </row>
    <row r="28" spans="1:40" ht="36" customHeight="1" x14ac:dyDescent="0.25">
      <c r="A28" s="26">
        <v>65</v>
      </c>
      <c r="B28" s="27">
        <v>27</v>
      </c>
      <c r="C28" s="27">
        <v>2</v>
      </c>
      <c r="D28" s="6">
        <v>986</v>
      </c>
      <c r="E28" s="13">
        <v>456.75</v>
      </c>
      <c r="F28" s="13">
        <f t="shared" si="2"/>
        <v>529.25</v>
      </c>
      <c r="G28" s="6">
        <v>353</v>
      </c>
      <c r="H28" s="13">
        <v>15.85</v>
      </c>
      <c r="I28" s="13">
        <v>472.6</v>
      </c>
      <c r="J28" s="13">
        <f t="shared" si="10"/>
        <v>456.75</v>
      </c>
      <c r="K28" s="9">
        <v>424.91</v>
      </c>
      <c r="L28" s="9">
        <f t="shared" si="11"/>
        <v>409.06</v>
      </c>
      <c r="M28" s="9">
        <f t="shared" si="0"/>
        <v>89.558839627805142</v>
      </c>
      <c r="N28" s="9">
        <f t="shared" si="5"/>
        <v>40.905999999999999</v>
      </c>
      <c r="O28" s="9">
        <v>2.1719456489213558</v>
      </c>
      <c r="P28" s="9">
        <v>45.53448269035605</v>
      </c>
      <c r="Q28" s="9">
        <v>0.45601889944880797</v>
      </c>
      <c r="R28" s="9">
        <v>0.49901904215712922</v>
      </c>
      <c r="S28" s="17">
        <v>23.52</v>
      </c>
      <c r="T28" s="9">
        <v>133.99</v>
      </c>
      <c r="U28" s="13">
        <f t="shared" si="12"/>
        <v>110.47000000000001</v>
      </c>
      <c r="V28" s="14">
        <v>123.75</v>
      </c>
      <c r="W28" s="7">
        <f t="shared" si="13"/>
        <v>100.23</v>
      </c>
      <c r="X28" s="9">
        <f t="shared" si="1"/>
        <v>90.730515071965229</v>
      </c>
      <c r="Y28" s="9">
        <f t="shared" si="8"/>
        <v>48.019125101837602</v>
      </c>
      <c r="Z28" s="9">
        <v>0.33823288877283808</v>
      </c>
      <c r="AA28" s="9">
        <v>46.014275760623171</v>
      </c>
      <c r="AB28" s="9">
        <v>9.9562646572404462E-2</v>
      </c>
      <c r="AC28" s="9">
        <v>1.3121129538739915</v>
      </c>
    </row>
    <row r="29" spans="1:40" ht="36" customHeight="1" x14ac:dyDescent="0.25">
      <c r="A29" s="26">
        <v>66</v>
      </c>
      <c r="B29" s="27">
        <v>9</v>
      </c>
      <c r="C29" s="27">
        <v>2</v>
      </c>
      <c r="D29" s="6">
        <v>1744</v>
      </c>
      <c r="E29" s="13">
        <v>704.25</v>
      </c>
      <c r="F29" s="13">
        <f t="shared" si="2"/>
        <v>1039.75</v>
      </c>
      <c r="G29" s="6">
        <v>935</v>
      </c>
      <c r="H29" s="13">
        <v>15.68</v>
      </c>
      <c r="I29" s="13">
        <v>719.93</v>
      </c>
      <c r="J29" s="13">
        <f t="shared" si="10"/>
        <v>704.25</v>
      </c>
      <c r="K29" s="9">
        <v>653.42999999999995</v>
      </c>
      <c r="L29" s="9">
        <f t="shared" si="11"/>
        <v>637.75</v>
      </c>
      <c r="M29" s="9">
        <f t="shared" si="0"/>
        <v>90.55733049343273</v>
      </c>
      <c r="N29" s="9">
        <f t="shared" si="5"/>
        <v>63.774999999999999</v>
      </c>
      <c r="O29" s="9">
        <v>2.7852982052484707</v>
      </c>
      <c r="P29" s="9">
        <v>45.899522022454619</v>
      </c>
      <c r="Q29" s="9">
        <v>0.44011318007280253</v>
      </c>
      <c r="R29" s="9">
        <v>0.47724287663542841</v>
      </c>
      <c r="S29" s="17">
        <v>23.21</v>
      </c>
      <c r="T29" s="9">
        <v>89.45</v>
      </c>
      <c r="U29" s="13">
        <f t="shared" si="12"/>
        <v>66.240000000000009</v>
      </c>
      <c r="V29" s="14">
        <v>83.13</v>
      </c>
      <c r="W29" s="7">
        <f t="shared" si="13"/>
        <v>59.919999999999995</v>
      </c>
      <c r="X29" s="9">
        <f t="shared" si="1"/>
        <v>90.458937198067616</v>
      </c>
      <c r="Y29" s="9">
        <f t="shared" si="8"/>
        <v>94.054679951690815</v>
      </c>
      <c r="Z29" s="9">
        <v>0.59814429472709008</v>
      </c>
      <c r="AA29" s="9">
        <v>46.900835789449005</v>
      </c>
      <c r="AB29" s="9">
        <v>7.8861027738971398E-2</v>
      </c>
      <c r="AC29" s="9">
        <v>1.7842052699071935</v>
      </c>
    </row>
    <row r="30" spans="1:40" ht="36" customHeight="1" x14ac:dyDescent="0.25">
      <c r="A30" s="26">
        <v>79</v>
      </c>
      <c r="B30" s="27">
        <v>24</v>
      </c>
      <c r="C30" s="27">
        <v>3</v>
      </c>
      <c r="D30" s="6">
        <v>1270</v>
      </c>
      <c r="E30" s="13">
        <v>524.12</v>
      </c>
      <c r="F30" s="13">
        <f t="shared" si="2"/>
        <v>745.88</v>
      </c>
      <c r="G30" s="6">
        <v>471</v>
      </c>
      <c r="H30" s="13">
        <v>14.8</v>
      </c>
      <c r="I30" s="13">
        <v>538.91999999999996</v>
      </c>
      <c r="J30" s="13">
        <f t="shared" si="10"/>
        <v>524.12</v>
      </c>
      <c r="K30" s="9">
        <v>485.23</v>
      </c>
      <c r="L30" s="9">
        <f t="shared" si="11"/>
        <v>470.43</v>
      </c>
      <c r="M30" s="9">
        <f t="shared" si="0"/>
        <v>89.756162710829585</v>
      </c>
      <c r="N30" s="9">
        <f t="shared" si="5"/>
        <v>47.042999999999999</v>
      </c>
      <c r="O30" s="9">
        <v>2.0035010278677206</v>
      </c>
      <c r="P30" s="9">
        <v>45.564642129508059</v>
      </c>
      <c r="Q30" s="9">
        <v>0.44699215922984059</v>
      </c>
      <c r="R30" s="9">
        <v>0.50302868461076411</v>
      </c>
      <c r="S30" s="17">
        <v>23.42</v>
      </c>
      <c r="T30" s="9">
        <v>115.94</v>
      </c>
      <c r="U30" s="13">
        <f t="shared" si="12"/>
        <v>92.52</v>
      </c>
      <c r="V30" s="14">
        <v>107.99</v>
      </c>
      <c r="W30" s="7">
        <f t="shared" si="13"/>
        <v>84.57</v>
      </c>
      <c r="X30" s="9">
        <f t="shared" si="1"/>
        <v>91.407263294422819</v>
      </c>
      <c r="Y30" s="9">
        <f t="shared" si="8"/>
        <v>68.178849546044091</v>
      </c>
      <c r="Z30" s="9">
        <v>0.31095143740711917</v>
      </c>
      <c r="AA30" s="9">
        <v>46.542214723011526</v>
      </c>
      <c r="AB30" s="9">
        <v>8.949568863690055E-2</v>
      </c>
      <c r="AC30" s="9">
        <v>1.2012954750348452</v>
      </c>
    </row>
    <row r="31" spans="1:40" ht="36" customHeight="1" x14ac:dyDescent="0.25">
      <c r="A31" s="26">
        <v>80</v>
      </c>
      <c r="B31" s="27">
        <v>6</v>
      </c>
      <c r="C31" s="27">
        <v>3</v>
      </c>
      <c r="D31" s="6">
        <v>1630</v>
      </c>
      <c r="E31" s="13">
        <v>582.78</v>
      </c>
      <c r="F31" s="13">
        <f t="shared" si="2"/>
        <v>1047.22</v>
      </c>
      <c r="G31" s="6">
        <v>744</v>
      </c>
      <c r="H31" s="13">
        <v>15.39</v>
      </c>
      <c r="I31" s="13">
        <v>598.16999999999996</v>
      </c>
      <c r="J31" s="13">
        <f t="shared" si="10"/>
        <v>582.78</v>
      </c>
      <c r="K31" s="9">
        <v>542.49</v>
      </c>
      <c r="L31" s="9">
        <f t="shared" si="11"/>
        <v>527.1</v>
      </c>
      <c r="M31" s="9">
        <f t="shared" si="0"/>
        <v>90.44579429630393</v>
      </c>
      <c r="N31" s="9">
        <f t="shared" si="5"/>
        <v>52.71</v>
      </c>
      <c r="O31" s="9">
        <v>2.8988350713707343</v>
      </c>
      <c r="P31" s="9">
        <v>45.405254102315595</v>
      </c>
      <c r="Q31" s="9">
        <v>0.47914552183807047</v>
      </c>
      <c r="R31" s="9">
        <v>0.49561946825397618</v>
      </c>
      <c r="S31" s="17">
        <v>23.63</v>
      </c>
      <c r="T31" s="9">
        <v>99.25</v>
      </c>
      <c r="U31" s="13">
        <f t="shared" si="12"/>
        <v>75.62</v>
      </c>
      <c r="V31" s="14">
        <v>92.39</v>
      </c>
      <c r="W31" s="7">
        <f t="shared" si="13"/>
        <v>68.760000000000005</v>
      </c>
      <c r="X31" s="9">
        <f t="shared" si="1"/>
        <v>90.928325839724948</v>
      </c>
      <c r="Y31" s="9">
        <f t="shared" si="8"/>
        <v>95.221961385876767</v>
      </c>
      <c r="Z31" s="9">
        <v>0.67823266974067242</v>
      </c>
      <c r="AA31" s="9">
        <v>46.060922169327064</v>
      </c>
      <c r="AB31" s="9">
        <v>0.10747662905847404</v>
      </c>
      <c r="AC31" s="9">
        <v>1.7691365102194279</v>
      </c>
    </row>
    <row r="32" spans="1:40" ht="36" customHeight="1" x14ac:dyDescent="0.25">
      <c r="A32" s="26">
        <v>81</v>
      </c>
      <c r="B32" s="27">
        <v>15</v>
      </c>
      <c r="C32" s="27">
        <v>3</v>
      </c>
      <c r="D32" s="6">
        <v>1296</v>
      </c>
      <c r="E32" s="13">
        <v>540.37</v>
      </c>
      <c r="F32" s="13">
        <f t="shared" si="2"/>
        <v>755.63</v>
      </c>
      <c r="G32" s="6">
        <v>497</v>
      </c>
      <c r="H32" s="13">
        <v>15.63</v>
      </c>
      <c r="I32" s="13">
        <v>556</v>
      </c>
      <c r="J32" s="13">
        <f t="shared" si="10"/>
        <v>540.37</v>
      </c>
      <c r="K32" s="9">
        <v>501.46</v>
      </c>
      <c r="L32" s="9">
        <f t="shared" si="11"/>
        <v>485.83</v>
      </c>
      <c r="M32" s="9">
        <f t="shared" si="0"/>
        <v>89.906915631881859</v>
      </c>
      <c r="N32" s="9">
        <f t="shared" si="5"/>
        <v>48.582999999999998</v>
      </c>
      <c r="O32" s="9">
        <v>1.9750665674362127</v>
      </c>
      <c r="P32" s="9">
        <v>45.294526137977584</v>
      </c>
      <c r="Q32" s="9">
        <v>0.44378744676831838</v>
      </c>
      <c r="R32" s="9">
        <v>0.49348138821391085</v>
      </c>
      <c r="S32" s="17">
        <v>23.79</v>
      </c>
      <c r="T32" s="9">
        <v>123.71</v>
      </c>
      <c r="U32" s="13">
        <f t="shared" si="12"/>
        <v>99.919999999999987</v>
      </c>
      <c r="V32" s="14">
        <v>114.88</v>
      </c>
      <c r="W32" s="7">
        <f t="shared" si="13"/>
        <v>91.09</v>
      </c>
      <c r="X32" s="9">
        <f t="shared" si="1"/>
        <v>91.162930344275438</v>
      </c>
      <c r="Y32" s="9">
        <f t="shared" si="8"/>
        <v>68.885445056044844</v>
      </c>
      <c r="Z32" s="9">
        <v>0.29932408124088261</v>
      </c>
      <c r="AA32" s="9">
        <v>46.543485253979938</v>
      </c>
      <c r="AB32" s="9">
        <v>7.648811209472943E-2</v>
      </c>
      <c r="AC32" s="9">
        <v>1.2476628435768404</v>
      </c>
    </row>
    <row r="33" spans="1:29" ht="35.25" customHeight="1" x14ac:dyDescent="0.25">
      <c r="A33" s="26">
        <v>88</v>
      </c>
      <c r="B33" s="27">
        <v>15</v>
      </c>
      <c r="C33" s="27">
        <v>2</v>
      </c>
      <c r="D33" s="6">
        <v>1230</v>
      </c>
      <c r="E33" s="13">
        <v>507.6</v>
      </c>
      <c r="F33" s="13">
        <f t="shared" si="2"/>
        <v>722.4</v>
      </c>
      <c r="G33" s="6">
        <v>517</v>
      </c>
      <c r="H33" s="13">
        <v>15.63</v>
      </c>
      <c r="I33" s="13">
        <v>523.23</v>
      </c>
      <c r="J33" s="13">
        <f>I33-H33</f>
        <v>507.6</v>
      </c>
      <c r="K33" s="9">
        <v>470.75</v>
      </c>
      <c r="L33" s="7">
        <f>K33-H33</f>
        <v>455.12</v>
      </c>
      <c r="M33" s="9">
        <f t="shared" si="0"/>
        <v>89.661150512214334</v>
      </c>
      <c r="N33" s="9">
        <f t="shared" si="5"/>
        <v>45.512</v>
      </c>
      <c r="O33" s="9">
        <v>2.0272786650125996</v>
      </c>
      <c r="P33" s="9">
        <v>45.482515145372034</v>
      </c>
      <c r="Q33" s="9">
        <v>0.45626105298652708</v>
      </c>
      <c r="R33" s="9">
        <v>0.49788299608993253</v>
      </c>
      <c r="S33" s="17">
        <v>23.55</v>
      </c>
      <c r="T33" s="13">
        <v>87.84</v>
      </c>
      <c r="U33" s="6">
        <f>T33-S33</f>
        <v>64.290000000000006</v>
      </c>
      <c r="V33" s="14">
        <v>81.86</v>
      </c>
      <c r="W33" s="7">
        <f>V33-S33</f>
        <v>58.31</v>
      </c>
      <c r="X33" s="9">
        <f t="shared" si="1"/>
        <v>90.698397884585475</v>
      </c>
      <c r="Y33" s="9">
        <f t="shared" si="8"/>
        <v>65.520522631824548</v>
      </c>
      <c r="Z33" s="9">
        <v>0.28047488216795058</v>
      </c>
      <c r="AA33" s="9">
        <v>46.689624708675851</v>
      </c>
      <c r="AB33" s="9">
        <v>7.7098869525420971E-2</v>
      </c>
      <c r="AC33" s="9">
        <v>1.3074860595089566</v>
      </c>
    </row>
    <row r="34" spans="1:29" ht="35.25" customHeight="1" x14ac:dyDescent="0.25">
      <c r="A34" s="26">
        <v>89</v>
      </c>
      <c r="B34" s="27">
        <v>24</v>
      </c>
      <c r="C34" s="27">
        <v>2</v>
      </c>
      <c r="D34" s="6">
        <v>1129</v>
      </c>
      <c r="E34" s="13">
        <v>470.15000000000003</v>
      </c>
      <c r="F34" s="13">
        <f t="shared" si="2"/>
        <v>658.84999999999991</v>
      </c>
      <c r="G34" s="6">
        <v>498</v>
      </c>
      <c r="H34" s="13">
        <v>15.39</v>
      </c>
      <c r="I34" s="13">
        <v>485.54</v>
      </c>
      <c r="J34" s="13">
        <f t="shared" ref="J34:J44" si="14">I34-H34</f>
        <v>470.15000000000003</v>
      </c>
      <c r="K34" s="9">
        <v>439.81</v>
      </c>
      <c r="L34" s="9">
        <f t="shared" ref="L34:L44" si="15">K34-H34</f>
        <v>424.42</v>
      </c>
      <c r="M34" s="9">
        <f t="shared" si="0"/>
        <v>90.27331702648091</v>
      </c>
      <c r="N34" s="9">
        <f t="shared" si="5"/>
        <v>42.442</v>
      </c>
      <c r="O34" s="9">
        <v>2.2826772312080328</v>
      </c>
      <c r="P34" s="9">
        <v>45.769354679113206</v>
      </c>
      <c r="Q34" s="9">
        <v>0.4584354484229326</v>
      </c>
      <c r="R34" s="9">
        <v>0.49785170989080152</v>
      </c>
      <c r="S34" s="17">
        <v>23.61</v>
      </c>
      <c r="T34" s="13">
        <v>80.709999999999994</v>
      </c>
      <c r="U34" s="13">
        <f t="shared" ref="U34:U44" si="16">T34-S34</f>
        <v>57.099999999999994</v>
      </c>
      <c r="V34" s="14">
        <v>75.86</v>
      </c>
      <c r="W34" s="7">
        <f t="shared" ref="W34:W44" si="17">V34-S34</f>
        <v>52.25</v>
      </c>
      <c r="X34" s="9">
        <f t="shared" si="1"/>
        <v>91.506129597197912</v>
      </c>
      <c r="Y34" s="9">
        <f t="shared" si="8"/>
        <v>60.288813485113835</v>
      </c>
      <c r="Z34" s="9">
        <v>0.38785322072168926</v>
      </c>
      <c r="AA34" s="9">
        <v>46.845038673828924</v>
      </c>
      <c r="AB34" s="9">
        <v>9.5260352950095176E-2</v>
      </c>
      <c r="AC34" s="9">
        <v>1.4077000568532156</v>
      </c>
    </row>
    <row r="35" spans="1:29" ht="35.25" customHeight="1" x14ac:dyDescent="0.25">
      <c r="A35" s="26">
        <v>90</v>
      </c>
      <c r="B35" s="27">
        <v>6</v>
      </c>
      <c r="C35" s="27">
        <v>2</v>
      </c>
      <c r="D35" s="6">
        <v>1489</v>
      </c>
      <c r="E35" s="13">
        <v>579.16000000000008</v>
      </c>
      <c r="F35" s="13">
        <f t="shared" si="2"/>
        <v>909.83999999999992</v>
      </c>
      <c r="G35" s="6">
        <v>588</v>
      </c>
      <c r="H35" s="13">
        <v>15.55</v>
      </c>
      <c r="I35" s="13">
        <v>594.71</v>
      </c>
      <c r="J35" s="13">
        <f t="shared" si="14"/>
        <v>579.16000000000008</v>
      </c>
      <c r="K35" s="9">
        <v>542.28</v>
      </c>
      <c r="L35" s="9">
        <f t="shared" si="15"/>
        <v>526.73</v>
      </c>
      <c r="M35" s="9">
        <f t="shared" si="0"/>
        <v>90.947233924994805</v>
      </c>
      <c r="N35" s="9">
        <f t="shared" si="5"/>
        <v>52.673000000000002</v>
      </c>
      <c r="O35" s="9">
        <v>2.8812101540465656</v>
      </c>
      <c r="P35" s="9">
        <v>46.047080291520302</v>
      </c>
      <c r="Q35" s="9">
        <v>0.46734351638191468</v>
      </c>
      <c r="R35" s="9">
        <v>0.49450826004836779</v>
      </c>
      <c r="S35" s="17">
        <v>23.83</v>
      </c>
      <c r="T35" s="13">
        <v>115.8</v>
      </c>
      <c r="U35" s="13">
        <f t="shared" si="16"/>
        <v>91.97</v>
      </c>
      <c r="V35" s="14">
        <v>108.08</v>
      </c>
      <c r="W35" s="7">
        <f t="shared" si="17"/>
        <v>84.25</v>
      </c>
      <c r="X35" s="9">
        <f t="shared" si="1"/>
        <v>91.60595846471675</v>
      </c>
      <c r="Y35" s="9">
        <f t="shared" si="8"/>
        <v>83.346765249537881</v>
      </c>
      <c r="Z35" s="9">
        <v>0.57918739299162769</v>
      </c>
      <c r="AA35" s="9">
        <v>46.561619040780727</v>
      </c>
      <c r="AB35" s="9">
        <v>9.7882995764555711E-2</v>
      </c>
      <c r="AC35" s="9">
        <v>1.8376169904314021</v>
      </c>
    </row>
    <row r="36" spans="1:29" ht="35.25" customHeight="1" x14ac:dyDescent="0.25">
      <c r="A36" s="26">
        <v>94</v>
      </c>
      <c r="B36" s="27">
        <v>3</v>
      </c>
      <c r="C36" s="27">
        <v>4</v>
      </c>
      <c r="D36" s="6">
        <v>1330</v>
      </c>
      <c r="E36" s="13">
        <v>520.67999999999995</v>
      </c>
      <c r="F36" s="13">
        <f t="shared" si="2"/>
        <v>809.32</v>
      </c>
      <c r="G36" s="6">
        <v>557</v>
      </c>
      <c r="H36" s="13">
        <v>12.25</v>
      </c>
      <c r="I36" s="13">
        <v>532.92999999999995</v>
      </c>
      <c r="J36" s="13">
        <f t="shared" si="14"/>
        <v>520.67999999999995</v>
      </c>
      <c r="K36" s="9">
        <v>484.06</v>
      </c>
      <c r="L36" s="9">
        <f t="shared" si="15"/>
        <v>471.81</v>
      </c>
      <c r="M36" s="9">
        <f t="shared" si="0"/>
        <v>90.614196819543679</v>
      </c>
      <c r="N36" s="9">
        <f t="shared" si="5"/>
        <v>47.181000000000004</v>
      </c>
      <c r="O36" s="9">
        <v>2.4898810734234038</v>
      </c>
      <c r="P36" s="9">
        <v>45.886677392204248</v>
      </c>
      <c r="Q36" s="9">
        <v>0.45581064064539978</v>
      </c>
      <c r="R36" s="9">
        <v>0.50620312862141648</v>
      </c>
      <c r="S36" s="17">
        <v>23.63</v>
      </c>
      <c r="T36" s="9">
        <v>118.51</v>
      </c>
      <c r="U36" s="13">
        <f t="shared" si="16"/>
        <v>94.88000000000001</v>
      </c>
      <c r="V36" s="14">
        <v>110.08</v>
      </c>
      <c r="W36" s="7">
        <f t="shared" si="17"/>
        <v>86.45</v>
      </c>
      <c r="X36" s="9">
        <f t="shared" si="1"/>
        <v>91.115092748735236</v>
      </c>
      <c r="Y36" s="9">
        <f t="shared" si="8"/>
        <v>73.741266863406423</v>
      </c>
      <c r="Z36" s="9">
        <v>0.37897457090793618</v>
      </c>
      <c r="AA36" s="9">
        <v>45.452100986621431</v>
      </c>
      <c r="AB36" s="9">
        <v>0.12704056140988373</v>
      </c>
      <c r="AC36" s="9">
        <v>1.4113399979598171</v>
      </c>
    </row>
    <row r="37" spans="1:29" ht="35.25" customHeight="1" x14ac:dyDescent="0.25">
      <c r="A37" s="26">
        <v>95</v>
      </c>
      <c r="B37" s="27">
        <v>21</v>
      </c>
      <c r="C37" s="27">
        <v>4</v>
      </c>
      <c r="D37" s="6">
        <v>1359</v>
      </c>
      <c r="E37" s="13">
        <v>535.19000000000005</v>
      </c>
      <c r="F37" s="13">
        <f t="shared" si="2"/>
        <v>823.81</v>
      </c>
      <c r="G37" s="6">
        <v>545</v>
      </c>
      <c r="H37" s="13">
        <v>15.38</v>
      </c>
      <c r="I37" s="13">
        <v>550.57000000000005</v>
      </c>
      <c r="J37" s="13">
        <f t="shared" si="14"/>
        <v>535.19000000000005</v>
      </c>
      <c r="K37" s="9">
        <v>495.81</v>
      </c>
      <c r="L37" s="9">
        <f t="shared" si="15"/>
        <v>480.43</v>
      </c>
      <c r="M37" s="9">
        <f t="shared" si="0"/>
        <v>89.768119733178864</v>
      </c>
      <c r="N37" s="9">
        <f t="shared" si="5"/>
        <v>48.042999999999999</v>
      </c>
      <c r="O37" s="9">
        <v>2.297853346306995</v>
      </c>
      <c r="P37" s="9">
        <v>45.371551991395606</v>
      </c>
      <c r="Q37" s="9">
        <v>0.41793930724633332</v>
      </c>
      <c r="R37" s="9">
        <v>0.47169454573424785</v>
      </c>
      <c r="S37" s="17">
        <v>23.18</v>
      </c>
      <c r="T37" s="9">
        <v>114.09</v>
      </c>
      <c r="U37" s="13">
        <f t="shared" si="16"/>
        <v>90.91</v>
      </c>
      <c r="V37" s="14">
        <v>105.71</v>
      </c>
      <c r="W37" s="7">
        <f t="shared" si="17"/>
        <v>82.53</v>
      </c>
      <c r="X37" s="9">
        <f t="shared" si="1"/>
        <v>90.782092179078205</v>
      </c>
      <c r="Y37" s="9">
        <f t="shared" si="8"/>
        <v>74.787195358046404</v>
      </c>
      <c r="Z37" s="9">
        <v>0.37625374544048062</v>
      </c>
      <c r="AA37" s="9">
        <v>45.586378876382028</v>
      </c>
      <c r="AB37" s="9">
        <v>8.0822022100933019E-2</v>
      </c>
      <c r="AC37" s="9">
        <v>1.3673150968449335</v>
      </c>
    </row>
    <row r="38" spans="1:29" ht="35.25" customHeight="1" x14ac:dyDescent="0.25">
      <c r="A38" s="26">
        <v>96</v>
      </c>
      <c r="B38" s="27">
        <v>12</v>
      </c>
      <c r="C38" s="27">
        <v>4</v>
      </c>
      <c r="D38" s="6">
        <v>1163</v>
      </c>
      <c r="E38" s="13">
        <v>492.87</v>
      </c>
      <c r="F38" s="13">
        <f t="shared" si="2"/>
        <v>670.13</v>
      </c>
      <c r="G38" s="6">
        <v>436</v>
      </c>
      <c r="H38" s="13">
        <v>12.25</v>
      </c>
      <c r="I38" s="13">
        <v>505.12</v>
      </c>
      <c r="J38" s="13">
        <f t="shared" si="14"/>
        <v>492.87</v>
      </c>
      <c r="K38" s="9">
        <v>454.25</v>
      </c>
      <c r="L38" s="9">
        <f t="shared" si="15"/>
        <v>442</v>
      </c>
      <c r="M38" s="9">
        <f t="shared" si="0"/>
        <v>89.678819972812306</v>
      </c>
      <c r="N38" s="9">
        <f t="shared" si="5"/>
        <v>44.2</v>
      </c>
      <c r="O38" s="9">
        <v>1.9730895506566091</v>
      </c>
      <c r="P38" s="9">
        <v>45.29417251009761</v>
      </c>
      <c r="Q38" s="9">
        <v>0.43567765469947284</v>
      </c>
      <c r="R38" s="9">
        <v>0.49252537955517584</v>
      </c>
      <c r="S38" s="17">
        <v>23.67</v>
      </c>
      <c r="T38" s="9">
        <v>106.1</v>
      </c>
      <c r="U38" s="13">
        <f t="shared" si="16"/>
        <v>82.429999999999993</v>
      </c>
      <c r="V38" s="14">
        <v>98.91</v>
      </c>
      <c r="W38" s="7">
        <f t="shared" si="17"/>
        <v>75.239999999999995</v>
      </c>
      <c r="X38" s="9">
        <f t="shared" si="1"/>
        <v>91.277447531238636</v>
      </c>
      <c r="Y38" s="9">
        <f t="shared" si="8"/>
        <v>61.167755914108945</v>
      </c>
      <c r="Z38" s="9">
        <v>0.25765908782449576</v>
      </c>
      <c r="AA38" s="9">
        <v>45.660880244634626</v>
      </c>
      <c r="AB38" s="9">
        <v>7.3402998915413853E-2</v>
      </c>
      <c r="AC38" s="9">
        <v>1.1989575090336313</v>
      </c>
    </row>
    <row r="39" spans="1:29" ht="35.25" customHeight="1" x14ac:dyDescent="0.25">
      <c r="A39" s="26">
        <v>97</v>
      </c>
      <c r="B39" s="27">
        <v>9</v>
      </c>
      <c r="C39" s="27">
        <v>1</v>
      </c>
      <c r="D39" s="6">
        <v>1573</v>
      </c>
      <c r="E39" s="13">
        <v>537.03000000000009</v>
      </c>
      <c r="F39" s="13">
        <f t="shared" si="2"/>
        <v>1035.9699999999998</v>
      </c>
      <c r="G39" s="6">
        <v>618</v>
      </c>
      <c r="H39" s="13">
        <v>12.56</v>
      </c>
      <c r="I39" s="13">
        <v>549.59</v>
      </c>
      <c r="J39" s="13">
        <f t="shared" si="14"/>
        <v>537.03000000000009</v>
      </c>
      <c r="K39" s="9">
        <v>501.45</v>
      </c>
      <c r="L39" s="9">
        <f t="shared" si="15"/>
        <v>488.89</v>
      </c>
      <c r="M39" s="9">
        <f t="shared" si="0"/>
        <v>91.035882539150492</v>
      </c>
      <c r="N39" s="9">
        <f t="shared" si="5"/>
        <v>48.888999999999996</v>
      </c>
      <c r="O39" s="9">
        <v>1.9532210202073763</v>
      </c>
      <c r="P39" s="9">
        <v>45.526022015079008</v>
      </c>
      <c r="Q39" s="9">
        <v>0.44226934395438233</v>
      </c>
      <c r="R39" s="9">
        <v>0.49957211113347111</v>
      </c>
      <c r="S39" s="17">
        <v>23.7</v>
      </c>
      <c r="T39" s="9">
        <v>84.1</v>
      </c>
      <c r="U39" s="13">
        <f t="shared" si="16"/>
        <v>60.399999999999991</v>
      </c>
      <c r="V39" s="14">
        <v>78.88</v>
      </c>
      <c r="W39" s="7">
        <f t="shared" si="17"/>
        <v>55.179999999999993</v>
      </c>
      <c r="X39" s="9">
        <f t="shared" si="1"/>
        <v>91.357615894039739</v>
      </c>
      <c r="Y39" s="9">
        <f t="shared" si="8"/>
        <v>94.643749337748318</v>
      </c>
      <c r="Z39" s="9">
        <v>0.7882635752599183</v>
      </c>
      <c r="AA39" s="9">
        <v>45.325712128009265</v>
      </c>
      <c r="AB39" s="9">
        <v>0.11100112614046481</v>
      </c>
      <c r="AC39" s="9">
        <v>2.3093845426882931</v>
      </c>
    </row>
    <row r="40" spans="1:29" ht="35.25" customHeight="1" x14ac:dyDescent="0.25">
      <c r="A40" s="26">
        <v>98</v>
      </c>
      <c r="B40" s="27">
        <v>18</v>
      </c>
      <c r="C40" s="27">
        <v>1</v>
      </c>
      <c r="D40" s="6">
        <v>1190</v>
      </c>
      <c r="E40" s="13">
        <v>489</v>
      </c>
      <c r="F40" s="13">
        <f t="shared" si="2"/>
        <v>701</v>
      </c>
      <c r="G40" s="6">
        <v>502</v>
      </c>
      <c r="H40" s="13">
        <v>15.57</v>
      </c>
      <c r="I40" s="13">
        <v>504.57</v>
      </c>
      <c r="J40" s="13">
        <f t="shared" si="14"/>
        <v>489</v>
      </c>
      <c r="K40" s="9">
        <v>455.88</v>
      </c>
      <c r="L40" s="9">
        <f t="shared" si="15"/>
        <v>440.31</v>
      </c>
      <c r="M40" s="9">
        <f t="shared" si="0"/>
        <v>90.042944785276063</v>
      </c>
      <c r="N40" s="9">
        <f t="shared" si="5"/>
        <v>44.030999999999992</v>
      </c>
      <c r="O40" s="9">
        <v>1.9347704383426336</v>
      </c>
      <c r="P40" s="9">
        <v>45.16678937682596</v>
      </c>
      <c r="Q40" s="9">
        <v>0.43791199715859047</v>
      </c>
      <c r="R40" s="9">
        <v>0.4962756418002543</v>
      </c>
      <c r="S40" s="17">
        <v>23.58</v>
      </c>
      <c r="T40" s="9">
        <v>129.09</v>
      </c>
      <c r="U40" s="13">
        <f t="shared" si="16"/>
        <v>105.51</v>
      </c>
      <c r="V40" s="14">
        <v>119.85</v>
      </c>
      <c r="W40" s="7">
        <f t="shared" si="17"/>
        <v>96.27</v>
      </c>
      <c r="X40" s="9">
        <f t="shared" si="1"/>
        <v>91.242536252487909</v>
      </c>
      <c r="Y40" s="9">
        <f t="shared" si="8"/>
        <v>63.961017912994024</v>
      </c>
      <c r="Z40" s="9">
        <v>0.30942011507931222</v>
      </c>
      <c r="AA40" s="9">
        <v>45.446818798475768</v>
      </c>
      <c r="AB40" s="9">
        <v>7.8446553001223593E-2</v>
      </c>
      <c r="AC40" s="9">
        <v>1.2529022919762396</v>
      </c>
    </row>
    <row r="41" spans="1:29" ht="35.25" customHeight="1" x14ac:dyDescent="0.25">
      <c r="A41" s="26">
        <v>99</v>
      </c>
      <c r="B41" s="27">
        <v>27</v>
      </c>
      <c r="C41" s="27">
        <v>1</v>
      </c>
      <c r="D41" s="6">
        <v>1164</v>
      </c>
      <c r="E41" s="13">
        <v>447.7</v>
      </c>
      <c r="F41" s="13">
        <f t="shared" si="2"/>
        <v>716.3</v>
      </c>
      <c r="G41" s="6">
        <v>494</v>
      </c>
      <c r="H41" s="13">
        <v>15.6</v>
      </c>
      <c r="I41" s="13">
        <v>463.3</v>
      </c>
      <c r="J41" s="13">
        <f t="shared" si="14"/>
        <v>447.7</v>
      </c>
      <c r="K41" s="9">
        <v>419.43</v>
      </c>
      <c r="L41" s="9">
        <f t="shared" si="15"/>
        <v>403.83</v>
      </c>
      <c r="M41" s="9">
        <f t="shared" si="0"/>
        <v>90.201027473754749</v>
      </c>
      <c r="N41" s="9">
        <f t="shared" si="5"/>
        <v>40.382999999999996</v>
      </c>
      <c r="O41" s="9">
        <v>1.9358908159348915</v>
      </c>
      <c r="P41" s="9">
        <v>45.648133267042198</v>
      </c>
      <c r="Q41" s="9">
        <v>0.43453268300011644</v>
      </c>
      <c r="R41" s="9">
        <v>0.50188454973972263</v>
      </c>
      <c r="S41" s="17">
        <v>23.61</v>
      </c>
      <c r="T41" s="9">
        <v>114.74</v>
      </c>
      <c r="U41" s="13">
        <f t="shared" si="16"/>
        <v>91.13</v>
      </c>
      <c r="V41" s="14">
        <v>106.8</v>
      </c>
      <c r="W41" s="7">
        <f t="shared" si="17"/>
        <v>83.19</v>
      </c>
      <c r="X41" s="9">
        <f t="shared" si="1"/>
        <v>91.287172171622956</v>
      </c>
      <c r="Y41" s="9">
        <f t="shared" si="8"/>
        <v>65.389001426533511</v>
      </c>
      <c r="Z41" s="9">
        <v>0.32989463749351333</v>
      </c>
      <c r="AA41" s="9">
        <v>46.395074202273861</v>
      </c>
      <c r="AB41" s="9">
        <v>7.4773036847313581E-2</v>
      </c>
      <c r="AC41" s="9">
        <v>1.2105906609983119</v>
      </c>
    </row>
    <row r="42" spans="1:29" ht="35.25" customHeight="1" x14ac:dyDescent="0.25">
      <c r="A42" s="26">
        <v>103</v>
      </c>
      <c r="B42" s="27">
        <v>21</v>
      </c>
      <c r="C42" s="27">
        <v>3</v>
      </c>
      <c r="D42" s="6">
        <v>1049</v>
      </c>
      <c r="E42" s="13">
        <v>434.35</v>
      </c>
      <c r="F42" s="13">
        <f t="shared" si="2"/>
        <v>614.65</v>
      </c>
      <c r="G42" s="6">
        <v>419</v>
      </c>
      <c r="H42" s="13">
        <v>15.53</v>
      </c>
      <c r="I42" s="13">
        <v>449.88</v>
      </c>
      <c r="J42" s="13">
        <f t="shared" si="14"/>
        <v>434.35</v>
      </c>
      <c r="K42" s="9">
        <v>406.08</v>
      </c>
      <c r="L42" s="9">
        <f t="shared" si="15"/>
        <v>390.55</v>
      </c>
      <c r="M42" s="9">
        <f t="shared" si="0"/>
        <v>89.915966386554629</v>
      </c>
      <c r="N42" s="9">
        <f t="shared" si="5"/>
        <v>39.055</v>
      </c>
      <c r="O42" s="9">
        <v>2.2917297547973075</v>
      </c>
      <c r="P42" s="9">
        <v>46.302635605581287</v>
      </c>
      <c r="Q42" s="9">
        <v>0.42081466393708988</v>
      </c>
      <c r="R42" s="9">
        <v>0.48032718960636567</v>
      </c>
      <c r="S42" s="17">
        <v>23.59</v>
      </c>
      <c r="T42" s="9">
        <v>105.26</v>
      </c>
      <c r="U42" s="13">
        <f t="shared" si="16"/>
        <v>81.67</v>
      </c>
      <c r="V42" s="14">
        <v>98.07</v>
      </c>
      <c r="W42" s="7">
        <f t="shared" si="17"/>
        <v>74.47999999999999</v>
      </c>
      <c r="X42" s="9">
        <f t="shared" si="1"/>
        <v>91.196277702950894</v>
      </c>
      <c r="Y42" s="9">
        <f t="shared" si="8"/>
        <v>56.053792090118762</v>
      </c>
      <c r="Z42" s="9">
        <v>0.34732872419939803</v>
      </c>
      <c r="AA42" s="9">
        <v>45.88786688122066</v>
      </c>
      <c r="AB42" s="9">
        <v>7.076409413408058E-2</v>
      </c>
      <c r="AC42" s="9">
        <v>1.3114249970463618</v>
      </c>
    </row>
    <row r="43" spans="1:29" ht="35.25" customHeight="1" x14ac:dyDescent="0.25">
      <c r="A43" s="26">
        <v>104</v>
      </c>
      <c r="B43" s="27">
        <v>3</v>
      </c>
      <c r="C43" s="27">
        <v>3</v>
      </c>
      <c r="D43" s="6">
        <v>1276</v>
      </c>
      <c r="E43" s="13">
        <v>503.85</v>
      </c>
      <c r="F43" s="13">
        <f t="shared" si="2"/>
        <v>772.15</v>
      </c>
      <c r="G43" s="6">
        <v>532</v>
      </c>
      <c r="H43" s="13">
        <v>15.5</v>
      </c>
      <c r="I43" s="13">
        <v>519.35</v>
      </c>
      <c r="J43" s="13">
        <f t="shared" si="14"/>
        <v>503.85</v>
      </c>
      <c r="K43" s="9">
        <v>466.57</v>
      </c>
      <c r="L43" s="9">
        <f t="shared" si="15"/>
        <v>451.07</v>
      </c>
      <c r="M43" s="9">
        <f t="shared" si="0"/>
        <v>89.524660117098335</v>
      </c>
      <c r="N43" s="9">
        <f t="shared" si="5"/>
        <v>45.106999999999999</v>
      </c>
      <c r="O43" s="9">
        <v>2.2854883193524582</v>
      </c>
      <c r="P43" s="9">
        <v>46.549713981018805</v>
      </c>
      <c r="Q43" s="9">
        <v>0.43213172242933101</v>
      </c>
      <c r="R43" s="9">
        <v>0.50029437254027553</v>
      </c>
      <c r="S43" s="17">
        <v>23.8</v>
      </c>
      <c r="T43" s="9">
        <v>106.76</v>
      </c>
      <c r="U43" s="13">
        <f t="shared" si="16"/>
        <v>82.960000000000008</v>
      </c>
      <c r="V43" s="14">
        <v>99.28</v>
      </c>
      <c r="W43" s="7">
        <f t="shared" si="17"/>
        <v>75.48</v>
      </c>
      <c r="X43" s="9">
        <f t="shared" si="1"/>
        <v>90.983606557377044</v>
      </c>
      <c r="Y43" s="9">
        <f t="shared" si="8"/>
        <v>70.252991803278675</v>
      </c>
      <c r="Z43" s="9">
        <v>0.44451788169877637</v>
      </c>
      <c r="AA43" s="9">
        <v>45.936065790381036</v>
      </c>
      <c r="AB43" s="9">
        <v>6.8065387264716892E-2</v>
      </c>
      <c r="AC43" s="9">
        <v>1.2681397729979345</v>
      </c>
    </row>
    <row r="44" spans="1:29" ht="35.25" customHeight="1" x14ac:dyDescent="0.25">
      <c r="A44" s="26">
        <v>105</v>
      </c>
      <c r="B44" s="27">
        <v>12</v>
      </c>
      <c r="C44" s="27">
        <v>3</v>
      </c>
      <c r="D44" s="6">
        <v>1090</v>
      </c>
      <c r="E44" s="13">
        <v>461.82</v>
      </c>
      <c r="F44" s="13">
        <f t="shared" si="2"/>
        <v>628.18000000000006</v>
      </c>
      <c r="G44" s="6">
        <v>426</v>
      </c>
      <c r="H44" s="13">
        <v>12.38</v>
      </c>
      <c r="I44" s="13">
        <v>474.2</v>
      </c>
      <c r="J44" s="13">
        <f t="shared" si="14"/>
        <v>461.82</v>
      </c>
      <c r="K44" s="9">
        <v>431.79</v>
      </c>
      <c r="L44" s="9">
        <f t="shared" si="15"/>
        <v>419.41</v>
      </c>
      <c r="M44" s="9">
        <f t="shared" si="0"/>
        <v>90.816768437919535</v>
      </c>
      <c r="N44" s="9">
        <f t="shared" si="5"/>
        <v>41.941000000000003</v>
      </c>
      <c r="O44" s="9">
        <v>1.7615594362023146</v>
      </c>
      <c r="P44" s="9">
        <v>46.271592918332217</v>
      </c>
      <c r="Q44" s="9">
        <v>0.39647881142956592</v>
      </c>
      <c r="R44" s="9">
        <v>0.48229460418974057</v>
      </c>
      <c r="S44" s="17">
        <v>23.68</v>
      </c>
      <c r="T44" s="9">
        <v>132.25</v>
      </c>
      <c r="U44" s="13">
        <f t="shared" si="16"/>
        <v>108.57</v>
      </c>
      <c r="V44" s="14">
        <v>123.35</v>
      </c>
      <c r="W44" s="7">
        <f t="shared" si="17"/>
        <v>99.669999999999987</v>
      </c>
      <c r="X44" s="9">
        <f t="shared" si="1"/>
        <v>91.80252371741733</v>
      </c>
      <c r="Y44" s="9">
        <f t="shared" si="8"/>
        <v>57.66850934880722</v>
      </c>
      <c r="Z44" s="9">
        <v>0.2664961895000052</v>
      </c>
      <c r="AA44" s="9">
        <v>45.782443871813101</v>
      </c>
      <c r="AB44" s="9">
        <v>4.6819332349793165E-2</v>
      </c>
      <c r="AC44" s="9">
        <v>1.0199867794902948</v>
      </c>
    </row>
  </sheetData>
  <pageMargins left="0.7" right="0.7" top="0.75" bottom="0.75" header="0.3" footer="0.3"/>
  <pageSetup paperSize="9" scale="72" orientation="landscape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45"/>
  <sheetViews>
    <sheetView topLeftCell="C1" zoomScale="70" zoomScaleNormal="70" workbookViewId="0">
      <selection activeCell="F9" sqref="F9"/>
    </sheetView>
  </sheetViews>
  <sheetFormatPr baseColWidth="10" defaultColWidth="11.5546875" defaultRowHeight="15" x14ac:dyDescent="0.2"/>
  <cols>
    <col min="1" max="1" width="13.5546875" style="2" customWidth="1"/>
    <col min="2" max="2" width="7.77734375" style="2" customWidth="1"/>
    <col min="3" max="3" width="7.109375" style="2" customWidth="1"/>
    <col min="4" max="4" width="10" style="2" customWidth="1"/>
    <col min="5" max="5" width="9.77734375" style="2" customWidth="1"/>
    <col min="6" max="6" width="10.33203125" style="2" customWidth="1"/>
    <col min="7" max="7" width="20.109375" style="1" customWidth="1"/>
    <col min="8" max="8" width="6.44140625" style="14" customWidth="1"/>
    <col min="9" max="9" width="21.33203125" style="14" customWidth="1"/>
    <col min="10" max="10" width="14" style="14" customWidth="1"/>
    <col min="11" max="11" width="23.44140625" style="14" customWidth="1"/>
    <col min="12" max="12" width="16.5546875" style="2" customWidth="1"/>
    <col min="13" max="13" width="7.21875" style="2" customWidth="1"/>
    <col min="14" max="14" width="6.88671875" style="14" customWidth="1"/>
    <col min="15" max="15" width="22.5546875" style="14" customWidth="1"/>
    <col min="16" max="16" width="14.77734375" style="2" customWidth="1"/>
    <col min="17" max="17" width="24.5546875" style="14" customWidth="1"/>
    <col min="18" max="18" width="15.77734375" style="2" customWidth="1"/>
    <col min="19" max="19" width="7" style="2" customWidth="1"/>
    <col min="20" max="16384" width="11.5546875" style="2"/>
  </cols>
  <sheetData>
    <row r="1" spans="1:19" ht="15.75" x14ac:dyDescent="0.25">
      <c r="A1" s="10" t="s">
        <v>27</v>
      </c>
      <c r="B1" s="10"/>
      <c r="C1" s="10"/>
    </row>
    <row r="2" spans="1:19" ht="15.75" x14ac:dyDescent="0.25">
      <c r="A2" s="10" t="s">
        <v>28</v>
      </c>
      <c r="B2" s="10"/>
      <c r="C2" s="10"/>
    </row>
    <row r="3" spans="1:19" ht="15.75" x14ac:dyDescent="0.25">
      <c r="A3" s="11" t="s">
        <v>29</v>
      </c>
      <c r="B3" s="11"/>
      <c r="C3" s="11"/>
      <c r="D3" s="1"/>
      <c r="E3" s="1"/>
      <c r="F3" s="1"/>
    </row>
    <row r="4" spans="1:19" ht="15.75" x14ac:dyDescent="0.25">
      <c r="A4" s="12" t="s">
        <v>19</v>
      </c>
      <c r="B4" s="12"/>
      <c r="C4" s="12"/>
      <c r="D4" s="3"/>
      <c r="E4" s="3"/>
      <c r="F4" s="3"/>
    </row>
    <row r="5" spans="1:19" ht="20.25" x14ac:dyDescent="0.3">
      <c r="A5" s="12" t="s">
        <v>1</v>
      </c>
      <c r="B5" s="12"/>
      <c r="C5" s="12"/>
      <c r="H5" s="22"/>
      <c r="I5" s="25"/>
      <c r="J5" s="23"/>
      <c r="K5" s="22"/>
      <c r="L5" s="24"/>
      <c r="M5" s="24"/>
      <c r="N5" s="9"/>
      <c r="O5" s="25"/>
      <c r="P5" s="24"/>
      <c r="Q5" s="23"/>
      <c r="R5" s="24"/>
      <c r="S5" s="24"/>
    </row>
    <row r="6" spans="1:19" ht="20.25" x14ac:dyDescent="0.3">
      <c r="A6" s="4" t="s">
        <v>21</v>
      </c>
      <c r="B6" s="4"/>
      <c r="C6" s="4"/>
      <c r="H6" s="21"/>
      <c r="I6" s="18"/>
      <c r="J6" s="20" t="s">
        <v>7</v>
      </c>
      <c r="K6" s="21"/>
      <c r="L6" s="8"/>
      <c r="M6" s="8"/>
      <c r="N6" s="15"/>
      <c r="O6" s="18"/>
      <c r="P6" s="8"/>
      <c r="Q6" s="20" t="s">
        <v>16</v>
      </c>
      <c r="R6" s="8"/>
      <c r="S6" s="8"/>
    </row>
    <row r="7" spans="1:19" ht="15.75" x14ac:dyDescent="0.25">
      <c r="A7" s="4"/>
      <c r="B7" s="4"/>
      <c r="C7" s="4"/>
      <c r="H7" s="21"/>
      <c r="I7" s="18"/>
      <c r="J7" s="18"/>
      <c r="K7" s="21"/>
      <c r="L7" s="8"/>
      <c r="M7" s="8"/>
      <c r="N7" s="15"/>
      <c r="O7" s="18"/>
      <c r="P7" s="8"/>
      <c r="Q7" s="21"/>
      <c r="R7" s="8"/>
      <c r="S7" s="8"/>
    </row>
    <row r="8" spans="1:19" ht="18" customHeight="1" x14ac:dyDescent="0.25">
      <c r="A8" s="5" t="s">
        <v>0</v>
      </c>
      <c r="B8" s="5" t="s">
        <v>25</v>
      </c>
      <c r="C8" s="5" t="s">
        <v>26</v>
      </c>
      <c r="D8" s="5" t="s">
        <v>22</v>
      </c>
      <c r="E8" s="5" t="s">
        <v>23</v>
      </c>
      <c r="F8" s="5" t="s">
        <v>24</v>
      </c>
      <c r="G8" s="5" t="s">
        <v>20</v>
      </c>
      <c r="H8" s="19" t="s">
        <v>9</v>
      </c>
      <c r="I8" s="19" t="s">
        <v>5</v>
      </c>
      <c r="J8" s="19" t="s">
        <v>6</v>
      </c>
      <c r="K8" s="19" t="s">
        <v>10</v>
      </c>
      <c r="L8" s="5" t="s">
        <v>8</v>
      </c>
      <c r="M8" s="5" t="s">
        <v>11</v>
      </c>
      <c r="N8" s="16" t="s">
        <v>9</v>
      </c>
      <c r="O8" s="19" t="s">
        <v>17</v>
      </c>
      <c r="P8" s="5" t="s">
        <v>14</v>
      </c>
      <c r="Q8" s="19" t="s">
        <v>18</v>
      </c>
      <c r="R8" s="5" t="s">
        <v>15</v>
      </c>
      <c r="S8" s="5" t="s">
        <v>11</v>
      </c>
    </row>
    <row r="9" spans="1:19" ht="18" customHeight="1" x14ac:dyDescent="0.25">
      <c r="A9" s="5"/>
      <c r="B9" s="5"/>
      <c r="C9" s="5"/>
      <c r="D9" s="5" t="s">
        <v>2</v>
      </c>
      <c r="E9" s="5" t="s">
        <v>3</v>
      </c>
      <c r="F9" s="5" t="s">
        <v>3</v>
      </c>
      <c r="G9" s="5" t="s">
        <v>4</v>
      </c>
      <c r="H9" s="19" t="s">
        <v>3</v>
      </c>
      <c r="I9" s="19" t="s">
        <v>2</v>
      </c>
      <c r="J9" s="19" t="s">
        <v>2</v>
      </c>
      <c r="K9" s="19" t="s">
        <v>2</v>
      </c>
      <c r="L9" s="5" t="s">
        <v>2</v>
      </c>
      <c r="M9" s="5" t="s">
        <v>12</v>
      </c>
      <c r="N9" s="16" t="s">
        <v>3</v>
      </c>
      <c r="O9" s="19" t="s">
        <v>13</v>
      </c>
      <c r="P9" s="5" t="s">
        <v>13</v>
      </c>
      <c r="Q9" s="19" t="s">
        <v>13</v>
      </c>
      <c r="R9" s="5" t="s">
        <v>13</v>
      </c>
      <c r="S9" s="5" t="s">
        <v>12</v>
      </c>
    </row>
    <row r="10" spans="1:19" ht="36" customHeight="1" x14ac:dyDescent="0.25">
      <c r="A10" s="26">
        <v>4</v>
      </c>
      <c r="B10" s="27" t="s">
        <v>30</v>
      </c>
      <c r="C10" s="27">
        <v>2</v>
      </c>
      <c r="D10" s="6">
        <v>1154</v>
      </c>
      <c r="E10" s="13">
        <v>490.36</v>
      </c>
      <c r="F10" s="13">
        <f>D10-E10</f>
        <v>663.64</v>
      </c>
      <c r="G10" s="6">
        <v>406</v>
      </c>
      <c r="H10" s="13">
        <v>15.61</v>
      </c>
      <c r="I10" s="13">
        <v>505.97</v>
      </c>
      <c r="J10" s="13">
        <f>I10-H10</f>
        <v>490.36</v>
      </c>
      <c r="K10" s="9">
        <v>455.84</v>
      </c>
      <c r="L10" s="7">
        <f>K10-H10</f>
        <v>440.22999999999996</v>
      </c>
      <c r="M10" s="9">
        <f t="shared" ref="M10:M21" si="0">(L10/J10)*100</f>
        <v>89.776898605106439</v>
      </c>
      <c r="N10" s="17">
        <v>23.78</v>
      </c>
      <c r="O10" s="13">
        <v>144.79</v>
      </c>
      <c r="P10" s="6">
        <f>O10-N10</f>
        <v>121.00999999999999</v>
      </c>
      <c r="Q10" s="14">
        <v>133.65</v>
      </c>
      <c r="R10" s="7">
        <f>Q10-N10</f>
        <v>109.87</v>
      </c>
      <c r="S10" s="9">
        <f t="shared" ref="S10:S21" si="1">(R10/P10)*100</f>
        <v>90.794149243864155</v>
      </c>
    </row>
    <row r="11" spans="1:19" ht="36" customHeight="1" x14ac:dyDescent="0.25">
      <c r="A11" s="26">
        <v>5</v>
      </c>
      <c r="B11" s="27" t="s">
        <v>30</v>
      </c>
      <c r="C11" s="27">
        <v>2</v>
      </c>
      <c r="D11" s="6">
        <v>1350</v>
      </c>
      <c r="E11" s="13">
        <v>566.77</v>
      </c>
      <c r="F11" s="13">
        <f t="shared" ref="F11:F45" si="2">D11-E11</f>
        <v>783.23</v>
      </c>
      <c r="G11" s="6">
        <v>476</v>
      </c>
      <c r="H11" s="13">
        <v>15.63</v>
      </c>
      <c r="I11" s="13">
        <v>582.4</v>
      </c>
      <c r="J11" s="13">
        <f t="shared" ref="J11:J21" si="3">I11-H11</f>
        <v>566.77</v>
      </c>
      <c r="K11" s="9">
        <v>526.30999999999995</v>
      </c>
      <c r="L11" s="9">
        <f t="shared" ref="L11:L21" si="4">K11-H11</f>
        <v>510.67999999999995</v>
      </c>
      <c r="M11" s="9">
        <f t="shared" si="0"/>
        <v>90.103569349118686</v>
      </c>
      <c r="N11" s="17">
        <v>23.46</v>
      </c>
      <c r="O11" s="13">
        <v>94.02</v>
      </c>
      <c r="P11" s="13">
        <f t="shared" ref="P11:P21" si="5">O11-N11</f>
        <v>70.56</v>
      </c>
      <c r="Q11" s="14">
        <v>87.89</v>
      </c>
      <c r="R11" s="7">
        <f t="shared" ref="R11:R21" si="6">Q11-N11</f>
        <v>64.430000000000007</v>
      </c>
      <c r="S11" s="9">
        <f t="shared" si="1"/>
        <v>91.312358276644005</v>
      </c>
    </row>
    <row r="12" spans="1:19" ht="36" customHeight="1" x14ac:dyDescent="0.25">
      <c r="A12" s="26">
        <v>6</v>
      </c>
      <c r="B12" s="27" t="s">
        <v>30</v>
      </c>
      <c r="C12" s="27">
        <v>2</v>
      </c>
      <c r="D12" s="6">
        <v>1400</v>
      </c>
      <c r="E12" s="13">
        <v>588.91999999999996</v>
      </c>
      <c r="F12" s="13">
        <f t="shared" si="2"/>
        <v>811.08</v>
      </c>
      <c r="G12" s="6">
        <v>573</v>
      </c>
      <c r="H12" s="13">
        <v>15.5</v>
      </c>
      <c r="I12" s="13">
        <v>604.41999999999996</v>
      </c>
      <c r="J12" s="13">
        <f t="shared" si="3"/>
        <v>588.91999999999996</v>
      </c>
      <c r="K12" s="9">
        <v>545</v>
      </c>
      <c r="L12" s="9">
        <f t="shared" si="4"/>
        <v>529.5</v>
      </c>
      <c r="M12" s="9">
        <f t="shared" si="0"/>
        <v>89.910344359165933</v>
      </c>
      <c r="N12" s="17">
        <v>23.85</v>
      </c>
      <c r="O12" s="13">
        <v>124.59</v>
      </c>
      <c r="P12" s="13">
        <f t="shared" si="5"/>
        <v>100.74000000000001</v>
      </c>
      <c r="Q12" s="14">
        <v>115.53</v>
      </c>
      <c r="R12" s="7">
        <f t="shared" si="6"/>
        <v>91.68</v>
      </c>
      <c r="S12" s="9">
        <f t="shared" si="1"/>
        <v>91.006551518761171</v>
      </c>
    </row>
    <row r="13" spans="1:19" ht="36" customHeight="1" x14ac:dyDescent="0.25">
      <c r="A13" s="26">
        <v>19</v>
      </c>
      <c r="B13" s="27" t="s">
        <v>30</v>
      </c>
      <c r="C13" s="27">
        <v>3</v>
      </c>
      <c r="D13" s="6">
        <v>936</v>
      </c>
      <c r="E13" s="13">
        <v>398.85</v>
      </c>
      <c r="F13" s="13">
        <f t="shared" si="2"/>
        <v>537.15</v>
      </c>
      <c r="G13" s="6">
        <v>405</v>
      </c>
      <c r="H13" s="13">
        <v>15.2</v>
      </c>
      <c r="I13" s="13">
        <v>414.05</v>
      </c>
      <c r="J13" s="13">
        <f t="shared" si="3"/>
        <v>398.85</v>
      </c>
      <c r="K13" s="9">
        <v>374.92</v>
      </c>
      <c r="L13" s="9">
        <f t="shared" si="4"/>
        <v>359.72</v>
      </c>
      <c r="M13" s="9">
        <f t="shared" si="0"/>
        <v>90.189294220885046</v>
      </c>
      <c r="N13" s="17">
        <v>23.62</v>
      </c>
      <c r="O13" s="9">
        <v>102.91</v>
      </c>
      <c r="P13" s="13">
        <f t="shared" si="5"/>
        <v>79.289999999999992</v>
      </c>
      <c r="Q13" s="14">
        <v>96.23</v>
      </c>
      <c r="R13" s="7">
        <f t="shared" si="6"/>
        <v>72.61</v>
      </c>
      <c r="S13" s="9">
        <f t="shared" si="1"/>
        <v>91.575230167738681</v>
      </c>
    </row>
    <row r="14" spans="1:19" ht="36" customHeight="1" x14ac:dyDescent="0.25">
      <c r="A14" s="26">
        <v>20</v>
      </c>
      <c r="B14" s="27" t="s">
        <v>30</v>
      </c>
      <c r="C14" s="27">
        <v>3</v>
      </c>
      <c r="D14" s="6">
        <v>1507</v>
      </c>
      <c r="E14" s="13">
        <v>576.57999999999993</v>
      </c>
      <c r="F14" s="13">
        <f t="shared" si="2"/>
        <v>930.42000000000007</v>
      </c>
      <c r="G14" s="6">
        <v>777</v>
      </c>
      <c r="H14" s="13">
        <v>15.34</v>
      </c>
      <c r="I14" s="13">
        <v>591.91999999999996</v>
      </c>
      <c r="J14" s="13">
        <f t="shared" si="3"/>
        <v>576.57999999999993</v>
      </c>
      <c r="K14" s="9">
        <v>538.95000000000005</v>
      </c>
      <c r="L14" s="9">
        <f t="shared" si="4"/>
        <v>523.61</v>
      </c>
      <c r="M14" s="9">
        <f t="shared" si="0"/>
        <v>90.813070172395854</v>
      </c>
      <c r="N14" s="17">
        <v>23.19</v>
      </c>
      <c r="O14" s="9">
        <v>101.37</v>
      </c>
      <c r="P14" s="13">
        <f t="shared" si="5"/>
        <v>78.180000000000007</v>
      </c>
      <c r="Q14" s="14">
        <v>95.32</v>
      </c>
      <c r="R14" s="7">
        <f t="shared" si="6"/>
        <v>72.13</v>
      </c>
      <c r="S14" s="9">
        <f t="shared" si="1"/>
        <v>92.261447940649759</v>
      </c>
    </row>
    <row r="15" spans="1:19" ht="36" customHeight="1" x14ac:dyDescent="0.25">
      <c r="A15" s="26">
        <v>21</v>
      </c>
      <c r="B15" s="27" t="s">
        <v>30</v>
      </c>
      <c r="C15" s="27">
        <v>3</v>
      </c>
      <c r="D15" s="6">
        <v>1112</v>
      </c>
      <c r="E15" s="13">
        <v>477.94</v>
      </c>
      <c r="F15" s="13">
        <f t="shared" si="2"/>
        <v>634.05999999999995</v>
      </c>
      <c r="G15" s="6">
        <v>460</v>
      </c>
      <c r="H15" s="13">
        <v>15.64</v>
      </c>
      <c r="I15" s="13">
        <v>493.58</v>
      </c>
      <c r="J15" s="13">
        <f t="shared" si="3"/>
        <v>477.94</v>
      </c>
      <c r="K15" s="9">
        <v>445.66</v>
      </c>
      <c r="L15" s="9">
        <f t="shared" si="4"/>
        <v>430.02000000000004</v>
      </c>
      <c r="M15" s="9">
        <f t="shared" si="0"/>
        <v>89.973636858183042</v>
      </c>
      <c r="N15" s="17">
        <v>23.78</v>
      </c>
      <c r="O15" s="9">
        <v>115.99</v>
      </c>
      <c r="P15" s="13">
        <f t="shared" si="5"/>
        <v>92.21</v>
      </c>
      <c r="Q15" s="14">
        <v>107.66</v>
      </c>
      <c r="R15" s="7">
        <f t="shared" si="6"/>
        <v>83.88</v>
      </c>
      <c r="S15" s="9">
        <f t="shared" si="1"/>
        <v>90.966272638542449</v>
      </c>
    </row>
    <row r="16" spans="1:19" ht="36" customHeight="1" x14ac:dyDescent="0.25">
      <c r="A16" s="26">
        <v>25</v>
      </c>
      <c r="B16" s="27" t="s">
        <v>30</v>
      </c>
      <c r="C16" s="27">
        <v>1</v>
      </c>
      <c r="D16" s="6">
        <v>1378</v>
      </c>
      <c r="E16" s="13">
        <v>604.35</v>
      </c>
      <c r="F16" s="13">
        <f t="shared" si="2"/>
        <v>773.65</v>
      </c>
      <c r="G16" s="6">
        <v>564</v>
      </c>
      <c r="H16" s="13">
        <v>15.48</v>
      </c>
      <c r="I16" s="13">
        <v>619.83000000000004</v>
      </c>
      <c r="J16" s="13">
        <f t="shared" si="3"/>
        <v>604.35</v>
      </c>
      <c r="K16" s="9">
        <v>560.13</v>
      </c>
      <c r="L16" s="9">
        <f t="shared" si="4"/>
        <v>544.65</v>
      </c>
      <c r="M16" s="9">
        <f t="shared" si="0"/>
        <v>90.12161826756018</v>
      </c>
      <c r="N16" s="17">
        <v>23.85</v>
      </c>
      <c r="O16" s="9">
        <v>120</v>
      </c>
      <c r="P16" s="13">
        <f t="shared" si="5"/>
        <v>96.15</v>
      </c>
      <c r="Q16" s="14">
        <v>110.72</v>
      </c>
      <c r="R16" s="7">
        <f t="shared" si="6"/>
        <v>86.87</v>
      </c>
      <c r="S16" s="9">
        <f t="shared" si="1"/>
        <v>90.348413936557463</v>
      </c>
    </row>
    <row r="17" spans="1:19" ht="36" customHeight="1" x14ac:dyDescent="0.25">
      <c r="A17" s="26">
        <v>26</v>
      </c>
      <c r="B17" s="27" t="s">
        <v>30</v>
      </c>
      <c r="C17" s="27">
        <v>1</v>
      </c>
      <c r="D17" s="6">
        <v>1062</v>
      </c>
      <c r="E17" s="13">
        <v>466.17</v>
      </c>
      <c r="F17" s="13">
        <f t="shared" si="2"/>
        <v>595.82999999999993</v>
      </c>
      <c r="G17" s="6">
        <v>391</v>
      </c>
      <c r="H17" s="13">
        <v>15.4</v>
      </c>
      <c r="I17" s="13">
        <v>481.57</v>
      </c>
      <c r="J17" s="13">
        <f t="shared" si="3"/>
        <v>466.17</v>
      </c>
      <c r="K17" s="9">
        <v>432.34</v>
      </c>
      <c r="L17" s="9">
        <f t="shared" si="4"/>
        <v>416.94</v>
      </c>
      <c r="M17" s="9">
        <f t="shared" si="0"/>
        <v>89.439474869682726</v>
      </c>
      <c r="N17" s="17">
        <v>23.49</v>
      </c>
      <c r="O17" s="9">
        <v>113.46</v>
      </c>
      <c r="P17" s="13">
        <f t="shared" si="5"/>
        <v>89.97</v>
      </c>
      <c r="Q17" s="14">
        <v>105.41</v>
      </c>
      <c r="R17" s="7">
        <f t="shared" si="6"/>
        <v>81.92</v>
      </c>
      <c r="S17" s="9">
        <f t="shared" si="1"/>
        <v>91.052573079915533</v>
      </c>
    </row>
    <row r="18" spans="1:19" ht="36" customHeight="1" x14ac:dyDescent="0.25">
      <c r="A18" s="26">
        <v>27</v>
      </c>
      <c r="B18" s="27" t="s">
        <v>30</v>
      </c>
      <c r="C18" s="27">
        <v>1</v>
      </c>
      <c r="D18" s="6">
        <v>1376</v>
      </c>
      <c r="E18" s="13">
        <v>582.89</v>
      </c>
      <c r="F18" s="13">
        <f t="shared" si="2"/>
        <v>793.11</v>
      </c>
      <c r="G18" s="6">
        <v>558</v>
      </c>
      <c r="H18" s="13">
        <v>15.58</v>
      </c>
      <c r="I18" s="13">
        <v>598.47</v>
      </c>
      <c r="J18" s="13">
        <f t="shared" si="3"/>
        <v>582.89</v>
      </c>
      <c r="K18" s="9">
        <v>539.69000000000005</v>
      </c>
      <c r="L18" s="9">
        <f t="shared" si="4"/>
        <v>524.11</v>
      </c>
      <c r="M18" s="9">
        <f t="shared" si="0"/>
        <v>89.915764552488469</v>
      </c>
      <c r="N18" s="17">
        <v>23.67</v>
      </c>
      <c r="O18" s="9">
        <v>94.81</v>
      </c>
      <c r="P18" s="13">
        <f t="shared" si="5"/>
        <v>71.14</v>
      </c>
      <c r="Q18" s="14">
        <v>88.69</v>
      </c>
      <c r="R18" s="7">
        <f t="shared" si="6"/>
        <v>65.02</v>
      </c>
      <c r="S18" s="9">
        <f t="shared" si="1"/>
        <v>91.397244869271859</v>
      </c>
    </row>
    <row r="19" spans="1:19" ht="36" customHeight="1" x14ac:dyDescent="0.25">
      <c r="A19" s="26">
        <v>34</v>
      </c>
      <c r="B19" s="27" t="s">
        <v>30</v>
      </c>
      <c r="C19" s="27">
        <v>4</v>
      </c>
      <c r="D19" s="6">
        <v>1659</v>
      </c>
      <c r="E19" s="13">
        <v>610.01</v>
      </c>
      <c r="F19" s="13">
        <f t="shared" si="2"/>
        <v>1048.99</v>
      </c>
      <c r="G19" s="6">
        <v>757</v>
      </c>
      <c r="H19" s="13">
        <v>15.48</v>
      </c>
      <c r="I19" s="13">
        <v>625.49</v>
      </c>
      <c r="J19" s="13">
        <f t="shared" si="3"/>
        <v>610.01</v>
      </c>
      <c r="K19" s="9">
        <v>568.86</v>
      </c>
      <c r="L19" s="9">
        <f t="shared" si="4"/>
        <v>553.38</v>
      </c>
      <c r="M19" s="9">
        <f t="shared" si="0"/>
        <v>90.716545630399509</v>
      </c>
      <c r="N19" s="17">
        <v>23.45</v>
      </c>
      <c r="O19" s="9">
        <v>118.1</v>
      </c>
      <c r="P19" s="13">
        <f t="shared" si="5"/>
        <v>94.649999999999991</v>
      </c>
      <c r="Q19" s="14">
        <v>109.33</v>
      </c>
      <c r="R19" s="7">
        <f t="shared" si="6"/>
        <v>85.88</v>
      </c>
      <c r="S19" s="9">
        <f t="shared" si="1"/>
        <v>90.734284204965661</v>
      </c>
    </row>
    <row r="20" spans="1:19" ht="36" customHeight="1" x14ac:dyDescent="0.25">
      <c r="A20" s="26">
        <v>35</v>
      </c>
      <c r="B20" s="27" t="s">
        <v>30</v>
      </c>
      <c r="C20" s="27">
        <v>4</v>
      </c>
      <c r="D20" s="6">
        <v>1234</v>
      </c>
      <c r="E20" s="13">
        <v>556.38</v>
      </c>
      <c r="F20" s="13">
        <f t="shared" si="2"/>
        <v>677.62</v>
      </c>
      <c r="G20" s="6">
        <v>503</v>
      </c>
      <c r="H20" s="13">
        <v>12.43</v>
      </c>
      <c r="I20" s="13">
        <v>568.80999999999995</v>
      </c>
      <c r="J20" s="13">
        <f t="shared" si="3"/>
        <v>556.38</v>
      </c>
      <c r="K20" s="9">
        <v>512.55999999999995</v>
      </c>
      <c r="L20" s="9">
        <f t="shared" si="4"/>
        <v>500.12999999999994</v>
      </c>
      <c r="M20" s="9">
        <f t="shared" si="0"/>
        <v>89.890003235198961</v>
      </c>
      <c r="N20" s="17">
        <v>23.65</v>
      </c>
      <c r="O20" s="9">
        <v>91.95</v>
      </c>
      <c r="P20" s="13">
        <f t="shared" si="5"/>
        <v>68.300000000000011</v>
      </c>
      <c r="Q20" s="14">
        <v>85.89</v>
      </c>
      <c r="R20" s="7">
        <f t="shared" si="6"/>
        <v>62.24</v>
      </c>
      <c r="S20" s="9">
        <f t="shared" si="1"/>
        <v>91.127379209370403</v>
      </c>
    </row>
    <row r="21" spans="1:19" ht="36" customHeight="1" x14ac:dyDescent="0.25">
      <c r="A21" s="26">
        <v>36</v>
      </c>
      <c r="B21" s="27" t="s">
        <v>30</v>
      </c>
      <c r="C21" s="27">
        <v>4</v>
      </c>
      <c r="D21" s="6">
        <v>1358</v>
      </c>
      <c r="E21" s="13">
        <v>575.33000000000004</v>
      </c>
      <c r="F21" s="13">
        <f t="shared" si="2"/>
        <v>782.67</v>
      </c>
      <c r="G21" s="6">
        <v>562</v>
      </c>
      <c r="H21" s="13">
        <v>15.36</v>
      </c>
      <c r="I21" s="13">
        <v>590.69000000000005</v>
      </c>
      <c r="J21" s="13">
        <f t="shared" si="3"/>
        <v>575.33000000000004</v>
      </c>
      <c r="K21" s="9">
        <v>538.41999999999996</v>
      </c>
      <c r="L21" s="9">
        <f t="shared" si="4"/>
        <v>523.05999999999995</v>
      </c>
      <c r="M21" s="9">
        <f t="shared" si="0"/>
        <v>90.914779344028631</v>
      </c>
      <c r="N21" s="17">
        <v>23.72</v>
      </c>
      <c r="O21" s="9">
        <v>91.55</v>
      </c>
      <c r="P21" s="13">
        <f t="shared" si="5"/>
        <v>67.83</v>
      </c>
      <c r="Q21" s="14">
        <v>85.55</v>
      </c>
      <c r="R21" s="7">
        <f t="shared" si="6"/>
        <v>61.83</v>
      </c>
      <c r="S21" s="9">
        <f t="shared" si="1"/>
        <v>91.154356479433872</v>
      </c>
    </row>
    <row r="22" spans="1:19" ht="36" customHeight="1" x14ac:dyDescent="0.25">
      <c r="A22" s="26">
        <v>46</v>
      </c>
      <c r="B22" s="27" t="s">
        <v>30</v>
      </c>
      <c r="C22" s="27">
        <v>4</v>
      </c>
      <c r="D22" s="6">
        <v>1613</v>
      </c>
      <c r="E22" s="13">
        <v>655.45</v>
      </c>
      <c r="F22" s="13">
        <f t="shared" si="2"/>
        <v>957.55</v>
      </c>
      <c r="G22" s="6">
        <v>797</v>
      </c>
      <c r="H22" s="13">
        <v>15.15</v>
      </c>
      <c r="I22" s="13">
        <v>670.6</v>
      </c>
      <c r="J22" s="13">
        <f>I22-H22</f>
        <v>655.45</v>
      </c>
      <c r="K22" s="9">
        <v>609.91</v>
      </c>
      <c r="L22" s="7">
        <f>K22-H22</f>
        <v>594.76</v>
      </c>
      <c r="M22" s="9">
        <f t="shared" ref="M22:M45" si="7">(L22/J22)*100</f>
        <v>90.740712487603929</v>
      </c>
      <c r="N22" s="17">
        <v>23.2</v>
      </c>
      <c r="O22" s="13">
        <v>109.6</v>
      </c>
      <c r="P22" s="6">
        <f>O22-N22</f>
        <v>86.399999999999991</v>
      </c>
      <c r="Q22" s="14">
        <v>101.49</v>
      </c>
      <c r="R22" s="7">
        <f>Q22-N22</f>
        <v>78.289999999999992</v>
      </c>
      <c r="S22" s="9">
        <f t="shared" ref="S22:S45" si="8">(R22/P22)*100</f>
        <v>90.613425925925924</v>
      </c>
    </row>
    <row r="23" spans="1:19" ht="36" customHeight="1" x14ac:dyDescent="0.25">
      <c r="A23" s="26">
        <v>47</v>
      </c>
      <c r="B23" s="27" t="s">
        <v>30</v>
      </c>
      <c r="C23" s="27">
        <v>4</v>
      </c>
      <c r="D23" s="6">
        <v>1131</v>
      </c>
      <c r="E23" s="13">
        <v>485.76</v>
      </c>
      <c r="F23" s="13">
        <f t="shared" si="2"/>
        <v>645.24</v>
      </c>
      <c r="G23" s="6">
        <v>389</v>
      </c>
      <c r="H23" s="13">
        <v>15.54</v>
      </c>
      <c r="I23" s="13">
        <v>501.3</v>
      </c>
      <c r="J23" s="13">
        <f t="shared" ref="J23:J33" si="9">I23-H23</f>
        <v>485.76</v>
      </c>
      <c r="K23" s="9">
        <v>451.03</v>
      </c>
      <c r="L23" s="9">
        <f t="shared" ref="L23:L33" si="10">K23-H23</f>
        <v>435.48999999999995</v>
      </c>
      <c r="M23" s="9">
        <f t="shared" si="7"/>
        <v>89.651268115942017</v>
      </c>
      <c r="N23" s="17">
        <v>23.74</v>
      </c>
      <c r="O23" s="13">
        <v>146.24</v>
      </c>
      <c r="P23" s="13">
        <f t="shared" ref="P23:P33" si="11">O23-N23</f>
        <v>122.50000000000001</v>
      </c>
      <c r="Q23" s="14">
        <v>134.72999999999999</v>
      </c>
      <c r="R23" s="7">
        <f t="shared" ref="R23:R33" si="12">Q23-N23</f>
        <v>110.99</v>
      </c>
      <c r="S23" s="9">
        <f t="shared" si="8"/>
        <v>90.604081632653049</v>
      </c>
    </row>
    <row r="24" spans="1:19" ht="36" customHeight="1" x14ac:dyDescent="0.25">
      <c r="A24" s="26">
        <v>48</v>
      </c>
      <c r="B24" s="27" t="s">
        <v>30</v>
      </c>
      <c r="C24" s="27">
        <v>4</v>
      </c>
      <c r="D24" s="6">
        <v>1197</v>
      </c>
      <c r="E24" s="13">
        <v>531.18000000000006</v>
      </c>
      <c r="F24" s="13">
        <f t="shared" si="2"/>
        <v>665.81999999999994</v>
      </c>
      <c r="G24" s="6">
        <v>544</v>
      </c>
      <c r="H24" s="13">
        <v>15.55</v>
      </c>
      <c r="I24" s="13">
        <v>546.73</v>
      </c>
      <c r="J24" s="13">
        <f t="shared" si="9"/>
        <v>531.18000000000006</v>
      </c>
      <c r="K24" s="9">
        <v>492.65</v>
      </c>
      <c r="L24" s="9">
        <f t="shared" si="10"/>
        <v>477.09999999999997</v>
      </c>
      <c r="M24" s="9">
        <f t="shared" si="7"/>
        <v>89.818893783651475</v>
      </c>
      <c r="N24" s="17">
        <v>23.7</v>
      </c>
      <c r="O24" s="13">
        <v>127.39</v>
      </c>
      <c r="P24" s="13">
        <f t="shared" si="11"/>
        <v>103.69</v>
      </c>
      <c r="Q24" s="14">
        <v>117.75</v>
      </c>
      <c r="R24" s="7">
        <f t="shared" si="12"/>
        <v>94.05</v>
      </c>
      <c r="S24" s="9">
        <f t="shared" si="8"/>
        <v>90.703057189700061</v>
      </c>
    </row>
    <row r="25" spans="1:19" ht="36" customHeight="1" x14ac:dyDescent="0.25">
      <c r="A25" s="26">
        <v>61</v>
      </c>
      <c r="B25" s="27" t="s">
        <v>30</v>
      </c>
      <c r="C25" s="27">
        <v>1</v>
      </c>
      <c r="D25" s="6">
        <v>1906</v>
      </c>
      <c r="E25" s="13">
        <v>543.33000000000004</v>
      </c>
      <c r="F25" s="13">
        <f t="shared" si="2"/>
        <v>1362.67</v>
      </c>
      <c r="G25" s="6">
        <v>581</v>
      </c>
      <c r="H25" s="13">
        <v>15.51</v>
      </c>
      <c r="I25" s="13">
        <v>558.84</v>
      </c>
      <c r="J25" s="13">
        <f t="shared" si="9"/>
        <v>543.33000000000004</v>
      </c>
      <c r="K25" s="9">
        <v>512.49</v>
      </c>
      <c r="L25" s="9">
        <f t="shared" si="10"/>
        <v>496.98</v>
      </c>
      <c r="M25" s="9">
        <f t="shared" si="7"/>
        <v>91.469272817624642</v>
      </c>
      <c r="N25" s="17">
        <v>23.52</v>
      </c>
      <c r="O25" s="9">
        <v>105.08</v>
      </c>
      <c r="P25" s="13">
        <f t="shared" si="11"/>
        <v>81.56</v>
      </c>
      <c r="Q25" s="14">
        <v>97.84</v>
      </c>
      <c r="R25" s="7">
        <f t="shared" si="12"/>
        <v>74.320000000000007</v>
      </c>
      <c r="S25" s="9">
        <f t="shared" si="8"/>
        <v>91.123099558607166</v>
      </c>
    </row>
    <row r="26" spans="1:19" ht="36" customHeight="1" x14ac:dyDescent="0.25">
      <c r="A26" s="26">
        <v>62</v>
      </c>
      <c r="B26" s="27" t="s">
        <v>30</v>
      </c>
      <c r="C26" s="27">
        <v>1</v>
      </c>
      <c r="D26" s="6">
        <v>1097</v>
      </c>
      <c r="E26" s="13">
        <v>466.27</v>
      </c>
      <c r="F26" s="13">
        <f t="shared" si="2"/>
        <v>630.73</v>
      </c>
      <c r="G26" s="6">
        <v>464</v>
      </c>
      <c r="H26" s="13">
        <v>15.49</v>
      </c>
      <c r="I26" s="13">
        <v>481.76</v>
      </c>
      <c r="J26" s="13">
        <f t="shared" si="9"/>
        <v>466.27</v>
      </c>
      <c r="K26" s="9">
        <v>442.77</v>
      </c>
      <c r="L26" s="9">
        <f t="shared" si="10"/>
        <v>427.28</v>
      </c>
      <c r="M26" s="9">
        <f t="shared" si="7"/>
        <v>91.63789220837711</v>
      </c>
      <c r="N26" s="17">
        <v>23.55</v>
      </c>
      <c r="O26" s="9">
        <v>130.72</v>
      </c>
      <c r="P26" s="13">
        <f t="shared" si="11"/>
        <v>107.17</v>
      </c>
      <c r="Q26" s="14">
        <v>122.41</v>
      </c>
      <c r="R26" s="7">
        <f t="shared" si="12"/>
        <v>98.86</v>
      </c>
      <c r="S26" s="9">
        <f t="shared" si="8"/>
        <v>92.245964355696557</v>
      </c>
    </row>
    <row r="27" spans="1:19" ht="36" customHeight="1" x14ac:dyDescent="0.25">
      <c r="A27" s="26">
        <v>63</v>
      </c>
      <c r="B27" s="27" t="s">
        <v>30</v>
      </c>
      <c r="C27" s="27">
        <v>1</v>
      </c>
      <c r="D27" s="6">
        <v>1201</v>
      </c>
      <c r="E27" s="13">
        <v>519.53</v>
      </c>
      <c r="F27" s="13">
        <f t="shared" si="2"/>
        <v>681.47</v>
      </c>
      <c r="G27" s="6">
        <v>465</v>
      </c>
      <c r="H27" s="13">
        <v>15.37</v>
      </c>
      <c r="I27" s="13">
        <v>534.9</v>
      </c>
      <c r="J27" s="13">
        <f t="shared" si="9"/>
        <v>519.53</v>
      </c>
      <c r="K27" s="9">
        <v>483.66</v>
      </c>
      <c r="L27" s="9">
        <f t="shared" si="10"/>
        <v>468.29</v>
      </c>
      <c r="M27" s="9">
        <f t="shared" si="7"/>
        <v>90.137239427944493</v>
      </c>
      <c r="N27" s="17">
        <v>23.67</v>
      </c>
      <c r="O27" s="9">
        <v>104.97</v>
      </c>
      <c r="P27" s="13">
        <f t="shared" si="11"/>
        <v>81.3</v>
      </c>
      <c r="Q27" s="14">
        <v>97.97</v>
      </c>
      <c r="R27" s="7">
        <f t="shared" si="12"/>
        <v>74.3</v>
      </c>
      <c r="S27" s="9">
        <f t="shared" si="8"/>
        <v>91.389913899138989</v>
      </c>
    </row>
    <row r="28" spans="1:19" ht="36" customHeight="1" x14ac:dyDescent="0.25">
      <c r="A28" s="26">
        <v>64</v>
      </c>
      <c r="B28" s="27" t="s">
        <v>30</v>
      </c>
      <c r="C28" s="27">
        <v>2</v>
      </c>
      <c r="D28" s="6">
        <v>1172</v>
      </c>
      <c r="E28" s="13">
        <v>504.34000000000003</v>
      </c>
      <c r="F28" s="13">
        <f t="shared" si="2"/>
        <v>667.66</v>
      </c>
      <c r="G28" s="6">
        <v>459</v>
      </c>
      <c r="H28" s="13">
        <v>15.49</v>
      </c>
      <c r="I28" s="13">
        <v>519.83000000000004</v>
      </c>
      <c r="J28" s="13">
        <f t="shared" si="9"/>
        <v>504.34000000000003</v>
      </c>
      <c r="K28" s="9">
        <v>467.07</v>
      </c>
      <c r="L28" s="9">
        <f t="shared" si="10"/>
        <v>451.58</v>
      </c>
      <c r="M28" s="9">
        <f t="shared" si="7"/>
        <v>89.538803188325318</v>
      </c>
      <c r="N28" s="17">
        <v>23.61</v>
      </c>
      <c r="O28" s="9">
        <v>86.48</v>
      </c>
      <c r="P28" s="13">
        <f t="shared" si="11"/>
        <v>62.870000000000005</v>
      </c>
      <c r="Q28" s="14">
        <v>80.75</v>
      </c>
      <c r="R28" s="7">
        <f t="shared" si="12"/>
        <v>57.14</v>
      </c>
      <c r="S28" s="9">
        <f t="shared" si="8"/>
        <v>90.885955145538418</v>
      </c>
    </row>
    <row r="29" spans="1:19" ht="36" customHeight="1" x14ac:dyDescent="0.25">
      <c r="A29" s="26">
        <v>65</v>
      </c>
      <c r="B29" s="27" t="s">
        <v>30</v>
      </c>
      <c r="C29" s="27">
        <v>2</v>
      </c>
      <c r="D29" s="6">
        <v>986</v>
      </c>
      <c r="E29" s="13">
        <v>456.75</v>
      </c>
      <c r="F29" s="13">
        <f t="shared" si="2"/>
        <v>529.25</v>
      </c>
      <c r="G29" s="6">
        <v>353</v>
      </c>
      <c r="H29" s="13">
        <v>15.85</v>
      </c>
      <c r="I29" s="13">
        <v>472.6</v>
      </c>
      <c r="J29" s="13">
        <f t="shared" si="9"/>
        <v>456.75</v>
      </c>
      <c r="K29" s="9">
        <v>424.91</v>
      </c>
      <c r="L29" s="9">
        <f t="shared" si="10"/>
        <v>409.06</v>
      </c>
      <c r="M29" s="9">
        <f t="shared" si="7"/>
        <v>89.558839627805142</v>
      </c>
      <c r="N29" s="17">
        <v>23.52</v>
      </c>
      <c r="O29" s="9">
        <v>133.99</v>
      </c>
      <c r="P29" s="13">
        <f t="shared" si="11"/>
        <v>110.47000000000001</v>
      </c>
      <c r="Q29" s="14">
        <v>123.75</v>
      </c>
      <c r="R29" s="7">
        <f t="shared" si="12"/>
        <v>100.23</v>
      </c>
      <c r="S29" s="9">
        <f t="shared" si="8"/>
        <v>90.730515071965229</v>
      </c>
    </row>
    <row r="30" spans="1:19" ht="36" customHeight="1" x14ac:dyDescent="0.25">
      <c r="A30" s="26">
        <v>66</v>
      </c>
      <c r="B30" s="27" t="s">
        <v>30</v>
      </c>
      <c r="C30" s="27">
        <v>2</v>
      </c>
      <c r="D30" s="6">
        <v>1744</v>
      </c>
      <c r="E30" s="13">
        <v>704.25</v>
      </c>
      <c r="F30" s="13">
        <f t="shared" si="2"/>
        <v>1039.75</v>
      </c>
      <c r="G30" s="6">
        <v>935</v>
      </c>
      <c r="H30" s="13">
        <v>15.68</v>
      </c>
      <c r="I30" s="13">
        <v>719.93</v>
      </c>
      <c r="J30" s="13">
        <f t="shared" si="9"/>
        <v>704.25</v>
      </c>
      <c r="K30" s="9">
        <v>653.42999999999995</v>
      </c>
      <c r="L30" s="9">
        <f t="shared" si="10"/>
        <v>637.75</v>
      </c>
      <c r="M30" s="9">
        <f t="shared" si="7"/>
        <v>90.55733049343273</v>
      </c>
      <c r="N30" s="17">
        <v>23.21</v>
      </c>
      <c r="O30" s="9">
        <v>89.45</v>
      </c>
      <c r="P30" s="13">
        <f t="shared" si="11"/>
        <v>66.240000000000009</v>
      </c>
      <c r="Q30" s="14">
        <v>83.13</v>
      </c>
      <c r="R30" s="7">
        <f t="shared" si="12"/>
        <v>59.919999999999995</v>
      </c>
      <c r="S30" s="9">
        <f t="shared" si="8"/>
        <v>90.458937198067616</v>
      </c>
    </row>
    <row r="31" spans="1:19" ht="36" customHeight="1" x14ac:dyDescent="0.25">
      <c r="A31" s="26">
        <v>79</v>
      </c>
      <c r="B31" s="27" t="s">
        <v>30</v>
      </c>
      <c r="C31" s="27">
        <v>3</v>
      </c>
      <c r="D31" s="6">
        <v>1270</v>
      </c>
      <c r="E31" s="13">
        <v>524.12</v>
      </c>
      <c r="F31" s="13">
        <f t="shared" si="2"/>
        <v>745.88</v>
      </c>
      <c r="G31" s="6">
        <v>471</v>
      </c>
      <c r="H31" s="13">
        <v>14.8</v>
      </c>
      <c r="I31" s="13">
        <v>538.91999999999996</v>
      </c>
      <c r="J31" s="13">
        <f t="shared" si="9"/>
        <v>524.12</v>
      </c>
      <c r="K31" s="9">
        <v>485.23</v>
      </c>
      <c r="L31" s="9">
        <f t="shared" si="10"/>
        <v>470.43</v>
      </c>
      <c r="M31" s="9">
        <f t="shared" si="7"/>
        <v>89.756162710829585</v>
      </c>
      <c r="N31" s="17">
        <v>23.42</v>
      </c>
      <c r="O31" s="9">
        <v>115.94</v>
      </c>
      <c r="P31" s="13">
        <f t="shared" si="11"/>
        <v>92.52</v>
      </c>
      <c r="Q31" s="14">
        <v>107.99</v>
      </c>
      <c r="R31" s="7">
        <f t="shared" si="12"/>
        <v>84.57</v>
      </c>
      <c r="S31" s="9">
        <f t="shared" si="8"/>
        <v>91.407263294422819</v>
      </c>
    </row>
    <row r="32" spans="1:19" ht="36" customHeight="1" x14ac:dyDescent="0.25">
      <c r="A32" s="26">
        <v>80</v>
      </c>
      <c r="B32" s="27" t="s">
        <v>30</v>
      </c>
      <c r="C32" s="27">
        <v>3</v>
      </c>
      <c r="D32" s="6">
        <v>1630</v>
      </c>
      <c r="E32" s="13">
        <v>582.78</v>
      </c>
      <c r="F32" s="13">
        <f t="shared" si="2"/>
        <v>1047.22</v>
      </c>
      <c r="G32" s="6">
        <v>744</v>
      </c>
      <c r="H32" s="13">
        <v>15.39</v>
      </c>
      <c r="I32" s="13">
        <v>598.16999999999996</v>
      </c>
      <c r="J32" s="13">
        <f t="shared" si="9"/>
        <v>582.78</v>
      </c>
      <c r="K32" s="9">
        <v>542.49</v>
      </c>
      <c r="L32" s="9">
        <f t="shared" si="10"/>
        <v>527.1</v>
      </c>
      <c r="M32" s="9">
        <f t="shared" si="7"/>
        <v>90.44579429630393</v>
      </c>
      <c r="N32" s="17">
        <v>23.63</v>
      </c>
      <c r="O32" s="9">
        <v>99.25</v>
      </c>
      <c r="P32" s="13">
        <f t="shared" si="11"/>
        <v>75.62</v>
      </c>
      <c r="Q32" s="14">
        <v>92.39</v>
      </c>
      <c r="R32" s="7">
        <f t="shared" si="12"/>
        <v>68.760000000000005</v>
      </c>
      <c r="S32" s="9">
        <f t="shared" si="8"/>
        <v>90.928325839724948</v>
      </c>
    </row>
    <row r="33" spans="1:19" ht="36" customHeight="1" x14ac:dyDescent="0.25">
      <c r="A33" s="26">
        <v>81</v>
      </c>
      <c r="B33" s="27" t="s">
        <v>30</v>
      </c>
      <c r="C33" s="27">
        <v>3</v>
      </c>
      <c r="D33" s="6">
        <v>1296</v>
      </c>
      <c r="E33" s="13">
        <v>540.37</v>
      </c>
      <c r="F33" s="13">
        <f t="shared" si="2"/>
        <v>755.63</v>
      </c>
      <c r="G33" s="6">
        <v>497</v>
      </c>
      <c r="H33" s="13">
        <v>15.63</v>
      </c>
      <c r="I33" s="13">
        <v>556</v>
      </c>
      <c r="J33" s="13">
        <f t="shared" si="9"/>
        <v>540.37</v>
      </c>
      <c r="K33" s="9">
        <v>501.46</v>
      </c>
      <c r="L33" s="9">
        <f t="shared" si="10"/>
        <v>485.83</v>
      </c>
      <c r="M33" s="9">
        <f t="shared" si="7"/>
        <v>89.906915631881859</v>
      </c>
      <c r="N33" s="17">
        <v>23.79</v>
      </c>
      <c r="O33" s="9">
        <v>123.71</v>
      </c>
      <c r="P33" s="13">
        <f t="shared" si="11"/>
        <v>99.919999999999987</v>
      </c>
      <c r="Q33" s="14">
        <v>114.88</v>
      </c>
      <c r="R33" s="7">
        <f t="shared" si="12"/>
        <v>91.09</v>
      </c>
      <c r="S33" s="9">
        <f t="shared" si="8"/>
        <v>91.162930344275438</v>
      </c>
    </row>
    <row r="34" spans="1:19" ht="35.25" customHeight="1" x14ac:dyDescent="0.25">
      <c r="A34" s="26">
        <v>88</v>
      </c>
      <c r="B34" s="27" t="s">
        <v>30</v>
      </c>
      <c r="C34" s="27">
        <v>2</v>
      </c>
      <c r="D34" s="6">
        <v>1230</v>
      </c>
      <c r="E34" s="13">
        <v>507.6</v>
      </c>
      <c r="F34" s="13">
        <f t="shared" si="2"/>
        <v>722.4</v>
      </c>
      <c r="G34" s="6">
        <v>517</v>
      </c>
      <c r="H34" s="13">
        <v>15.63</v>
      </c>
      <c r="I34" s="13">
        <v>523.23</v>
      </c>
      <c r="J34" s="13">
        <f>I34-H34</f>
        <v>507.6</v>
      </c>
      <c r="K34" s="9">
        <v>470.75</v>
      </c>
      <c r="L34" s="7">
        <f>K34-H34</f>
        <v>455.12</v>
      </c>
      <c r="M34" s="9">
        <f t="shared" si="7"/>
        <v>89.661150512214334</v>
      </c>
      <c r="N34" s="17">
        <v>23.55</v>
      </c>
      <c r="O34" s="13">
        <v>87.84</v>
      </c>
      <c r="P34" s="6">
        <f>O34-N34</f>
        <v>64.290000000000006</v>
      </c>
      <c r="Q34" s="14">
        <v>81.86</v>
      </c>
      <c r="R34" s="7">
        <f>Q34-N34</f>
        <v>58.31</v>
      </c>
      <c r="S34" s="9">
        <f t="shared" si="8"/>
        <v>90.698397884585475</v>
      </c>
    </row>
    <row r="35" spans="1:19" ht="35.25" customHeight="1" x14ac:dyDescent="0.25">
      <c r="A35" s="26">
        <v>89</v>
      </c>
      <c r="B35" s="27" t="s">
        <v>30</v>
      </c>
      <c r="C35" s="27">
        <v>2</v>
      </c>
      <c r="D35" s="6">
        <v>1129</v>
      </c>
      <c r="E35" s="13">
        <v>470.15000000000003</v>
      </c>
      <c r="F35" s="13">
        <f t="shared" si="2"/>
        <v>658.84999999999991</v>
      </c>
      <c r="G35" s="6">
        <v>498</v>
      </c>
      <c r="H35" s="13">
        <v>15.39</v>
      </c>
      <c r="I35" s="13">
        <v>485.54</v>
      </c>
      <c r="J35" s="13">
        <f t="shared" ref="J35:J45" si="13">I35-H35</f>
        <v>470.15000000000003</v>
      </c>
      <c r="K35" s="9">
        <v>439.81</v>
      </c>
      <c r="L35" s="9">
        <f t="shared" ref="L35:L45" si="14">K35-H35</f>
        <v>424.42</v>
      </c>
      <c r="M35" s="9">
        <f t="shared" si="7"/>
        <v>90.27331702648091</v>
      </c>
      <c r="N35" s="17">
        <v>23.61</v>
      </c>
      <c r="O35" s="13">
        <v>80.709999999999994</v>
      </c>
      <c r="P35" s="13">
        <f t="shared" ref="P35:P45" si="15">O35-N35</f>
        <v>57.099999999999994</v>
      </c>
      <c r="Q35" s="14">
        <v>75.86</v>
      </c>
      <c r="R35" s="7">
        <f t="shared" ref="R35:R45" si="16">Q35-N35</f>
        <v>52.25</v>
      </c>
      <c r="S35" s="9">
        <f t="shared" si="8"/>
        <v>91.506129597197912</v>
      </c>
    </row>
    <row r="36" spans="1:19" ht="35.25" customHeight="1" x14ac:dyDescent="0.25">
      <c r="A36" s="26">
        <v>90</v>
      </c>
      <c r="B36" s="27" t="s">
        <v>30</v>
      </c>
      <c r="C36" s="27">
        <v>2</v>
      </c>
      <c r="D36" s="6">
        <v>1489</v>
      </c>
      <c r="E36" s="13">
        <v>579.16000000000008</v>
      </c>
      <c r="F36" s="13">
        <f t="shared" si="2"/>
        <v>909.83999999999992</v>
      </c>
      <c r="G36" s="6">
        <v>588</v>
      </c>
      <c r="H36" s="13">
        <v>15.55</v>
      </c>
      <c r="I36" s="13">
        <v>594.71</v>
      </c>
      <c r="J36" s="13">
        <f t="shared" si="13"/>
        <v>579.16000000000008</v>
      </c>
      <c r="K36" s="9">
        <v>542.28</v>
      </c>
      <c r="L36" s="9">
        <f t="shared" si="14"/>
        <v>526.73</v>
      </c>
      <c r="M36" s="9">
        <f t="shared" si="7"/>
        <v>90.947233924994805</v>
      </c>
      <c r="N36" s="17">
        <v>23.83</v>
      </c>
      <c r="O36" s="13">
        <v>115.8</v>
      </c>
      <c r="P36" s="13">
        <f t="shared" si="15"/>
        <v>91.97</v>
      </c>
      <c r="Q36" s="14">
        <v>108.08</v>
      </c>
      <c r="R36" s="7">
        <f t="shared" si="16"/>
        <v>84.25</v>
      </c>
      <c r="S36" s="9">
        <f t="shared" si="8"/>
        <v>91.60595846471675</v>
      </c>
    </row>
    <row r="37" spans="1:19" ht="35.25" customHeight="1" x14ac:dyDescent="0.25">
      <c r="A37" s="26">
        <v>94</v>
      </c>
      <c r="B37" s="27" t="s">
        <v>30</v>
      </c>
      <c r="C37" s="27">
        <v>4</v>
      </c>
      <c r="D37" s="6">
        <v>1330</v>
      </c>
      <c r="E37" s="13">
        <v>520.67999999999995</v>
      </c>
      <c r="F37" s="13">
        <f t="shared" si="2"/>
        <v>809.32</v>
      </c>
      <c r="G37" s="6">
        <v>557</v>
      </c>
      <c r="H37" s="13">
        <v>12.25</v>
      </c>
      <c r="I37" s="13">
        <v>532.92999999999995</v>
      </c>
      <c r="J37" s="13">
        <f t="shared" si="13"/>
        <v>520.67999999999995</v>
      </c>
      <c r="K37" s="9">
        <v>484.06</v>
      </c>
      <c r="L37" s="9">
        <f t="shared" si="14"/>
        <v>471.81</v>
      </c>
      <c r="M37" s="9">
        <f t="shared" si="7"/>
        <v>90.614196819543679</v>
      </c>
      <c r="N37" s="17">
        <v>23.63</v>
      </c>
      <c r="O37" s="9">
        <v>118.51</v>
      </c>
      <c r="P37" s="13">
        <f t="shared" si="15"/>
        <v>94.88000000000001</v>
      </c>
      <c r="Q37" s="14">
        <v>110.08</v>
      </c>
      <c r="R37" s="7">
        <f t="shared" si="16"/>
        <v>86.45</v>
      </c>
      <c r="S37" s="9">
        <f t="shared" si="8"/>
        <v>91.115092748735236</v>
      </c>
    </row>
    <row r="38" spans="1:19" ht="35.25" customHeight="1" x14ac:dyDescent="0.25">
      <c r="A38" s="26">
        <v>95</v>
      </c>
      <c r="B38" s="27" t="s">
        <v>30</v>
      </c>
      <c r="C38" s="27">
        <v>4</v>
      </c>
      <c r="D38" s="6">
        <v>1359</v>
      </c>
      <c r="E38" s="13">
        <v>535.19000000000005</v>
      </c>
      <c r="F38" s="13">
        <f t="shared" si="2"/>
        <v>823.81</v>
      </c>
      <c r="G38" s="6">
        <v>545</v>
      </c>
      <c r="H38" s="13">
        <v>15.38</v>
      </c>
      <c r="I38" s="13">
        <v>550.57000000000005</v>
      </c>
      <c r="J38" s="13">
        <f t="shared" si="13"/>
        <v>535.19000000000005</v>
      </c>
      <c r="K38" s="9">
        <v>495.81</v>
      </c>
      <c r="L38" s="9">
        <f t="shared" si="14"/>
        <v>480.43</v>
      </c>
      <c r="M38" s="9">
        <f t="shared" si="7"/>
        <v>89.768119733178864</v>
      </c>
      <c r="N38" s="17">
        <v>23.18</v>
      </c>
      <c r="O38" s="9">
        <v>114.09</v>
      </c>
      <c r="P38" s="13">
        <f t="shared" si="15"/>
        <v>90.91</v>
      </c>
      <c r="Q38" s="14">
        <v>105.71</v>
      </c>
      <c r="R38" s="7">
        <f t="shared" si="16"/>
        <v>82.53</v>
      </c>
      <c r="S38" s="9">
        <f t="shared" si="8"/>
        <v>90.782092179078205</v>
      </c>
    </row>
    <row r="39" spans="1:19" ht="35.25" customHeight="1" x14ac:dyDescent="0.25">
      <c r="A39" s="26">
        <v>96</v>
      </c>
      <c r="B39" s="27" t="s">
        <v>30</v>
      </c>
      <c r="C39" s="27">
        <v>4</v>
      </c>
      <c r="D39" s="6">
        <v>1163</v>
      </c>
      <c r="E39" s="13">
        <v>492.87</v>
      </c>
      <c r="F39" s="13">
        <f t="shared" si="2"/>
        <v>670.13</v>
      </c>
      <c r="G39" s="6">
        <v>436</v>
      </c>
      <c r="H39" s="13">
        <v>12.25</v>
      </c>
      <c r="I39" s="13">
        <v>505.12</v>
      </c>
      <c r="J39" s="13">
        <f t="shared" si="13"/>
        <v>492.87</v>
      </c>
      <c r="K39" s="9">
        <v>454.25</v>
      </c>
      <c r="L39" s="9">
        <f t="shared" si="14"/>
        <v>442</v>
      </c>
      <c r="M39" s="9">
        <f t="shared" si="7"/>
        <v>89.678819972812306</v>
      </c>
      <c r="N39" s="17">
        <v>23.67</v>
      </c>
      <c r="O39" s="9">
        <v>106.1</v>
      </c>
      <c r="P39" s="13">
        <f t="shared" si="15"/>
        <v>82.429999999999993</v>
      </c>
      <c r="Q39" s="14">
        <v>98.91</v>
      </c>
      <c r="R39" s="7">
        <f t="shared" si="16"/>
        <v>75.239999999999995</v>
      </c>
      <c r="S39" s="9">
        <f t="shared" si="8"/>
        <v>91.277447531238636</v>
      </c>
    </row>
    <row r="40" spans="1:19" ht="35.25" customHeight="1" x14ac:dyDescent="0.25">
      <c r="A40" s="26">
        <v>97</v>
      </c>
      <c r="B40" s="27" t="s">
        <v>30</v>
      </c>
      <c r="C40" s="27">
        <v>1</v>
      </c>
      <c r="D40" s="6">
        <v>1573</v>
      </c>
      <c r="E40" s="13">
        <v>537.03000000000009</v>
      </c>
      <c r="F40" s="13">
        <f t="shared" si="2"/>
        <v>1035.9699999999998</v>
      </c>
      <c r="G40" s="6">
        <v>618</v>
      </c>
      <c r="H40" s="13">
        <v>12.56</v>
      </c>
      <c r="I40" s="13">
        <v>549.59</v>
      </c>
      <c r="J40" s="13">
        <f t="shared" si="13"/>
        <v>537.03000000000009</v>
      </c>
      <c r="K40" s="9">
        <v>501.45</v>
      </c>
      <c r="L40" s="9">
        <f t="shared" si="14"/>
        <v>488.89</v>
      </c>
      <c r="M40" s="9">
        <f t="shared" si="7"/>
        <v>91.035882539150492</v>
      </c>
      <c r="N40" s="17">
        <v>23.7</v>
      </c>
      <c r="O40" s="9">
        <v>84.1</v>
      </c>
      <c r="P40" s="13">
        <f t="shared" si="15"/>
        <v>60.399999999999991</v>
      </c>
      <c r="Q40" s="14">
        <v>78.88</v>
      </c>
      <c r="R40" s="7">
        <f t="shared" si="16"/>
        <v>55.179999999999993</v>
      </c>
      <c r="S40" s="9">
        <f t="shared" si="8"/>
        <v>91.357615894039739</v>
      </c>
    </row>
    <row r="41" spans="1:19" ht="35.25" customHeight="1" x14ac:dyDescent="0.25">
      <c r="A41" s="26">
        <v>98</v>
      </c>
      <c r="B41" s="27" t="s">
        <v>30</v>
      </c>
      <c r="C41" s="27">
        <v>1</v>
      </c>
      <c r="D41" s="6">
        <v>1190</v>
      </c>
      <c r="E41" s="13">
        <v>489</v>
      </c>
      <c r="F41" s="13">
        <f t="shared" si="2"/>
        <v>701</v>
      </c>
      <c r="G41" s="6">
        <v>502</v>
      </c>
      <c r="H41" s="13">
        <v>15.57</v>
      </c>
      <c r="I41" s="13">
        <v>504.57</v>
      </c>
      <c r="J41" s="13">
        <f t="shared" si="13"/>
        <v>489</v>
      </c>
      <c r="K41" s="9">
        <v>455.88</v>
      </c>
      <c r="L41" s="9">
        <f t="shared" si="14"/>
        <v>440.31</v>
      </c>
      <c r="M41" s="9">
        <f t="shared" si="7"/>
        <v>90.042944785276063</v>
      </c>
      <c r="N41" s="17">
        <v>23.58</v>
      </c>
      <c r="O41" s="9">
        <v>129.09</v>
      </c>
      <c r="P41" s="13">
        <f t="shared" si="15"/>
        <v>105.51</v>
      </c>
      <c r="Q41" s="14">
        <v>119.85</v>
      </c>
      <c r="R41" s="7">
        <f t="shared" si="16"/>
        <v>96.27</v>
      </c>
      <c r="S41" s="9">
        <f t="shared" si="8"/>
        <v>91.242536252487909</v>
      </c>
    </row>
    <row r="42" spans="1:19" ht="35.25" customHeight="1" x14ac:dyDescent="0.25">
      <c r="A42" s="26">
        <v>99</v>
      </c>
      <c r="B42" s="27" t="s">
        <v>30</v>
      </c>
      <c r="C42" s="27">
        <v>1</v>
      </c>
      <c r="D42" s="6">
        <v>1164</v>
      </c>
      <c r="E42" s="13">
        <v>447.7</v>
      </c>
      <c r="F42" s="13">
        <f t="shared" si="2"/>
        <v>716.3</v>
      </c>
      <c r="G42" s="6">
        <v>494</v>
      </c>
      <c r="H42" s="13">
        <v>15.6</v>
      </c>
      <c r="I42" s="13">
        <v>463.3</v>
      </c>
      <c r="J42" s="13">
        <f t="shared" si="13"/>
        <v>447.7</v>
      </c>
      <c r="K42" s="9">
        <v>419.43</v>
      </c>
      <c r="L42" s="9">
        <f t="shared" si="14"/>
        <v>403.83</v>
      </c>
      <c r="M42" s="9">
        <f t="shared" si="7"/>
        <v>90.201027473754749</v>
      </c>
      <c r="N42" s="17">
        <v>23.61</v>
      </c>
      <c r="O42" s="9">
        <v>114.74</v>
      </c>
      <c r="P42" s="13">
        <f t="shared" si="15"/>
        <v>91.13</v>
      </c>
      <c r="Q42" s="14">
        <v>106.8</v>
      </c>
      <c r="R42" s="7">
        <f t="shared" si="16"/>
        <v>83.19</v>
      </c>
      <c r="S42" s="9">
        <f t="shared" si="8"/>
        <v>91.287172171622956</v>
      </c>
    </row>
    <row r="43" spans="1:19" ht="35.25" customHeight="1" x14ac:dyDescent="0.25">
      <c r="A43" s="26">
        <v>103</v>
      </c>
      <c r="B43" s="27" t="s">
        <v>30</v>
      </c>
      <c r="C43" s="27">
        <v>3</v>
      </c>
      <c r="D43" s="6">
        <v>1049</v>
      </c>
      <c r="E43" s="13">
        <v>434.35</v>
      </c>
      <c r="F43" s="13">
        <f t="shared" si="2"/>
        <v>614.65</v>
      </c>
      <c r="G43" s="6">
        <v>419</v>
      </c>
      <c r="H43" s="13">
        <v>15.53</v>
      </c>
      <c r="I43" s="13">
        <v>449.88</v>
      </c>
      <c r="J43" s="13">
        <f t="shared" si="13"/>
        <v>434.35</v>
      </c>
      <c r="K43" s="9">
        <v>406.08</v>
      </c>
      <c r="L43" s="9">
        <f t="shared" si="14"/>
        <v>390.55</v>
      </c>
      <c r="M43" s="9">
        <f t="shared" si="7"/>
        <v>89.915966386554629</v>
      </c>
      <c r="N43" s="17">
        <v>23.59</v>
      </c>
      <c r="O43" s="9">
        <v>105.26</v>
      </c>
      <c r="P43" s="13">
        <f t="shared" si="15"/>
        <v>81.67</v>
      </c>
      <c r="Q43" s="14">
        <v>98.07</v>
      </c>
      <c r="R43" s="7">
        <f t="shared" si="16"/>
        <v>74.47999999999999</v>
      </c>
      <c r="S43" s="9">
        <f t="shared" si="8"/>
        <v>91.196277702950894</v>
      </c>
    </row>
    <row r="44" spans="1:19" ht="35.25" customHeight="1" x14ac:dyDescent="0.25">
      <c r="A44" s="26">
        <v>104</v>
      </c>
      <c r="B44" s="27" t="s">
        <v>30</v>
      </c>
      <c r="C44" s="27">
        <v>3</v>
      </c>
      <c r="D44" s="6">
        <v>1276</v>
      </c>
      <c r="E44" s="13">
        <v>503.85</v>
      </c>
      <c r="F44" s="13">
        <f t="shared" si="2"/>
        <v>772.15</v>
      </c>
      <c r="G44" s="6">
        <v>532</v>
      </c>
      <c r="H44" s="13">
        <v>15.5</v>
      </c>
      <c r="I44" s="13">
        <v>519.35</v>
      </c>
      <c r="J44" s="13">
        <f t="shared" si="13"/>
        <v>503.85</v>
      </c>
      <c r="K44" s="9">
        <v>466.57</v>
      </c>
      <c r="L44" s="9">
        <f t="shared" si="14"/>
        <v>451.07</v>
      </c>
      <c r="M44" s="9">
        <f t="shared" si="7"/>
        <v>89.524660117098335</v>
      </c>
      <c r="N44" s="17">
        <v>23.8</v>
      </c>
      <c r="O44" s="9">
        <v>106.76</v>
      </c>
      <c r="P44" s="13">
        <f t="shared" si="15"/>
        <v>82.960000000000008</v>
      </c>
      <c r="Q44" s="14">
        <v>99.28</v>
      </c>
      <c r="R44" s="7">
        <f t="shared" si="16"/>
        <v>75.48</v>
      </c>
      <c r="S44" s="9">
        <f t="shared" si="8"/>
        <v>90.983606557377044</v>
      </c>
    </row>
    <row r="45" spans="1:19" ht="35.25" customHeight="1" x14ac:dyDescent="0.25">
      <c r="A45" s="26">
        <v>105</v>
      </c>
      <c r="B45" s="27" t="s">
        <v>30</v>
      </c>
      <c r="C45" s="27">
        <v>3</v>
      </c>
      <c r="D45" s="6">
        <v>1090</v>
      </c>
      <c r="E45" s="13">
        <v>461.82</v>
      </c>
      <c r="F45" s="13">
        <f t="shared" si="2"/>
        <v>628.18000000000006</v>
      </c>
      <c r="G45" s="6">
        <v>426</v>
      </c>
      <c r="H45" s="13">
        <v>12.38</v>
      </c>
      <c r="I45" s="13">
        <v>474.2</v>
      </c>
      <c r="J45" s="13">
        <f t="shared" si="13"/>
        <v>461.82</v>
      </c>
      <c r="K45" s="9">
        <v>431.79</v>
      </c>
      <c r="L45" s="9">
        <f t="shared" si="14"/>
        <v>419.41</v>
      </c>
      <c r="M45" s="9">
        <f t="shared" si="7"/>
        <v>90.816768437919535</v>
      </c>
      <c r="N45" s="17">
        <v>23.68</v>
      </c>
      <c r="O45" s="9">
        <v>132.25</v>
      </c>
      <c r="P45" s="13">
        <f t="shared" si="15"/>
        <v>108.57</v>
      </c>
      <c r="Q45" s="14">
        <v>123.35</v>
      </c>
      <c r="R45" s="7">
        <f t="shared" si="16"/>
        <v>99.669999999999987</v>
      </c>
      <c r="S45" s="9">
        <f t="shared" si="8"/>
        <v>91.80252371741733</v>
      </c>
    </row>
  </sheetData>
  <pageMargins left="0.7" right="0.7" top="0.75" bottom="0.75" header="0.3" footer="0.3"/>
  <pageSetup paperSize="9" scale="7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KA-19-A (2)</vt:lpstr>
      <vt:lpstr>KA-19-A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Dominik Behrend</cp:lastModifiedBy>
  <cp:lastPrinted>2019-07-23T15:23:03Z</cp:lastPrinted>
  <dcterms:created xsi:type="dcterms:W3CDTF">2016-06-06T10:47:23Z</dcterms:created>
  <dcterms:modified xsi:type="dcterms:W3CDTF">2021-02-09T10:46:11Z</dcterms:modified>
</cp:coreProperties>
</file>