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xiaowei/Downloads/PyPSA-China_0523/data/heating/"/>
    </mc:Choice>
  </mc:AlternateContent>
  <xr:revisionPtr revIDLastSave="0" documentId="13_ncr:1_{784DC4A5-4363-5841-BA1C-98408148C3DC}" xr6:coauthVersionLast="47" xr6:coauthVersionMax="47" xr10:uidLastSave="{00000000-0000-0000-0000-000000000000}"/>
  <bookViews>
    <workbookView xWindow="15440" yWindow="3420" windowWidth="30600" windowHeight="20580" xr2:uid="{00000000-000D-0000-FFFF-FFFF00000000}"/>
  </bookViews>
  <sheets>
    <sheet name="central_hea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33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G33" i="1"/>
  <c r="F28" i="1"/>
  <c r="G28" i="1" s="1"/>
  <c r="F11" i="1"/>
  <c r="G11" i="1" s="1"/>
  <c r="F26" i="1"/>
  <c r="G26" i="1" s="1"/>
  <c r="F16" i="1"/>
  <c r="G16" i="1" s="1"/>
  <c r="F20" i="1"/>
  <c r="G20" i="1" s="1"/>
  <c r="F19" i="1"/>
  <c r="G19" i="1" s="1"/>
  <c r="F12" i="1"/>
  <c r="G12" i="1" s="1"/>
  <c r="F25" i="1"/>
  <c r="G25" i="1" s="1"/>
  <c r="F17" i="1"/>
  <c r="G17" i="1" s="1"/>
  <c r="F32" i="1"/>
  <c r="G32" i="1" s="1"/>
  <c r="F2" i="1"/>
  <c r="G2" i="1" s="1"/>
  <c r="F5" i="1"/>
  <c r="G5" i="1" s="1"/>
  <c r="F18" i="1"/>
  <c r="G18" i="1" s="1"/>
  <c r="F24" i="1"/>
  <c r="G24" i="1" s="1"/>
  <c r="F13" i="1"/>
  <c r="G13" i="1" s="1"/>
  <c r="F14" i="1"/>
  <c r="G14" i="1" s="1"/>
  <c r="F15" i="1"/>
  <c r="G15" i="1" s="1"/>
  <c r="F7" i="1"/>
  <c r="G7" i="1" s="1"/>
  <c r="F8" i="1"/>
  <c r="G8" i="1" s="1"/>
  <c r="F10" i="1"/>
  <c r="G10" i="1" s="1"/>
  <c r="F4" i="1"/>
  <c r="G4" i="1" s="1"/>
  <c r="F27" i="1"/>
  <c r="G27" i="1" s="1"/>
  <c r="F9" i="1"/>
  <c r="G9" i="1" s="1"/>
  <c r="F31" i="1"/>
  <c r="G31" i="1" s="1"/>
  <c r="F29" i="1"/>
  <c r="G29" i="1" s="1"/>
  <c r="F23" i="1"/>
  <c r="G23" i="1" s="1"/>
  <c r="F6" i="1"/>
  <c r="G6" i="1" s="1"/>
  <c r="F22" i="1"/>
  <c r="G22" i="1" s="1"/>
  <c r="F21" i="1"/>
  <c r="G21" i="1" s="1"/>
  <c r="F30" i="1"/>
  <c r="G30" i="1" s="1"/>
  <c r="F3" i="1"/>
  <c r="G3" i="1" s="1"/>
</calcChain>
</file>

<file path=xl/sharedStrings.xml><?xml version="1.0" encoding="utf-8"?>
<sst xmlns="http://schemas.openxmlformats.org/spreadsheetml/2006/main" count="36" uniqueCount="36">
  <si>
    <t>Region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</si>
  <si>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</si>
  <si>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</si>
  <si>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</si>
  <si>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</si>
  <si>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</si>
  <si>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</si>
  <si>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</si>
  <si>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</si>
  <si>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</si>
  <si>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</si>
  <si>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</si>
  <si>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</si>
  <si>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</si>
  <si>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</si>
  <si>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</si>
  <si>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</si>
  <si>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</si>
  <si>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</si>
  <si>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</si>
  <si>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</si>
  <si>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</si>
  <si>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</si>
  <si>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</si>
  <si>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</si>
  <si>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</si>
  <si>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</si>
  <si>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</si>
  <si>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</si>
  <si>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</si>
  <si>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</si>
  <si>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</si>
  <si>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central</t>
    <phoneticPr fontId="18" type="noConversion"/>
  </si>
  <si>
    <t>decentral</t>
    <phoneticPr fontId="18" type="noConversion"/>
  </si>
  <si>
    <t>DH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</si>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</sst>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O11" sqref="O11"/>
    </sheetView>
  </sheetViews>
  <sheetFormatPr baseColWidth="10" defaultRowHeight="16"/>
  <sheetData>
    <row r="1" spans="1:10">
      <c r="A1" t="s">
        <v>0</v>
      </c>
      <c r="B1">
        <v>2020</v>
      </c>
      <c r="G1" t="s">
        <v>32</v>
      </c>
      <c r="H1" t="s">
        <v>34</v>
      </c>
      <c r="I1" t="s">
        <v>33</v>
      </c>
      <c r="J1" t="s">
        <v>35</v>
      </c>
    </row>
    <row r="2" spans="1:10">
      <c r="A2" t="s">
        <v>12</v>
      </c>
      <c r="B2">
        <v>3460.74</v>
      </c>
      <c r="C2">
        <v>5.4</v>
      </c>
      <c r="D2">
        <v>34.630000000000003</v>
      </c>
      <c r="E2">
        <v>8.1999999999999993</v>
      </c>
      <c r="F2">
        <f>SUM(B2:E2)</f>
        <v>3508.97</v>
      </c>
      <c r="G2">
        <f>F2*0.002777</f>
        <v>9.7444096899999995</v>
      </c>
      <c r="H2">
        <v>0.58329238299999997</v>
      </c>
      <c r="I2">
        <f>G2/H2*(1-H2)</f>
        <v>6.9614653976916561</v>
      </c>
      <c r="J2">
        <f>G2+I2</f>
        <v>16.705875087691656</v>
      </c>
    </row>
    <row r="3" spans="1:10">
      <c r="A3" t="s">
        <v>1</v>
      </c>
      <c r="B3">
        <v>0</v>
      </c>
      <c r="C3">
        <v>19189</v>
      </c>
      <c r="F3">
        <f>SUM(B3:E3)</f>
        <v>19189</v>
      </c>
      <c r="G3">
        <f>F3*0.002777</f>
        <v>53.287852999999998</v>
      </c>
      <c r="H3">
        <v>0.87528551899999996</v>
      </c>
      <c r="I3">
        <f t="shared" ref="I3:I32" si="0">G3/H3*(1-H3)</f>
        <v>7.5926846568785695</v>
      </c>
      <c r="J3">
        <f t="shared" ref="J3:J32" si="1">G3+I3</f>
        <v>60.880537656878566</v>
      </c>
    </row>
    <row r="4" spans="1:10">
      <c r="A4" t="s">
        <v>22</v>
      </c>
      <c r="F4">
        <f>SUM(B4:E4)</f>
        <v>0</v>
      </c>
      <c r="G4">
        <f>F4*0.002777</f>
        <v>0</v>
      </c>
      <c r="H4">
        <v>0.69460891199999997</v>
      </c>
      <c r="I4">
        <f t="shared" si="0"/>
        <v>0</v>
      </c>
      <c r="J4">
        <f t="shared" si="1"/>
        <v>0</v>
      </c>
    </row>
    <row r="5" spans="1:10">
      <c r="A5" t="s">
        <v>13</v>
      </c>
      <c r="B5">
        <v>0</v>
      </c>
      <c r="C5">
        <v>0</v>
      </c>
      <c r="F5">
        <f>SUM(B5:E5)</f>
        <v>0</v>
      </c>
      <c r="G5">
        <f>F5*0.002777</f>
        <v>0</v>
      </c>
      <c r="H5">
        <v>0.68757510200000005</v>
      </c>
      <c r="I5">
        <f t="shared" si="0"/>
        <v>0</v>
      </c>
      <c r="J5">
        <f t="shared" si="1"/>
        <v>0</v>
      </c>
    </row>
    <row r="6" spans="1:10">
      <c r="A6" t="s">
        <v>28</v>
      </c>
      <c r="B6">
        <v>647.69000000000005</v>
      </c>
      <c r="C6">
        <v>12319.4</v>
      </c>
      <c r="D6">
        <v>145.19999999999999</v>
      </c>
      <c r="E6">
        <v>6806.12</v>
      </c>
      <c r="F6">
        <f>SUM(B6:E6)</f>
        <v>19918.41</v>
      </c>
      <c r="G6">
        <f>F6*0.002777</f>
        <v>55.313424570000002</v>
      </c>
      <c r="H6">
        <v>0.52219112400000001</v>
      </c>
      <c r="I6">
        <f t="shared" si="0"/>
        <v>50.612206923498924</v>
      </c>
      <c r="J6">
        <f t="shared" si="1"/>
        <v>105.92563149349893</v>
      </c>
    </row>
    <row r="7" spans="1:10">
      <c r="A7" t="s">
        <v>19</v>
      </c>
      <c r="F7">
        <f>SUM(B7:E7)</f>
        <v>0</v>
      </c>
      <c r="G7">
        <f>F7*0.002777</f>
        <v>0</v>
      </c>
      <c r="H7">
        <v>0.741524081</v>
      </c>
      <c r="I7">
        <f t="shared" si="0"/>
        <v>0</v>
      </c>
      <c r="J7">
        <f t="shared" si="1"/>
        <v>0</v>
      </c>
    </row>
    <row r="8" spans="1:10">
      <c r="A8" t="s">
        <v>20</v>
      </c>
      <c r="F8">
        <f>SUM(B8:E8)</f>
        <v>0</v>
      </c>
      <c r="G8">
        <f>F8*0.002777</f>
        <v>0</v>
      </c>
      <c r="H8">
        <v>0.54194062600000004</v>
      </c>
      <c r="I8">
        <f t="shared" si="0"/>
        <v>0</v>
      </c>
      <c r="J8">
        <f t="shared" si="1"/>
        <v>0</v>
      </c>
    </row>
    <row r="9" spans="1:10">
      <c r="A9" t="s">
        <v>24</v>
      </c>
      <c r="C9">
        <v>49.85</v>
      </c>
      <c r="D9">
        <v>0</v>
      </c>
      <c r="E9">
        <v>0</v>
      </c>
      <c r="F9">
        <f>SUM(B9:E9)</f>
        <v>49.85</v>
      </c>
      <c r="G9">
        <f>F9*0.002777</f>
        <v>0.13843345000000001</v>
      </c>
      <c r="H9">
        <v>0.531622602</v>
      </c>
      <c r="I9">
        <f t="shared" si="0"/>
        <v>0.12196452683394959</v>
      </c>
      <c r="J9">
        <f t="shared" si="1"/>
        <v>0.26039797683394961</v>
      </c>
    </row>
    <row r="10" spans="1:10">
      <c r="A10" t="s">
        <v>21</v>
      </c>
      <c r="F10">
        <f>SUM(B10:E10)</f>
        <v>0</v>
      </c>
      <c r="G10">
        <f>F10*0.002777</f>
        <v>0</v>
      </c>
      <c r="H10">
        <v>0.60276679799999999</v>
      </c>
      <c r="I10">
        <f t="shared" si="0"/>
        <v>0</v>
      </c>
      <c r="J10">
        <f t="shared" si="1"/>
        <v>0</v>
      </c>
    </row>
    <row r="11" spans="1:10">
      <c r="A11" t="s">
        <v>3</v>
      </c>
      <c r="B11">
        <v>6977.12</v>
      </c>
      <c r="C11">
        <v>28119.68</v>
      </c>
      <c r="D11">
        <v>1293.43</v>
      </c>
      <c r="E11">
        <v>13451.88</v>
      </c>
      <c r="F11">
        <f>SUM(B11:E11)</f>
        <v>49842.11</v>
      </c>
      <c r="G11">
        <f>F11*0.002777</f>
        <v>138.41153947000001</v>
      </c>
      <c r="H11">
        <v>0.60075026799999998</v>
      </c>
      <c r="I11">
        <f t="shared" si="0"/>
        <v>91.986259486953628</v>
      </c>
      <c r="J11">
        <f t="shared" si="1"/>
        <v>230.39779895695364</v>
      </c>
    </row>
    <row r="12" spans="1:10">
      <c r="A12" t="s">
        <v>8</v>
      </c>
      <c r="B12">
        <v>2497.98</v>
      </c>
      <c r="C12">
        <v>42887.3</v>
      </c>
      <c r="D12">
        <v>1854.76</v>
      </c>
      <c r="E12">
        <v>7584.98</v>
      </c>
      <c r="F12">
        <f>SUM(B12:E12)</f>
        <v>54825.020000000004</v>
      </c>
      <c r="G12">
        <f>F12*0.002777</f>
        <v>152.24908054000002</v>
      </c>
      <c r="H12">
        <v>0.65594449700000002</v>
      </c>
      <c r="I12">
        <f t="shared" si="0"/>
        <v>79.857570611614136</v>
      </c>
      <c r="J12">
        <f t="shared" si="1"/>
        <v>232.10665115161416</v>
      </c>
    </row>
    <row r="13" spans="1:10">
      <c r="A13" t="s">
        <v>16</v>
      </c>
      <c r="B13">
        <v>3471.76</v>
      </c>
      <c r="C13">
        <v>16052.25</v>
      </c>
      <c r="D13">
        <v>505.35</v>
      </c>
      <c r="E13">
        <v>1867.46</v>
      </c>
      <c r="F13">
        <f>SUM(B13:E13)</f>
        <v>21896.82</v>
      </c>
      <c r="G13">
        <f>F13*0.002777</f>
        <v>60.807469139999995</v>
      </c>
      <c r="H13">
        <v>0.55427019399999999</v>
      </c>
      <c r="I13">
        <f t="shared" si="0"/>
        <v>48.899799622137337</v>
      </c>
      <c r="J13">
        <f t="shared" si="1"/>
        <v>109.70726876213733</v>
      </c>
    </row>
    <row r="14" spans="1:10">
      <c r="A14" t="s">
        <v>17</v>
      </c>
      <c r="B14">
        <v>999.54</v>
      </c>
      <c r="C14">
        <v>35.659999999999997</v>
      </c>
      <c r="F14">
        <f>SUM(B14:E14)</f>
        <v>1035.2</v>
      </c>
      <c r="G14">
        <f>F14*0.002777</f>
        <v>2.8747503999999999</v>
      </c>
      <c r="H14">
        <v>0.62889469099999995</v>
      </c>
      <c r="I14">
        <f t="shared" si="0"/>
        <v>1.6963653068743649</v>
      </c>
      <c r="J14">
        <f t="shared" si="1"/>
        <v>4.5711157068743651</v>
      </c>
    </row>
    <row r="15" spans="1:10">
      <c r="A15" t="s">
        <v>18</v>
      </c>
      <c r="D15">
        <v>0</v>
      </c>
      <c r="E15">
        <v>0</v>
      </c>
      <c r="F15">
        <f>SUM(B15:E15)</f>
        <v>0</v>
      </c>
      <c r="G15">
        <f>F15*0.002777</f>
        <v>0</v>
      </c>
      <c r="H15">
        <v>0.58765989500000004</v>
      </c>
      <c r="I15">
        <f t="shared" si="0"/>
        <v>0</v>
      </c>
      <c r="J15">
        <f t="shared" si="1"/>
        <v>0</v>
      </c>
    </row>
    <row r="16" spans="1:10">
      <c r="A16" t="s">
        <v>5</v>
      </c>
      <c r="B16">
        <v>1999.5</v>
      </c>
      <c r="C16">
        <v>33659.31</v>
      </c>
      <c r="D16">
        <v>1032.9000000000001</v>
      </c>
      <c r="E16">
        <v>13388.04</v>
      </c>
      <c r="F16">
        <f>SUM(B16:E16)</f>
        <v>50079.75</v>
      </c>
      <c r="G16">
        <f>F16*0.002777</f>
        <v>139.07146574999999</v>
      </c>
      <c r="H16">
        <v>0.67498959599999997</v>
      </c>
      <c r="I16">
        <f t="shared" si="0"/>
        <v>66.963511046886808</v>
      </c>
      <c r="J16">
        <f t="shared" si="1"/>
        <v>206.03497679688678</v>
      </c>
    </row>
    <row r="17" spans="1:10">
      <c r="A17" t="s">
        <v>10</v>
      </c>
      <c r="B17">
        <v>0</v>
      </c>
      <c r="C17">
        <v>2.5</v>
      </c>
      <c r="D17">
        <v>11.02</v>
      </c>
      <c r="E17">
        <v>75.92</v>
      </c>
      <c r="F17">
        <f>SUM(B17:E17)</f>
        <v>89.44</v>
      </c>
      <c r="G17">
        <f>F17*0.002777</f>
        <v>0.24837487999999999</v>
      </c>
      <c r="H17">
        <v>0.73445794499999995</v>
      </c>
      <c r="I17">
        <f t="shared" si="0"/>
        <v>8.9799526977107483E-2</v>
      </c>
      <c r="J17">
        <f t="shared" si="1"/>
        <v>0.33817440697710749</v>
      </c>
    </row>
    <row r="18" spans="1:10">
      <c r="A18" t="s">
        <v>14</v>
      </c>
      <c r="B18">
        <v>0</v>
      </c>
      <c r="C18">
        <v>0</v>
      </c>
      <c r="D18">
        <v>0</v>
      </c>
      <c r="E18">
        <v>0</v>
      </c>
      <c r="F18">
        <f>SUM(B18:E18)</f>
        <v>0</v>
      </c>
      <c r="G18">
        <f>F18*0.002777</f>
        <v>0</v>
      </c>
      <c r="H18">
        <v>0.60433724300000002</v>
      </c>
      <c r="I18">
        <f t="shared" si="0"/>
        <v>0</v>
      </c>
      <c r="J18">
        <f t="shared" si="1"/>
        <v>0</v>
      </c>
    </row>
    <row r="19" spans="1:10">
      <c r="A19" t="s">
        <v>7</v>
      </c>
      <c r="B19">
        <v>1073.06</v>
      </c>
      <c r="C19">
        <v>27481.49</v>
      </c>
      <c r="D19">
        <v>221</v>
      </c>
      <c r="E19">
        <v>4298.22</v>
      </c>
      <c r="F19">
        <f>SUM(B19:E19)</f>
        <v>33073.770000000004</v>
      </c>
      <c r="G19">
        <f>F19*0.002777</f>
        <v>91.845859290000007</v>
      </c>
      <c r="H19">
        <v>0.62651104599999996</v>
      </c>
      <c r="I19">
        <f t="shared" si="0"/>
        <v>54.75308717135259</v>
      </c>
      <c r="J19">
        <f t="shared" si="1"/>
        <v>146.5989464613526</v>
      </c>
    </row>
    <row r="20" spans="1:10">
      <c r="A20" t="s">
        <v>6</v>
      </c>
      <c r="B20">
        <v>11414.33</v>
      </c>
      <c r="C20">
        <v>51776.76</v>
      </c>
      <c r="D20">
        <v>710.19</v>
      </c>
      <c r="E20">
        <v>4500.6899999999996</v>
      </c>
      <c r="F20">
        <f>SUM(B20:E20)</f>
        <v>68401.97</v>
      </c>
      <c r="G20">
        <f>F20*0.002777</f>
        <v>189.95227069000001</v>
      </c>
      <c r="H20">
        <v>0.72150411299999995</v>
      </c>
      <c r="I20">
        <f t="shared" si="0"/>
        <v>73.320338942372274</v>
      </c>
      <c r="J20">
        <f t="shared" si="1"/>
        <v>263.27260963237228</v>
      </c>
    </row>
    <row r="21" spans="1:10">
      <c r="A21" t="s">
        <v>30</v>
      </c>
      <c r="B21">
        <v>993.33</v>
      </c>
      <c r="C21">
        <v>5517.65</v>
      </c>
      <c r="D21">
        <v>0</v>
      </c>
      <c r="E21">
        <v>2442.5300000000002</v>
      </c>
      <c r="F21">
        <f>SUM(B21:E21)</f>
        <v>8953.51</v>
      </c>
      <c r="G21">
        <f>F21*0.002777</f>
        <v>24.863897269999999</v>
      </c>
      <c r="H21">
        <v>0.64909847399999998</v>
      </c>
      <c r="I21">
        <f t="shared" si="0"/>
        <v>13.44138038190833</v>
      </c>
      <c r="J21">
        <f t="shared" si="1"/>
        <v>38.305277651908327</v>
      </c>
    </row>
    <row r="22" spans="1:10">
      <c r="A22" t="s">
        <v>29</v>
      </c>
      <c r="C22">
        <v>5410.8</v>
      </c>
      <c r="E22">
        <v>1076.3900000000001</v>
      </c>
      <c r="F22">
        <f>SUM(B22:E22)</f>
        <v>6487.1900000000005</v>
      </c>
      <c r="G22">
        <f>F22*0.002777</f>
        <v>18.014926630000001</v>
      </c>
      <c r="H22">
        <v>0.60033726799999998</v>
      </c>
      <c r="I22">
        <f t="shared" si="0"/>
        <v>11.993083184243286</v>
      </c>
      <c r="J22">
        <f t="shared" si="1"/>
        <v>30.008009814243287</v>
      </c>
    </row>
    <row r="23" spans="1:10">
      <c r="A23" t="s">
        <v>27</v>
      </c>
      <c r="B23">
        <v>3489.25</v>
      </c>
      <c r="C23">
        <v>12143.98</v>
      </c>
      <c r="D23">
        <v>392.55</v>
      </c>
      <c r="E23">
        <v>2100.38</v>
      </c>
      <c r="F23">
        <f>SUM(B23:E23)</f>
        <v>18126.16</v>
      </c>
      <c r="G23">
        <f>F23*0.002777</f>
        <v>50.336346319999997</v>
      </c>
      <c r="H23">
        <v>0.62654867299999994</v>
      </c>
      <c r="I23">
        <f t="shared" si="0"/>
        <v>30.002737440217306</v>
      </c>
      <c r="J23">
        <f t="shared" si="1"/>
        <v>80.339083760217306</v>
      </c>
    </row>
    <row r="24" spans="1:10">
      <c r="A24" t="s">
        <v>15</v>
      </c>
      <c r="B24">
        <v>13849.29</v>
      </c>
      <c r="C24">
        <v>38697.980000000003</v>
      </c>
      <c r="D24">
        <v>2400.4299999999998</v>
      </c>
      <c r="E24">
        <v>7682.68</v>
      </c>
      <c r="F24">
        <f>SUM(B24:E24)</f>
        <v>62630.380000000005</v>
      </c>
      <c r="G24">
        <f>F24*0.002777</f>
        <v>173.92456526000001</v>
      </c>
      <c r="H24">
        <v>0.63049680299999999</v>
      </c>
      <c r="I24">
        <f t="shared" si="0"/>
        <v>101.92864197664319</v>
      </c>
      <c r="J24">
        <f t="shared" si="1"/>
        <v>275.85320723664319</v>
      </c>
    </row>
    <row r="25" spans="1:10">
      <c r="A25" t="s">
        <v>9</v>
      </c>
      <c r="B25">
        <v>0</v>
      </c>
      <c r="C25">
        <v>0</v>
      </c>
      <c r="D25">
        <v>0</v>
      </c>
      <c r="E25">
        <v>0</v>
      </c>
      <c r="F25">
        <f>SUM(B25:E25)</f>
        <v>0</v>
      </c>
      <c r="G25">
        <f>F25*0.002777</f>
        <v>0</v>
      </c>
      <c r="H25">
        <v>0.89308681700000003</v>
      </c>
      <c r="I25">
        <f t="shared" si="0"/>
        <v>0</v>
      </c>
      <c r="J25">
        <f t="shared" si="1"/>
        <v>0</v>
      </c>
    </row>
    <row r="26" spans="1:10">
      <c r="A26" t="s">
        <v>4</v>
      </c>
      <c r="B26">
        <v>10682.09</v>
      </c>
      <c r="C26">
        <v>16071.91</v>
      </c>
      <c r="D26">
        <v>1346.19</v>
      </c>
      <c r="E26">
        <v>12546.72</v>
      </c>
      <c r="F26">
        <f>SUM(B26:E26)</f>
        <v>40646.909999999996</v>
      </c>
      <c r="G26">
        <f>F26*0.002777</f>
        <v>112.87646906999998</v>
      </c>
      <c r="H26">
        <v>0.62521490000000002</v>
      </c>
      <c r="I26">
        <f t="shared" si="0"/>
        <v>67.663804474344488</v>
      </c>
      <c r="J26">
        <f t="shared" si="1"/>
        <v>180.54027354434447</v>
      </c>
    </row>
    <row r="27" spans="1:10">
      <c r="A27" t="s">
        <v>23</v>
      </c>
      <c r="D27">
        <v>4</v>
      </c>
      <c r="E27">
        <v>35.75</v>
      </c>
      <c r="F27">
        <f>SUM(B27:E27)</f>
        <v>39.75</v>
      </c>
      <c r="G27">
        <f>F27*0.002777</f>
        <v>0.11038575</v>
      </c>
      <c r="H27">
        <v>0.56731573300000004</v>
      </c>
      <c r="I27">
        <f t="shared" si="0"/>
        <v>8.41897633852422E-2</v>
      </c>
      <c r="J27">
        <f t="shared" si="1"/>
        <v>0.1945755133852422</v>
      </c>
    </row>
    <row r="28" spans="1:10">
      <c r="A28" t="s">
        <v>2</v>
      </c>
      <c r="B28">
        <v>1013.94</v>
      </c>
      <c r="C28">
        <v>17124.59</v>
      </c>
      <c r="D28">
        <v>0</v>
      </c>
      <c r="F28">
        <f>SUM(B28:E28)</f>
        <v>18138.53</v>
      </c>
      <c r="G28">
        <f>F28*0.002777</f>
        <v>50.370697809999996</v>
      </c>
      <c r="H28">
        <v>0.84715212699999998</v>
      </c>
      <c r="I28">
        <f t="shared" si="0"/>
        <v>9.0881599377537281</v>
      </c>
      <c r="J28">
        <f t="shared" si="1"/>
        <v>59.458857747753726</v>
      </c>
    </row>
    <row r="29" spans="1:10">
      <c r="A29" t="s">
        <v>26</v>
      </c>
      <c r="C29">
        <v>120</v>
      </c>
      <c r="D29">
        <v>6.5</v>
      </c>
      <c r="E29">
        <v>121.55</v>
      </c>
      <c r="F29">
        <f>SUM(B29:E29)</f>
        <v>248.05</v>
      </c>
      <c r="G29">
        <f>F29*0.002777</f>
        <v>0.68883485</v>
      </c>
      <c r="H29">
        <v>0.35792349699999998</v>
      </c>
      <c r="I29">
        <f t="shared" si="0"/>
        <v>1.2356961064015575</v>
      </c>
      <c r="J29">
        <f t="shared" si="1"/>
        <v>1.9245309564015574</v>
      </c>
    </row>
    <row r="30" spans="1:10">
      <c r="A30" t="s">
        <v>31</v>
      </c>
      <c r="B30">
        <v>2484</v>
      </c>
      <c r="C30">
        <v>18262</v>
      </c>
      <c r="D30">
        <v>0</v>
      </c>
      <c r="E30">
        <v>6820.1</v>
      </c>
      <c r="F30">
        <f>SUM(B30:E30)</f>
        <v>27566.1</v>
      </c>
      <c r="G30">
        <f>F30*0.002777</f>
        <v>76.551059699999996</v>
      </c>
      <c r="H30">
        <v>0.56525096500000005</v>
      </c>
      <c r="I30">
        <f t="shared" si="0"/>
        <v>58.877386140866435</v>
      </c>
      <c r="J30">
        <f t="shared" si="1"/>
        <v>135.42844584086643</v>
      </c>
    </row>
    <row r="31" spans="1:10">
      <c r="A31" t="s">
        <v>25</v>
      </c>
      <c r="C31">
        <v>76</v>
      </c>
      <c r="D31">
        <v>0</v>
      </c>
      <c r="E31">
        <v>0</v>
      </c>
      <c r="F31">
        <f>SUM(B31:E31)</f>
        <v>76</v>
      </c>
      <c r="G31">
        <f>F31*0.002777</f>
        <v>0.21105199999999999</v>
      </c>
      <c r="H31">
        <v>0.50042354899999997</v>
      </c>
      <c r="I31">
        <f t="shared" si="0"/>
        <v>0.21069473918073348</v>
      </c>
      <c r="J31">
        <f t="shared" si="1"/>
        <v>0.42174673918073347</v>
      </c>
    </row>
    <row r="32" spans="1:10">
      <c r="A32" t="s">
        <v>11</v>
      </c>
      <c r="B32">
        <v>0</v>
      </c>
      <c r="C32">
        <v>0</v>
      </c>
      <c r="F32">
        <f>SUM(B32:E32)</f>
        <v>0</v>
      </c>
      <c r="G32">
        <f>F32*0.002777</f>
        <v>0</v>
      </c>
      <c r="H32">
        <v>0.72170686500000003</v>
      </c>
      <c r="I32">
        <f t="shared" si="0"/>
        <v>0</v>
      </c>
      <c r="J32">
        <f t="shared" si="1"/>
        <v>0</v>
      </c>
    </row>
    <row r="33" spans="7:9">
      <c r="G33">
        <f>SUM(G2:G32)</f>
        <v>1401.89316553</v>
      </c>
      <c r="I33">
        <f>SUM(I2:I32)</f>
        <v>777.38082736501576</v>
      </c>
    </row>
  </sheetData>
  <sortState xmlns:xlrd2="http://schemas.microsoft.com/office/spreadsheetml/2017/richdata2" ref="A2:G32">
    <sortCondition ref="A2:A32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central_heating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2023-04-17T09:31:58Z</dcterms:created>
  <dcterms:modified xsi:type="dcterms:W3CDTF">2023-04-17T13:05:43Z</dcterms:modified>
</cp:coreProperties>
</file>