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hanshu.aggarwal\Desktop\Personal Docs\"/>
    </mc:Choice>
  </mc:AlternateContent>
  <xr:revisionPtr revIDLastSave="0" documentId="13_ncr:1_{68F17D63-412F-4EC6-8D3E-4CA322E3F1F1}" xr6:coauthVersionLast="45" xr6:coauthVersionMax="45" xr10:uidLastSave="{00000000-0000-0000-0000-000000000000}"/>
  <bookViews>
    <workbookView xWindow="-110" yWindow="-110" windowWidth="19420" windowHeight="11020" xr2:uid="{D6CA7984-C55C-415B-8E0E-A1388C911F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" l="1"/>
  <c r="F13" i="1"/>
  <c r="H13" i="1" s="1"/>
  <c r="I13" i="1" s="1"/>
  <c r="L13" i="1" l="1"/>
  <c r="M13" i="1" s="1"/>
  <c r="M12" i="1"/>
  <c r="D3" i="1" l="1"/>
  <c r="H3" i="1"/>
  <c r="K3" i="1"/>
  <c r="L3" i="1" s="1"/>
  <c r="F8" i="1"/>
  <c r="K8" i="1"/>
  <c r="K7" i="1"/>
  <c r="K6" i="1"/>
  <c r="L6" i="1" s="1"/>
  <c r="M6" i="1" s="1"/>
  <c r="F7" i="1"/>
  <c r="H7" i="1" s="1"/>
  <c r="I7" i="1" s="1"/>
  <c r="H6" i="1"/>
  <c r="I6" i="1" s="1"/>
  <c r="L7" i="1" l="1"/>
  <c r="M7" i="1" s="1"/>
  <c r="M3" i="1"/>
  <c r="I3" i="1"/>
  <c r="D14" i="1"/>
  <c r="K11" i="1"/>
  <c r="F11" i="1"/>
  <c r="H11" i="1" s="1"/>
  <c r="I11" i="1" s="1"/>
  <c r="L11" i="1" l="1"/>
  <c r="M11" i="1" s="1"/>
  <c r="K5" i="1"/>
  <c r="F5" i="1"/>
  <c r="H5" i="1" s="1"/>
  <c r="I5" i="1" s="1"/>
  <c r="L5" i="1" l="1"/>
  <c r="M5" i="1" s="1"/>
  <c r="K4" i="1"/>
  <c r="H4" i="1"/>
  <c r="I4" i="1" s="1"/>
  <c r="L4" i="1" l="1"/>
  <c r="M4" i="1" s="1"/>
  <c r="K10" i="1"/>
  <c r="F10" i="1"/>
  <c r="H10" i="1" s="1"/>
  <c r="I10" i="1" s="1"/>
  <c r="L10" i="1" l="1"/>
  <c r="M10" i="1" s="1"/>
  <c r="K9" i="1"/>
  <c r="K14" i="1" s="1"/>
  <c r="F9" i="1"/>
  <c r="H9" i="1" s="1"/>
  <c r="L9" i="1" l="1"/>
  <c r="M9" i="1" s="1"/>
  <c r="I9" i="1"/>
  <c r="H8" i="1" l="1"/>
  <c r="H14" i="1" s="1"/>
  <c r="I14" i="1" s="1"/>
  <c r="L8" i="1"/>
  <c r="L14" i="1" s="1"/>
  <c r="M14" i="1" s="1"/>
  <c r="I8" i="1" l="1"/>
  <c r="M8" i="1"/>
</calcChain>
</file>

<file path=xl/sharedStrings.xml><?xml version="1.0" encoding="utf-8"?>
<sst xmlns="http://schemas.openxmlformats.org/spreadsheetml/2006/main" count="47" uniqueCount="31">
  <si>
    <t>PayTM Wallet Load</t>
  </si>
  <si>
    <t>Date</t>
  </si>
  <si>
    <t>Expenditure</t>
  </si>
  <si>
    <t>Amount</t>
  </si>
  <si>
    <t>Card Used</t>
  </si>
  <si>
    <t>Points Earned</t>
  </si>
  <si>
    <t>Value/Point</t>
  </si>
  <si>
    <t>CB Earned</t>
  </si>
  <si>
    <t>CB%</t>
  </si>
  <si>
    <t>Extra Benefit</t>
  </si>
  <si>
    <t>Extra CB Earned</t>
  </si>
  <si>
    <t>Probable CB</t>
  </si>
  <si>
    <t>Probable CB%</t>
  </si>
  <si>
    <t>Look - Out</t>
  </si>
  <si>
    <t>To be credited by Sept'2020</t>
  </si>
  <si>
    <t>CiTi IOC Card</t>
  </si>
  <si>
    <t>To be credited by Oct'2020</t>
  </si>
  <si>
    <t>AmEx Annual Fees</t>
  </si>
  <si>
    <t>To be credited by July'2020</t>
  </si>
  <si>
    <t>HSBC</t>
  </si>
  <si>
    <t>SBI Simply Save</t>
  </si>
  <si>
    <t>SBI</t>
  </si>
  <si>
    <t>To be credited by August'2020</t>
  </si>
  <si>
    <t>Yes Bank</t>
  </si>
  <si>
    <t>Total</t>
  </si>
  <si>
    <t>AmEx Charge Card</t>
  </si>
  <si>
    <t>AmEx Charge &amp; Membership Card</t>
  </si>
  <si>
    <t>CiTi PayTM Card</t>
  </si>
  <si>
    <t>CiTi Rewards Card</t>
  </si>
  <si>
    <t>MobiWik CC Payment</t>
  </si>
  <si>
    <t>NiYo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</si>
</sst>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3" applyNumberFormat="1" applyFont="1"/>
    <xf numFmtId="164" fontId="0" fillId="0" borderId="0" xfId="0" applyNumberFormat="1"/>
    <xf numFmtId="0" fontId="0" fillId="0" borderId="1" xfId="0" applyBorder="1"/>
    <xf numFmtId="15" fontId="0" fillId="0" borderId="1" xfId="0" applyNumberFormat="1" applyBorder="1"/>
    <xf numFmtId="164" fontId="0" fillId="0" borderId="1" xfId="0" applyNumberFormat="1" applyBorder="1"/>
    <xf numFmtId="10" fontId="0" fillId="0" borderId="1" xfId="3" applyNumberFormat="1" applyFont="1" applyBorder="1"/>
    <xf numFmtId="44" fontId="0" fillId="0" borderId="0" xfId="2" applyFont="1"/>
    <xf numFmtId="44" fontId="0" fillId="0" borderId="1" xfId="2" applyFont="1" applyBorder="1"/>
    <xf numFmtId="165" fontId="0" fillId="0" borderId="1" xfId="1" applyNumberFormat="1" applyFont="1" applyBorder="1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44" fontId="0" fillId="0" borderId="0" xfId="2" applyFont="1" applyAlignment="1">
      <alignment horizontal="center"/>
    </xf>
    <xf numFmtId="44" fontId="0" fillId="0" borderId="1" xfId="2" applyFont="1" applyBorder="1" applyAlignment="1">
      <alignment horizontal="center"/>
    </xf>
    <xf numFmtId="10" fontId="0" fillId="0" borderId="0" xfId="3" applyNumberFormat="1" applyFont="1" applyAlignment="1">
      <alignment horizontal="center"/>
    </xf>
    <xf numFmtId="10" fontId="0" fillId="0" borderId="1" xfId="3" applyNumberFormat="1" applyFont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165" fontId="0" fillId="2" borderId="1" xfId="1" applyNumberFormat="1" applyFont="1" applyFill="1" applyBorder="1"/>
    <xf numFmtId="44" fontId="0" fillId="2" borderId="1" xfId="2" applyFont="1" applyFill="1" applyBorder="1"/>
    <xf numFmtId="10" fontId="0" fillId="2" borderId="1" xfId="3" applyNumberFormat="1" applyFont="1" applyFill="1" applyBorder="1"/>
    <xf numFmtId="165" fontId="0" fillId="2" borderId="1" xfId="1" applyNumberFormat="1" applyFont="1" applyFill="1" applyBorder="1" applyAlignment="1">
      <alignment horizontal="center"/>
    </xf>
    <xf numFmtId="44" fontId="0" fillId="2" borderId="1" xfId="2" applyFon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5" fontId="0" fillId="2" borderId="1" xfId="0" applyNumberFormat="1" applyFill="1" applyBorder="1"/>
    <xf numFmtId="0" fontId="0" fillId="0" borderId="1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44FA9-21DA-4F97-8237-BFACA2110144}">
  <dimension ref="B2:N14"/>
  <sheetViews>
    <sheetView showGridLines="0" tabSelected="1" zoomScale="80" zoomScaleNormal="80" workbookViewId="0"/>
  </sheetViews>
  <sheetFormatPr defaultRowHeight="14.5" x14ac:dyDescent="0.35"/>
  <cols>
    <col min="2" max="2" width="8.6328125" bestFit="1" customWidth="1"/>
    <col min="3" max="3" width="19.1796875" bestFit="1" customWidth="1"/>
    <col min="4" max="4" width="11.36328125" style="2" bestFit="1" customWidth="1"/>
    <col min="5" max="5" width="29.54296875" bestFit="1" customWidth="1"/>
    <col min="6" max="6" width="13.6328125" style="10" bestFit="1" customWidth="1"/>
    <col min="7" max="7" width="11.90625" style="7" bestFit="1" customWidth="1"/>
    <col min="8" max="8" width="10.6328125" style="7" bestFit="1" customWidth="1"/>
    <col min="9" max="9" width="6.08984375" style="1" bestFit="1" customWidth="1"/>
    <col min="10" max="10" width="12.90625" style="11" bestFit="1" customWidth="1"/>
    <col min="11" max="11" width="15.54296875" style="13" bestFit="1" customWidth="1"/>
    <col min="12" max="12" width="12.26953125" style="13" bestFit="1" customWidth="1"/>
    <col min="13" max="13" width="12.6328125" style="15" bestFit="1" customWidth="1"/>
    <col min="14" max="14" width="26.36328125" bestFit="1" customWidth="1"/>
  </cols>
  <sheetData>
    <row r="2" spans="2:14" x14ac:dyDescent="0.35">
      <c r="B2" s="3" t="s">
        <v>1</v>
      </c>
      <c r="C2" s="3" t="s">
        <v>2</v>
      </c>
      <c r="D2" s="5" t="s">
        <v>3</v>
      </c>
      <c r="E2" s="3" t="s">
        <v>4</v>
      </c>
      <c r="F2" s="9" t="s">
        <v>5</v>
      </c>
      <c r="G2" s="8" t="s">
        <v>6</v>
      </c>
      <c r="H2" s="8" t="s">
        <v>7</v>
      </c>
      <c r="I2" s="6" t="s">
        <v>8</v>
      </c>
      <c r="J2" s="12" t="s">
        <v>9</v>
      </c>
      <c r="K2" s="14" t="s">
        <v>10</v>
      </c>
      <c r="L2" s="14" t="s">
        <v>11</v>
      </c>
      <c r="M2" s="16" t="s">
        <v>12</v>
      </c>
      <c r="N2" s="3" t="s">
        <v>13</v>
      </c>
    </row>
    <row r="3" spans="2:14" x14ac:dyDescent="0.35">
      <c r="B3" s="25">
        <v>44013</v>
      </c>
      <c r="C3" s="17" t="s">
        <v>17</v>
      </c>
      <c r="D3" s="18">
        <f>4500*1.18</f>
        <v>5310</v>
      </c>
      <c r="E3" s="17" t="s">
        <v>25</v>
      </c>
      <c r="F3" s="19">
        <v>0</v>
      </c>
      <c r="G3" s="20">
        <v>0.38</v>
      </c>
      <c r="H3" s="20">
        <f>G3*F3</f>
        <v>0</v>
      </c>
      <c r="I3" s="21">
        <f t="shared" ref="I3:I11" si="0">H3/D3</f>
        <v>0</v>
      </c>
      <c r="J3" s="22">
        <v>5000</v>
      </c>
      <c r="K3" s="23">
        <f t="shared" ref="K3:K11" si="1">J3*G3</f>
        <v>1900</v>
      </c>
      <c r="L3" s="23">
        <f t="shared" ref="L3:L8" si="2">K3+F3</f>
        <v>1900</v>
      </c>
      <c r="M3" s="24">
        <f t="shared" ref="M3:M11" si="3">L3/D3</f>
        <v>0.35781544256120529</v>
      </c>
      <c r="N3" s="17" t="s">
        <v>22</v>
      </c>
    </row>
    <row r="4" spans="2:14" x14ac:dyDescent="0.35">
      <c r="B4" s="25">
        <v>44013</v>
      </c>
      <c r="C4" s="17" t="s">
        <v>19</v>
      </c>
      <c r="D4" s="18">
        <v>20000</v>
      </c>
      <c r="E4" s="17" t="s">
        <v>19</v>
      </c>
      <c r="F4" s="19">
        <v>250</v>
      </c>
      <c r="G4" s="20">
        <v>0.33</v>
      </c>
      <c r="H4" s="20">
        <f>G4*F4</f>
        <v>82.5</v>
      </c>
      <c r="I4" s="21">
        <f t="shared" si="0"/>
        <v>4.1250000000000002E-3</v>
      </c>
      <c r="J4" s="22">
        <v>6061</v>
      </c>
      <c r="K4" s="23">
        <f t="shared" si="1"/>
        <v>2000.13</v>
      </c>
      <c r="L4" s="23">
        <f t="shared" si="2"/>
        <v>2250.13</v>
      </c>
      <c r="M4" s="24">
        <f t="shared" si="3"/>
        <v>0.11250650000000001</v>
      </c>
      <c r="N4" s="17" t="s">
        <v>22</v>
      </c>
    </row>
    <row r="5" spans="2:14" x14ac:dyDescent="0.35">
      <c r="B5" s="4">
        <v>44013</v>
      </c>
      <c r="C5" s="3" t="s">
        <v>20</v>
      </c>
      <c r="D5" s="5">
        <v>8000</v>
      </c>
      <c r="E5" s="3" t="s">
        <v>21</v>
      </c>
      <c r="F5" s="9">
        <f>D5/100</f>
        <v>80</v>
      </c>
      <c r="G5" s="8">
        <v>0.25</v>
      </c>
      <c r="H5" s="8">
        <f>G5*F5</f>
        <v>20</v>
      </c>
      <c r="I5" s="6">
        <f t="shared" si="0"/>
        <v>2.5000000000000001E-3</v>
      </c>
      <c r="J5" s="12">
        <v>1600</v>
      </c>
      <c r="K5" s="14">
        <f t="shared" si="1"/>
        <v>400</v>
      </c>
      <c r="L5" s="14">
        <f t="shared" si="2"/>
        <v>480</v>
      </c>
      <c r="M5" s="16">
        <f t="shared" si="3"/>
        <v>0.06</v>
      </c>
      <c r="N5" s="3" t="s">
        <v>22</v>
      </c>
    </row>
    <row r="6" spans="2:14" x14ac:dyDescent="0.35">
      <c r="B6" s="25">
        <v>44013</v>
      </c>
      <c r="C6" s="17" t="s">
        <v>0</v>
      </c>
      <c r="D6" s="18">
        <v>1500</v>
      </c>
      <c r="E6" s="17" t="s">
        <v>27</v>
      </c>
      <c r="F6" s="19">
        <v>15</v>
      </c>
      <c r="G6" s="20">
        <v>1</v>
      </c>
      <c r="H6" s="20">
        <f>G6*F6</f>
        <v>15</v>
      </c>
      <c r="I6" s="21">
        <f t="shared" si="0"/>
        <v>0.01</v>
      </c>
      <c r="J6" s="22">
        <v>100</v>
      </c>
      <c r="K6" s="23">
        <f t="shared" si="1"/>
        <v>100</v>
      </c>
      <c r="L6" s="23">
        <f t="shared" si="2"/>
        <v>115</v>
      </c>
      <c r="M6" s="24">
        <f t="shared" si="3"/>
        <v>7.6666666666666661E-2</v>
      </c>
      <c r="N6" s="17" t="s">
        <v>18</v>
      </c>
    </row>
    <row r="7" spans="2:14" x14ac:dyDescent="0.35">
      <c r="B7" s="25">
        <v>44013</v>
      </c>
      <c r="C7" s="17" t="s">
        <v>0</v>
      </c>
      <c r="D7" s="18">
        <v>1500</v>
      </c>
      <c r="E7" s="17" t="s">
        <v>15</v>
      </c>
      <c r="F7" s="19">
        <f>D7*(1/150)</f>
        <v>10</v>
      </c>
      <c r="G7" s="20">
        <v>1</v>
      </c>
      <c r="H7" s="20">
        <f>F7*G7</f>
        <v>10</v>
      </c>
      <c r="I7" s="21">
        <f t="shared" si="0"/>
        <v>6.6666666666666671E-3</v>
      </c>
      <c r="J7" s="22">
        <v>100</v>
      </c>
      <c r="K7" s="23">
        <f t="shared" si="1"/>
        <v>100</v>
      </c>
      <c r="L7" s="23">
        <f t="shared" si="2"/>
        <v>110</v>
      </c>
      <c r="M7" s="24">
        <f t="shared" si="3"/>
        <v>7.3333333333333334E-2</v>
      </c>
      <c r="N7" s="17" t="s">
        <v>18</v>
      </c>
    </row>
    <row r="8" spans="2:14" x14ac:dyDescent="0.35">
      <c r="B8" s="25">
        <v>44013</v>
      </c>
      <c r="C8" s="17" t="s">
        <v>0</v>
      </c>
      <c r="D8" s="18">
        <v>1500</v>
      </c>
      <c r="E8" s="17" t="s">
        <v>28</v>
      </c>
      <c r="F8" s="19">
        <f>D8/100 * 0.8</f>
        <v>12</v>
      </c>
      <c r="G8" s="20">
        <v>0.35</v>
      </c>
      <c r="H8" s="20">
        <f>F8*G8</f>
        <v>4.1999999999999993</v>
      </c>
      <c r="I8" s="21">
        <f t="shared" si="0"/>
        <v>2.7999999999999995E-3</v>
      </c>
      <c r="J8" s="22">
        <v>286</v>
      </c>
      <c r="K8" s="23">
        <f t="shared" si="1"/>
        <v>100.1</v>
      </c>
      <c r="L8" s="23">
        <f t="shared" si="2"/>
        <v>112.1</v>
      </c>
      <c r="M8" s="24">
        <f t="shared" si="3"/>
        <v>7.4733333333333332E-2</v>
      </c>
      <c r="N8" s="17" t="s">
        <v>18</v>
      </c>
    </row>
    <row r="9" spans="2:14" x14ac:dyDescent="0.35">
      <c r="B9" s="4">
        <v>44013</v>
      </c>
      <c r="C9" s="3" t="s">
        <v>0</v>
      </c>
      <c r="D9" s="5">
        <v>10000</v>
      </c>
      <c r="E9" s="3" t="s">
        <v>26</v>
      </c>
      <c r="F9" s="9">
        <f>2/100*D9+2000</f>
        <v>2200</v>
      </c>
      <c r="G9" s="8">
        <v>0.38</v>
      </c>
      <c r="H9" s="8">
        <f>G9*F9</f>
        <v>836</v>
      </c>
      <c r="I9" s="6">
        <f t="shared" si="0"/>
        <v>8.3599999999999994E-2</v>
      </c>
      <c r="J9" s="12">
        <v>200</v>
      </c>
      <c r="K9" s="14">
        <f t="shared" si="1"/>
        <v>76</v>
      </c>
      <c r="L9" s="14">
        <f>K9+H9</f>
        <v>912</v>
      </c>
      <c r="M9" s="16">
        <f t="shared" si="3"/>
        <v>9.1200000000000003E-2</v>
      </c>
      <c r="N9" s="3" t="s">
        <v>14</v>
      </c>
    </row>
    <row r="10" spans="2:14" x14ac:dyDescent="0.35">
      <c r="B10" s="4">
        <v>44020</v>
      </c>
      <c r="C10" s="3" t="s">
        <v>0</v>
      </c>
      <c r="D10" s="5">
        <v>2500</v>
      </c>
      <c r="E10" s="3" t="s">
        <v>15</v>
      </c>
      <c r="F10" s="9">
        <f>D10*(1/150)</f>
        <v>16.666666666666668</v>
      </c>
      <c r="G10" s="8">
        <v>1</v>
      </c>
      <c r="H10" s="8">
        <f>F10*G10</f>
        <v>16.666666666666668</v>
      </c>
      <c r="I10" s="6">
        <f t="shared" si="0"/>
        <v>6.6666666666666671E-3</v>
      </c>
      <c r="J10" s="12">
        <v>500</v>
      </c>
      <c r="K10" s="14">
        <f t="shared" si="1"/>
        <v>500</v>
      </c>
      <c r="L10" s="14">
        <f>K10+H10</f>
        <v>516.66666666666663</v>
      </c>
      <c r="M10" s="16">
        <f t="shared" si="3"/>
        <v>0.20666666666666667</v>
      </c>
      <c r="N10" s="3" t="s">
        <v>16</v>
      </c>
    </row>
    <row r="11" spans="2:14" x14ac:dyDescent="0.35">
      <c r="B11" s="4">
        <v>44029</v>
      </c>
      <c r="C11" s="3" t="s">
        <v>0</v>
      </c>
      <c r="D11" s="5">
        <v>1500</v>
      </c>
      <c r="E11" s="3" t="s">
        <v>23</v>
      </c>
      <c r="F11" s="9">
        <f>D11/100 * 2</f>
        <v>30</v>
      </c>
      <c r="G11" s="8">
        <v>0.25</v>
      </c>
      <c r="H11" s="8">
        <f>F11*G11</f>
        <v>7.5</v>
      </c>
      <c r="I11" s="6">
        <f t="shared" si="0"/>
        <v>5.0000000000000001E-3</v>
      </c>
      <c r="J11" s="12">
        <v>400</v>
      </c>
      <c r="K11" s="14">
        <f t="shared" si="1"/>
        <v>100</v>
      </c>
      <c r="L11" s="14">
        <f>K11+H11</f>
        <v>107.5</v>
      </c>
      <c r="M11" s="16">
        <f t="shared" si="3"/>
        <v>7.166666666666667E-2</v>
      </c>
      <c r="N11" s="3" t="s">
        <v>16</v>
      </c>
    </row>
    <row r="12" spans="2:14" x14ac:dyDescent="0.35">
      <c r="B12" s="25">
        <v>44030</v>
      </c>
      <c r="C12" s="17" t="s">
        <v>29</v>
      </c>
      <c r="D12" s="18">
        <v>2500</v>
      </c>
      <c r="E12" s="17" t="s">
        <v>30</v>
      </c>
      <c r="F12" s="19">
        <v>0</v>
      </c>
      <c r="G12" s="20">
        <v>0</v>
      </c>
      <c r="H12" s="20">
        <v>0</v>
      </c>
      <c r="I12" s="21">
        <v>0</v>
      </c>
      <c r="J12" s="22">
        <v>0</v>
      </c>
      <c r="K12" s="23">
        <v>250</v>
      </c>
      <c r="L12" s="23">
        <v>250</v>
      </c>
      <c r="M12" s="24">
        <f>L12/D12</f>
        <v>0.1</v>
      </c>
      <c r="N12" s="17" t="s">
        <v>22</v>
      </c>
    </row>
    <row r="13" spans="2:14" x14ac:dyDescent="0.35">
      <c r="B13" s="4">
        <v>44052</v>
      </c>
      <c r="C13" s="3" t="s">
        <v>0</v>
      </c>
      <c r="D13" s="5">
        <v>2500</v>
      </c>
      <c r="E13" s="3" t="s">
        <v>15</v>
      </c>
      <c r="F13" s="9">
        <f>D13*(1/150)</f>
        <v>16.666666666666668</v>
      </c>
      <c r="G13" s="8">
        <v>1</v>
      </c>
      <c r="H13" s="8">
        <f>F13*G13</f>
        <v>16.666666666666668</v>
      </c>
      <c r="I13" s="6">
        <f t="shared" ref="I13" si="4">H13/D13</f>
        <v>6.6666666666666671E-3</v>
      </c>
      <c r="J13" s="12">
        <v>500</v>
      </c>
      <c r="K13" s="14">
        <f t="shared" ref="K13" si="5">J13*G13</f>
        <v>500</v>
      </c>
      <c r="L13" s="14">
        <f>K13+H13</f>
        <v>516.66666666666663</v>
      </c>
      <c r="M13" s="16">
        <f t="shared" ref="M13" si="6">L13/D13</f>
        <v>0.20666666666666667</v>
      </c>
      <c r="N13" s="3" t="s">
        <v>16</v>
      </c>
    </row>
    <row r="14" spans="2:14" x14ac:dyDescent="0.35">
      <c r="B14" s="26" t="s">
        <v>24</v>
      </c>
      <c r="C14" s="26"/>
      <c r="D14" s="5">
        <f>SUM(D3:D13)</f>
        <v>56810</v>
      </c>
      <c r="E14" s="3"/>
      <c r="F14" s="9"/>
      <c r="G14" s="8"/>
      <c r="H14" s="5">
        <f>SUM(H3:H13)</f>
        <v>1008.5333333333333</v>
      </c>
      <c r="I14" s="6">
        <f>H14/D14</f>
        <v>1.7752743061667547E-2</v>
      </c>
      <c r="J14" s="12"/>
      <c r="K14" s="5">
        <f>SUM(K3:K13)</f>
        <v>6026.2300000000005</v>
      </c>
      <c r="L14" s="5">
        <f>SUM(L3:L13)</f>
        <v>7270.0633333333344</v>
      </c>
      <c r="M14" s="16">
        <f>L14/D14</f>
        <v>0.12797154256879659</v>
      </c>
      <c r="N14" s="3"/>
    </row>
  </sheetData>
  <mergeCells count="1">
    <mergeCell ref="B14:C1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238261E73C88439BB98AF91E7C8BB9" ma:contentTypeVersion="12" ma:contentTypeDescription="Create a new document." ma:contentTypeScope="" ma:versionID="ce24275585ad6faa1994631f599f0ad0">
  <xsd:schema xmlns:xsd="http://www.w3.org/2001/XMLSchema" xmlns:xs="http://www.w3.org/2001/XMLSchema" xmlns:p="http://schemas.microsoft.com/office/2006/metadata/properties" xmlns:ns2="df96cac6-5edc-4d96-a14f-21dec8cebb64" xmlns:ns3="e6f9aa0a-a4db-4c69-b1fa-f7c559ce6762" targetNamespace="http://schemas.microsoft.com/office/2006/metadata/properties" ma:root="true" ma:fieldsID="e48c4e51891a7ad7a9848e84a11e2199" ns2:_="" ns3:_="">
    <xsd:import namespace="df96cac6-5edc-4d96-a14f-21dec8cebb64"/>
    <xsd:import namespace="e6f9aa0a-a4db-4c69-b1fa-f7c559ce67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6cac6-5edc-4d96-a14f-21dec8ceb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9aa0a-a4db-4c69-b1fa-f7c559ce676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C995E1-3FF2-4467-AC5B-2767B0B9A0C8}"/>
</file>

<file path=customXml/itemProps2.xml><?xml version="1.0" encoding="utf-8"?>
<ds:datastoreItem xmlns:ds="http://schemas.openxmlformats.org/officeDocument/2006/customXml" ds:itemID="{8DDC508D-C666-4141-8574-D197C8D9D33A}"/>
</file>

<file path=customXml/itemProps3.xml><?xml version="1.0" encoding="utf-8"?>
<ds:datastoreItem xmlns:ds="http://schemas.openxmlformats.org/officeDocument/2006/customXml" ds:itemID="{A94F6C22-52B8-4C9E-8497-5E185407CE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Aggarwal</dc:creator>
  <cp:lastModifiedBy>Sudhanshu Aggarwal</cp:lastModifiedBy>
  <dcterms:created xsi:type="dcterms:W3CDTF">2020-07-03T14:19:44Z</dcterms:created>
  <dcterms:modified xsi:type="dcterms:W3CDTF">2020-08-24T19:36:37Z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0x01010080238261E73C88439BB98AF91E7C8BB9</vt:lpwstr>
  </property>
</Properties>
</file>