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codeName="ThisWorkbook" defaultThemeVersion="166925"/>
  <mc:AlternateContent xmlns:mc="http://schemas.openxmlformats.org/markup-compatibility/2006">
    <mc:Choice Requires="x15">
      <x15ac:absPath xmlns:x15ac="http://schemas.microsoft.com/office/spreadsheetml/2010/11/ac" url="/Users/beinnile/Downloads/"/>
    </mc:Choice>
  </mc:AlternateContent>
  <xr:revisionPtr revIDLastSave="0" documentId="13_ncr:1_{28F8612F-AB56-FB45-A4A8-3C30CB54AC64}" xr6:coauthVersionLast="45" xr6:coauthVersionMax="45" xr10:uidLastSave="{00000000-0000-0000-0000-000000000000}"/>
  <bookViews>
    <workbookView xWindow="-38400" yWindow="560" windowWidth="38560" windowHeight="21140" xr2:uid="{00000000-000D-0000-FFFF-FFFF00000000}"/>
  </bookViews>
  <sheets>
    <sheet name="Sheet1" sheetId="1" r:id="rId1"/>
    <sheet name="Sub-Categoty" sheetId="2" r:id="rId2"/>
    <sheet name="Category" sheetId="4" r:id="rId3"/>
    <sheet name="Date" sheetId="5" r:id="rId4"/>
    <sheet name="Bonus" sheetId="6" r:id="rId5"/>
    <sheet name="Bonus Stats Analysis" sheetId="7" r:id="rId6"/>
  </sheets>
  <definedNames>
    <definedName name="_xlnm._FilterDatabase" localSheetId="0" hidden="1">Sheet1!$A$1:$N$1</definedName>
  </definedNames>
  <calcPr calcId="191029"/>
  <pivotCaches>
    <pivotCache cacheId="31" r:id="rId7"/>
    <pivotCache cacheId="32"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8" i="7" l="1"/>
  <c r="L7" i="7"/>
  <c r="L6" i="7"/>
  <c r="L5" i="7"/>
  <c r="L4" i="7"/>
  <c r="L3" i="7"/>
  <c r="B2" i="7"/>
  <c r="I6" i="7" s="1"/>
  <c r="B2186" i="7"/>
  <c r="B2185" i="7"/>
  <c r="B2184" i="7"/>
  <c r="B2183" i="7"/>
  <c r="B2182" i="7"/>
  <c r="B2181" i="7"/>
  <c r="B2180" i="7"/>
  <c r="B2179" i="7"/>
  <c r="B2178" i="7"/>
  <c r="B2177" i="7"/>
  <c r="B2176" i="7"/>
  <c r="B2175" i="7"/>
  <c r="B2174" i="7"/>
  <c r="B2173" i="7"/>
  <c r="B2172" i="7"/>
  <c r="B2171" i="7"/>
  <c r="B2170" i="7"/>
  <c r="B2169" i="7"/>
  <c r="B2168" i="7"/>
  <c r="B2167" i="7"/>
  <c r="B2166" i="7"/>
  <c r="B2165" i="7"/>
  <c r="B2164" i="7"/>
  <c r="B2163" i="7"/>
  <c r="B2162" i="7"/>
  <c r="B2161" i="7"/>
  <c r="B2160" i="7"/>
  <c r="B2159" i="7"/>
  <c r="B2158" i="7"/>
  <c r="B2157" i="7"/>
  <c r="B2156" i="7"/>
  <c r="B2155" i="7"/>
  <c r="B2154" i="7"/>
  <c r="B2153" i="7"/>
  <c r="B2152" i="7"/>
  <c r="B2151" i="7"/>
  <c r="B2150" i="7"/>
  <c r="B2149" i="7"/>
  <c r="B2148" i="7"/>
  <c r="B2147" i="7"/>
  <c r="B2146" i="7"/>
  <c r="B2145" i="7"/>
  <c r="B2144" i="7"/>
  <c r="B2143" i="7"/>
  <c r="B2142" i="7"/>
  <c r="B2141" i="7"/>
  <c r="B2140" i="7"/>
  <c r="B2139" i="7"/>
  <c r="B2138" i="7"/>
  <c r="B2137" i="7"/>
  <c r="B2136" i="7"/>
  <c r="B2135" i="7"/>
  <c r="B2134" i="7"/>
  <c r="B2133" i="7"/>
  <c r="B2132" i="7"/>
  <c r="B2131" i="7"/>
  <c r="B2130" i="7"/>
  <c r="B2129" i="7"/>
  <c r="B2128" i="7"/>
  <c r="B2127" i="7"/>
  <c r="B2126" i="7"/>
  <c r="B2125" i="7"/>
  <c r="B2124" i="7"/>
  <c r="B2123" i="7"/>
  <c r="B2122" i="7"/>
  <c r="B2121" i="7"/>
  <c r="B2120" i="7"/>
  <c r="B2119" i="7"/>
  <c r="B2118" i="7"/>
  <c r="B2117" i="7"/>
  <c r="B2116" i="7"/>
  <c r="B2115" i="7"/>
  <c r="B2114" i="7"/>
  <c r="B2113" i="7"/>
  <c r="B2112" i="7"/>
  <c r="B2111" i="7"/>
  <c r="B2110" i="7"/>
  <c r="B2109" i="7"/>
  <c r="B2108" i="7"/>
  <c r="B2107" i="7"/>
  <c r="B2106" i="7"/>
  <c r="B2105" i="7"/>
  <c r="B2104" i="7"/>
  <c r="B2103" i="7"/>
  <c r="B2102" i="7"/>
  <c r="B2101" i="7"/>
  <c r="B2100" i="7"/>
  <c r="B2099" i="7"/>
  <c r="B2098" i="7"/>
  <c r="B2097" i="7"/>
  <c r="B2096" i="7"/>
  <c r="B2095" i="7"/>
  <c r="B2094" i="7"/>
  <c r="B2093" i="7"/>
  <c r="B2092" i="7"/>
  <c r="B2091" i="7"/>
  <c r="B2090" i="7"/>
  <c r="B2089" i="7"/>
  <c r="B2088" i="7"/>
  <c r="B2087" i="7"/>
  <c r="B2086" i="7"/>
  <c r="B2085" i="7"/>
  <c r="B2084" i="7"/>
  <c r="B2083" i="7"/>
  <c r="B2082" i="7"/>
  <c r="B2081" i="7"/>
  <c r="B2080" i="7"/>
  <c r="B2079" i="7"/>
  <c r="B2078" i="7"/>
  <c r="B2077" i="7"/>
  <c r="B2076" i="7"/>
  <c r="B2075" i="7"/>
  <c r="B2074" i="7"/>
  <c r="B2073" i="7"/>
  <c r="B2072" i="7"/>
  <c r="B2071" i="7"/>
  <c r="B2070" i="7"/>
  <c r="B2069" i="7"/>
  <c r="B2068" i="7"/>
  <c r="B2067" i="7"/>
  <c r="B2066" i="7"/>
  <c r="B2065" i="7"/>
  <c r="B2064" i="7"/>
  <c r="B2063" i="7"/>
  <c r="B2062" i="7"/>
  <c r="B2061" i="7"/>
  <c r="B2060" i="7"/>
  <c r="B2059" i="7"/>
  <c r="B2058" i="7"/>
  <c r="B2057" i="7"/>
  <c r="B2056" i="7"/>
  <c r="B2055" i="7"/>
  <c r="B2054" i="7"/>
  <c r="B2053" i="7"/>
  <c r="B2052" i="7"/>
  <c r="B2051" i="7"/>
  <c r="B2050" i="7"/>
  <c r="B2049" i="7"/>
  <c r="B2048" i="7"/>
  <c r="B2047" i="7"/>
  <c r="B2046" i="7"/>
  <c r="B2045" i="7"/>
  <c r="B2044" i="7"/>
  <c r="B2043" i="7"/>
  <c r="B2042" i="7"/>
  <c r="B2041" i="7"/>
  <c r="B2040" i="7"/>
  <c r="B2039" i="7"/>
  <c r="B2038" i="7"/>
  <c r="B2037" i="7"/>
  <c r="B2036" i="7"/>
  <c r="B2035" i="7"/>
  <c r="B2034" i="7"/>
  <c r="B2033" i="7"/>
  <c r="B2032" i="7"/>
  <c r="B2031" i="7"/>
  <c r="B2030" i="7"/>
  <c r="B2029" i="7"/>
  <c r="B2028" i="7"/>
  <c r="B2027" i="7"/>
  <c r="B2026" i="7"/>
  <c r="B2025" i="7"/>
  <c r="B2024" i="7"/>
  <c r="B2023" i="7"/>
  <c r="B2022" i="7"/>
  <c r="B2021" i="7"/>
  <c r="B2020" i="7"/>
  <c r="B2019" i="7"/>
  <c r="B2018" i="7"/>
  <c r="B2017" i="7"/>
  <c r="B2016" i="7"/>
  <c r="B2015" i="7"/>
  <c r="B2014" i="7"/>
  <c r="B2013" i="7"/>
  <c r="B2012" i="7"/>
  <c r="B2011" i="7"/>
  <c r="B2010" i="7"/>
  <c r="B2009" i="7"/>
  <c r="B2008" i="7"/>
  <c r="B2007" i="7"/>
  <c r="B2006" i="7"/>
  <c r="B2005" i="7"/>
  <c r="B2004" i="7"/>
  <c r="B2003" i="7"/>
  <c r="B2002" i="7"/>
  <c r="B2001" i="7"/>
  <c r="B2000" i="7"/>
  <c r="B1999" i="7"/>
  <c r="B1998" i="7"/>
  <c r="B1997" i="7"/>
  <c r="B1996" i="7"/>
  <c r="B1995" i="7"/>
  <c r="B1994" i="7"/>
  <c r="B1993" i="7"/>
  <c r="B1992" i="7"/>
  <c r="B1991" i="7"/>
  <c r="B1990" i="7"/>
  <c r="B1989" i="7"/>
  <c r="B1988" i="7"/>
  <c r="B1987" i="7"/>
  <c r="B1986" i="7"/>
  <c r="B1985" i="7"/>
  <c r="B1984" i="7"/>
  <c r="B1983" i="7"/>
  <c r="B1982" i="7"/>
  <c r="B1981" i="7"/>
  <c r="B1980" i="7"/>
  <c r="B1979" i="7"/>
  <c r="B1978" i="7"/>
  <c r="B1977" i="7"/>
  <c r="B1976" i="7"/>
  <c r="B1975" i="7"/>
  <c r="B1974" i="7"/>
  <c r="B1973" i="7"/>
  <c r="B1972" i="7"/>
  <c r="B1971" i="7"/>
  <c r="B1970" i="7"/>
  <c r="B1969" i="7"/>
  <c r="B1968" i="7"/>
  <c r="B1967" i="7"/>
  <c r="B1966" i="7"/>
  <c r="B1965" i="7"/>
  <c r="B1964" i="7"/>
  <c r="B1963" i="7"/>
  <c r="B1962" i="7"/>
  <c r="B1961" i="7"/>
  <c r="B1960" i="7"/>
  <c r="B1959" i="7"/>
  <c r="B1958" i="7"/>
  <c r="B1957" i="7"/>
  <c r="B1956" i="7"/>
  <c r="B1955" i="7"/>
  <c r="B1954" i="7"/>
  <c r="B1953" i="7"/>
  <c r="B1952" i="7"/>
  <c r="B1951" i="7"/>
  <c r="B1950" i="7"/>
  <c r="B1949" i="7"/>
  <c r="B1948" i="7"/>
  <c r="B1947" i="7"/>
  <c r="B1946" i="7"/>
  <c r="B1945" i="7"/>
  <c r="B1944" i="7"/>
  <c r="B1943" i="7"/>
  <c r="B1942" i="7"/>
  <c r="B1941" i="7"/>
  <c r="B1940" i="7"/>
  <c r="B1939" i="7"/>
  <c r="B1938" i="7"/>
  <c r="B1937" i="7"/>
  <c r="B1936" i="7"/>
  <c r="B1935" i="7"/>
  <c r="B1934" i="7"/>
  <c r="B1933" i="7"/>
  <c r="B1932" i="7"/>
  <c r="B1931" i="7"/>
  <c r="B1930" i="7"/>
  <c r="B1929" i="7"/>
  <c r="B1928" i="7"/>
  <c r="B1927" i="7"/>
  <c r="B1926" i="7"/>
  <c r="B1925" i="7"/>
  <c r="B1924" i="7"/>
  <c r="B1923" i="7"/>
  <c r="B1922" i="7"/>
  <c r="B1921" i="7"/>
  <c r="B1920" i="7"/>
  <c r="B1919" i="7"/>
  <c r="B1918" i="7"/>
  <c r="B1917" i="7"/>
  <c r="B1916" i="7"/>
  <c r="B1915" i="7"/>
  <c r="B1914" i="7"/>
  <c r="B1913" i="7"/>
  <c r="B1912" i="7"/>
  <c r="B1911" i="7"/>
  <c r="B1910" i="7"/>
  <c r="B1909" i="7"/>
  <c r="B1908" i="7"/>
  <c r="B1907" i="7"/>
  <c r="B1906" i="7"/>
  <c r="B1905" i="7"/>
  <c r="B1904" i="7"/>
  <c r="B1903" i="7"/>
  <c r="B1902" i="7"/>
  <c r="B1901" i="7"/>
  <c r="B1900" i="7"/>
  <c r="B1899" i="7"/>
  <c r="B1898" i="7"/>
  <c r="B1897" i="7"/>
  <c r="B1896" i="7"/>
  <c r="B1895" i="7"/>
  <c r="B1894" i="7"/>
  <c r="B1893" i="7"/>
  <c r="B1892" i="7"/>
  <c r="B1891" i="7"/>
  <c r="B1890" i="7"/>
  <c r="B1889" i="7"/>
  <c r="B1888" i="7"/>
  <c r="B1887" i="7"/>
  <c r="B1886" i="7"/>
  <c r="B1885" i="7"/>
  <c r="B1884" i="7"/>
  <c r="B1883" i="7"/>
  <c r="B1882" i="7"/>
  <c r="B1881" i="7"/>
  <c r="B1880" i="7"/>
  <c r="B1879" i="7"/>
  <c r="B1878" i="7"/>
  <c r="B1877" i="7"/>
  <c r="B1876" i="7"/>
  <c r="B1875" i="7"/>
  <c r="B1874" i="7"/>
  <c r="B1873" i="7"/>
  <c r="B1872" i="7"/>
  <c r="B1871" i="7"/>
  <c r="B1870" i="7"/>
  <c r="B1869" i="7"/>
  <c r="B1868" i="7"/>
  <c r="B1867" i="7"/>
  <c r="B1866" i="7"/>
  <c r="B1865" i="7"/>
  <c r="B1864" i="7"/>
  <c r="B1863" i="7"/>
  <c r="B1862" i="7"/>
  <c r="B1861" i="7"/>
  <c r="B1860" i="7"/>
  <c r="B1859" i="7"/>
  <c r="B1858" i="7"/>
  <c r="B1857" i="7"/>
  <c r="B1856" i="7"/>
  <c r="B1855" i="7"/>
  <c r="B1854" i="7"/>
  <c r="B1853" i="7"/>
  <c r="B1852" i="7"/>
  <c r="B1851" i="7"/>
  <c r="B1850" i="7"/>
  <c r="B1849" i="7"/>
  <c r="B1848" i="7"/>
  <c r="B1847" i="7"/>
  <c r="B1846" i="7"/>
  <c r="B1845" i="7"/>
  <c r="B1844" i="7"/>
  <c r="B1843" i="7"/>
  <c r="B1842" i="7"/>
  <c r="B1841" i="7"/>
  <c r="B1840" i="7"/>
  <c r="B1839" i="7"/>
  <c r="B1838" i="7"/>
  <c r="B1837" i="7"/>
  <c r="B1836" i="7"/>
  <c r="B1835" i="7"/>
  <c r="B1834" i="7"/>
  <c r="B1833" i="7"/>
  <c r="B1832" i="7"/>
  <c r="B1831" i="7"/>
  <c r="B1830" i="7"/>
  <c r="B1829" i="7"/>
  <c r="B1828" i="7"/>
  <c r="B1827" i="7"/>
  <c r="B1826" i="7"/>
  <c r="B1825" i="7"/>
  <c r="B1824" i="7"/>
  <c r="B1823" i="7"/>
  <c r="B1822" i="7"/>
  <c r="B1821" i="7"/>
  <c r="B1820" i="7"/>
  <c r="B1819" i="7"/>
  <c r="B1818" i="7"/>
  <c r="B1817" i="7"/>
  <c r="B1816" i="7"/>
  <c r="B1815" i="7"/>
  <c r="B1814" i="7"/>
  <c r="B1813" i="7"/>
  <c r="B1812" i="7"/>
  <c r="B1811" i="7"/>
  <c r="B1810" i="7"/>
  <c r="B1809" i="7"/>
  <c r="B1808" i="7"/>
  <c r="B1807" i="7"/>
  <c r="B1806" i="7"/>
  <c r="B1805" i="7"/>
  <c r="B1804" i="7"/>
  <c r="B1803" i="7"/>
  <c r="B1802" i="7"/>
  <c r="B1801" i="7"/>
  <c r="B1800" i="7"/>
  <c r="B1799" i="7"/>
  <c r="B1798" i="7"/>
  <c r="B1797" i="7"/>
  <c r="B1796" i="7"/>
  <c r="B1795" i="7"/>
  <c r="B1794" i="7"/>
  <c r="B1793" i="7"/>
  <c r="B1792" i="7"/>
  <c r="B1791" i="7"/>
  <c r="B1790" i="7"/>
  <c r="B1789" i="7"/>
  <c r="B1788" i="7"/>
  <c r="B1787" i="7"/>
  <c r="B1786" i="7"/>
  <c r="B1785" i="7"/>
  <c r="B1784" i="7"/>
  <c r="B1783" i="7"/>
  <c r="B1782" i="7"/>
  <c r="B1781" i="7"/>
  <c r="B1780" i="7"/>
  <c r="B1779" i="7"/>
  <c r="B1778" i="7"/>
  <c r="B1777" i="7"/>
  <c r="B1776" i="7"/>
  <c r="B1775" i="7"/>
  <c r="B1774" i="7"/>
  <c r="B1773" i="7"/>
  <c r="B1772" i="7"/>
  <c r="B1771" i="7"/>
  <c r="B1770" i="7"/>
  <c r="B1769" i="7"/>
  <c r="B1768" i="7"/>
  <c r="B1767" i="7"/>
  <c r="B1766" i="7"/>
  <c r="B1765" i="7"/>
  <c r="B1764" i="7"/>
  <c r="B1763" i="7"/>
  <c r="B1762" i="7"/>
  <c r="B1761" i="7"/>
  <c r="B1760" i="7"/>
  <c r="B1759" i="7"/>
  <c r="B1758" i="7"/>
  <c r="B1757" i="7"/>
  <c r="B1756" i="7"/>
  <c r="B1755" i="7"/>
  <c r="B1754" i="7"/>
  <c r="B1753" i="7"/>
  <c r="B1752" i="7"/>
  <c r="B1751" i="7"/>
  <c r="B1750" i="7"/>
  <c r="B1749" i="7"/>
  <c r="B1748" i="7"/>
  <c r="B1747" i="7"/>
  <c r="B1746" i="7"/>
  <c r="B1745" i="7"/>
  <c r="B1744" i="7"/>
  <c r="B1743" i="7"/>
  <c r="B1742" i="7"/>
  <c r="B1741" i="7"/>
  <c r="B1740" i="7"/>
  <c r="B1739" i="7"/>
  <c r="B1738" i="7"/>
  <c r="B1737" i="7"/>
  <c r="B1736" i="7"/>
  <c r="B1735" i="7"/>
  <c r="B1734" i="7"/>
  <c r="B1733" i="7"/>
  <c r="B1732" i="7"/>
  <c r="B1731" i="7"/>
  <c r="B1730" i="7"/>
  <c r="B1729" i="7"/>
  <c r="B1728" i="7"/>
  <c r="B1727" i="7"/>
  <c r="B1726" i="7"/>
  <c r="B1725" i="7"/>
  <c r="B1724" i="7"/>
  <c r="B1723" i="7"/>
  <c r="B1722" i="7"/>
  <c r="B1721" i="7"/>
  <c r="B1720" i="7"/>
  <c r="B1719" i="7"/>
  <c r="B1718" i="7"/>
  <c r="B1717" i="7"/>
  <c r="B1716" i="7"/>
  <c r="B1715" i="7"/>
  <c r="B1714" i="7"/>
  <c r="B1713" i="7"/>
  <c r="B1712" i="7"/>
  <c r="B1711" i="7"/>
  <c r="B1710" i="7"/>
  <c r="B1709" i="7"/>
  <c r="B1708" i="7"/>
  <c r="B1707" i="7"/>
  <c r="B1706" i="7"/>
  <c r="B1705" i="7"/>
  <c r="B1704" i="7"/>
  <c r="B1703" i="7"/>
  <c r="B1702" i="7"/>
  <c r="B1701" i="7"/>
  <c r="B1700" i="7"/>
  <c r="B1699" i="7"/>
  <c r="B1698" i="7"/>
  <c r="B1697" i="7"/>
  <c r="B1696" i="7"/>
  <c r="B1695" i="7"/>
  <c r="B1694" i="7"/>
  <c r="B1693" i="7"/>
  <c r="B1692" i="7"/>
  <c r="B1691" i="7"/>
  <c r="B1690" i="7"/>
  <c r="B1689" i="7"/>
  <c r="B1688" i="7"/>
  <c r="B1687" i="7"/>
  <c r="B1686" i="7"/>
  <c r="B1685" i="7"/>
  <c r="B1684" i="7"/>
  <c r="B1683" i="7"/>
  <c r="B1682" i="7"/>
  <c r="B1681" i="7"/>
  <c r="B1680" i="7"/>
  <c r="B1679" i="7"/>
  <c r="B1678" i="7"/>
  <c r="B1677" i="7"/>
  <c r="B1676" i="7"/>
  <c r="B1675" i="7"/>
  <c r="B1674" i="7"/>
  <c r="B1673" i="7"/>
  <c r="B1672" i="7"/>
  <c r="B1671" i="7"/>
  <c r="B1670" i="7"/>
  <c r="B1669" i="7"/>
  <c r="B1668" i="7"/>
  <c r="B1667" i="7"/>
  <c r="B1666" i="7"/>
  <c r="B1665" i="7"/>
  <c r="B1664" i="7"/>
  <c r="B1663" i="7"/>
  <c r="B1662" i="7"/>
  <c r="B1661" i="7"/>
  <c r="B1660" i="7"/>
  <c r="B1659" i="7"/>
  <c r="B1658" i="7"/>
  <c r="B1657" i="7"/>
  <c r="B1656" i="7"/>
  <c r="B1655" i="7"/>
  <c r="B1654" i="7"/>
  <c r="B1653" i="7"/>
  <c r="B1652" i="7"/>
  <c r="B1651" i="7"/>
  <c r="B1650" i="7"/>
  <c r="B1649" i="7"/>
  <c r="B1648" i="7"/>
  <c r="B1647" i="7"/>
  <c r="B1646" i="7"/>
  <c r="B1645" i="7"/>
  <c r="B1644" i="7"/>
  <c r="B1643" i="7"/>
  <c r="B1642" i="7"/>
  <c r="B1641" i="7"/>
  <c r="B1640" i="7"/>
  <c r="B1639" i="7"/>
  <c r="B1638" i="7"/>
  <c r="B1637" i="7"/>
  <c r="B1636" i="7"/>
  <c r="B1635" i="7"/>
  <c r="B1634" i="7"/>
  <c r="B1633" i="7"/>
  <c r="B1632" i="7"/>
  <c r="B1631" i="7"/>
  <c r="B1630" i="7"/>
  <c r="B1629" i="7"/>
  <c r="B1628" i="7"/>
  <c r="B1627" i="7"/>
  <c r="B1626" i="7"/>
  <c r="B1625" i="7"/>
  <c r="B1624" i="7"/>
  <c r="B1623" i="7"/>
  <c r="B1622" i="7"/>
  <c r="B1621" i="7"/>
  <c r="B1620" i="7"/>
  <c r="B1619" i="7"/>
  <c r="B1618" i="7"/>
  <c r="B1617" i="7"/>
  <c r="B1616" i="7"/>
  <c r="B1615" i="7"/>
  <c r="B1614" i="7"/>
  <c r="B1613" i="7"/>
  <c r="B1612" i="7"/>
  <c r="B1611" i="7"/>
  <c r="B1610" i="7"/>
  <c r="B1609" i="7"/>
  <c r="B1608" i="7"/>
  <c r="B1607" i="7"/>
  <c r="B1606" i="7"/>
  <c r="B1605" i="7"/>
  <c r="B1604" i="7"/>
  <c r="B1603" i="7"/>
  <c r="B1602" i="7"/>
  <c r="B1601" i="7"/>
  <c r="B1600" i="7"/>
  <c r="B1599" i="7"/>
  <c r="B1598" i="7"/>
  <c r="B1597" i="7"/>
  <c r="B1596" i="7"/>
  <c r="B1595" i="7"/>
  <c r="B1594" i="7"/>
  <c r="B1593" i="7"/>
  <c r="B1592" i="7"/>
  <c r="B1591" i="7"/>
  <c r="B1590" i="7"/>
  <c r="B1589" i="7"/>
  <c r="B1588" i="7"/>
  <c r="B1587" i="7"/>
  <c r="B1586" i="7"/>
  <c r="B1585" i="7"/>
  <c r="B1584" i="7"/>
  <c r="B1583" i="7"/>
  <c r="B1582" i="7"/>
  <c r="B1581" i="7"/>
  <c r="B1580" i="7"/>
  <c r="B1579" i="7"/>
  <c r="B1578" i="7"/>
  <c r="B1577" i="7"/>
  <c r="B1576" i="7"/>
  <c r="B1575" i="7"/>
  <c r="B1574" i="7"/>
  <c r="B1573" i="7"/>
  <c r="B1572" i="7"/>
  <c r="B1571" i="7"/>
  <c r="B1570" i="7"/>
  <c r="B1569" i="7"/>
  <c r="B1568" i="7"/>
  <c r="B1567" i="7"/>
  <c r="B1566" i="7"/>
  <c r="B1565" i="7"/>
  <c r="B1564" i="7"/>
  <c r="B1563" i="7"/>
  <c r="B1562" i="7"/>
  <c r="B1561" i="7"/>
  <c r="B1560" i="7"/>
  <c r="B1559" i="7"/>
  <c r="B1558" i="7"/>
  <c r="B1557" i="7"/>
  <c r="B1556" i="7"/>
  <c r="B1555" i="7"/>
  <c r="B1554" i="7"/>
  <c r="B1553" i="7"/>
  <c r="B1552" i="7"/>
  <c r="B1551" i="7"/>
  <c r="B1550" i="7"/>
  <c r="B1549" i="7"/>
  <c r="B1548" i="7"/>
  <c r="B1547" i="7"/>
  <c r="B1546" i="7"/>
  <c r="B1545" i="7"/>
  <c r="B1544" i="7"/>
  <c r="B1543" i="7"/>
  <c r="B1542" i="7"/>
  <c r="B1541" i="7"/>
  <c r="B1540" i="7"/>
  <c r="B1539" i="7"/>
  <c r="B1538" i="7"/>
  <c r="B1537" i="7"/>
  <c r="B1536" i="7"/>
  <c r="B1535" i="7"/>
  <c r="B1534" i="7"/>
  <c r="B1533" i="7"/>
  <c r="B1532" i="7"/>
  <c r="B1531" i="7"/>
  <c r="B1530" i="7"/>
  <c r="B1529" i="7"/>
  <c r="B1528" i="7"/>
  <c r="B1527" i="7"/>
  <c r="B1526" i="7"/>
  <c r="B1525" i="7"/>
  <c r="B1524" i="7"/>
  <c r="B1523" i="7"/>
  <c r="B1522" i="7"/>
  <c r="B1521" i="7"/>
  <c r="B1520" i="7"/>
  <c r="B1519" i="7"/>
  <c r="B1518" i="7"/>
  <c r="B1517" i="7"/>
  <c r="B1516" i="7"/>
  <c r="B1515" i="7"/>
  <c r="B1514" i="7"/>
  <c r="B1513" i="7"/>
  <c r="B1512" i="7"/>
  <c r="B1511" i="7"/>
  <c r="B1510" i="7"/>
  <c r="B1509" i="7"/>
  <c r="B1508" i="7"/>
  <c r="B1507" i="7"/>
  <c r="B1506" i="7"/>
  <c r="B1505" i="7"/>
  <c r="B1504" i="7"/>
  <c r="B1503" i="7"/>
  <c r="B1502" i="7"/>
  <c r="B1501" i="7"/>
  <c r="B1500" i="7"/>
  <c r="B1499" i="7"/>
  <c r="B1498" i="7"/>
  <c r="B1497" i="7"/>
  <c r="B1496" i="7"/>
  <c r="B1495" i="7"/>
  <c r="B1494" i="7"/>
  <c r="B1493" i="7"/>
  <c r="B1492" i="7"/>
  <c r="B1491" i="7"/>
  <c r="B1490" i="7"/>
  <c r="B1489" i="7"/>
  <c r="B1488" i="7"/>
  <c r="B1487" i="7"/>
  <c r="B1486" i="7"/>
  <c r="B1485" i="7"/>
  <c r="B1484" i="7"/>
  <c r="B1483" i="7"/>
  <c r="B1482" i="7"/>
  <c r="B1481" i="7"/>
  <c r="B1480" i="7"/>
  <c r="B1479" i="7"/>
  <c r="B1478" i="7"/>
  <c r="B1477" i="7"/>
  <c r="B1476" i="7"/>
  <c r="B1475" i="7"/>
  <c r="B1474" i="7"/>
  <c r="B1473" i="7"/>
  <c r="B1472" i="7"/>
  <c r="B1471" i="7"/>
  <c r="B1470" i="7"/>
  <c r="B1469" i="7"/>
  <c r="B1468" i="7"/>
  <c r="B1467" i="7"/>
  <c r="B1466" i="7"/>
  <c r="B1465" i="7"/>
  <c r="B1464" i="7"/>
  <c r="B1463" i="7"/>
  <c r="B1462" i="7"/>
  <c r="B1461" i="7"/>
  <c r="B1460" i="7"/>
  <c r="B1459" i="7"/>
  <c r="B1458" i="7"/>
  <c r="B1457" i="7"/>
  <c r="B1456" i="7"/>
  <c r="B1455" i="7"/>
  <c r="B1454" i="7"/>
  <c r="B1453" i="7"/>
  <c r="B1452" i="7"/>
  <c r="B1451" i="7"/>
  <c r="B1450" i="7"/>
  <c r="B1449" i="7"/>
  <c r="B1448" i="7"/>
  <c r="B1447" i="7"/>
  <c r="B1446" i="7"/>
  <c r="B1445" i="7"/>
  <c r="B1444" i="7"/>
  <c r="B1443" i="7"/>
  <c r="B1442" i="7"/>
  <c r="B1441" i="7"/>
  <c r="B1440" i="7"/>
  <c r="B1439" i="7"/>
  <c r="B1438" i="7"/>
  <c r="B1437" i="7"/>
  <c r="B1436" i="7"/>
  <c r="B1435" i="7"/>
  <c r="B1434" i="7"/>
  <c r="B1433" i="7"/>
  <c r="B1432" i="7"/>
  <c r="B1431" i="7"/>
  <c r="B1430" i="7"/>
  <c r="B1429" i="7"/>
  <c r="B1428" i="7"/>
  <c r="B1427" i="7"/>
  <c r="B1426" i="7"/>
  <c r="B1425" i="7"/>
  <c r="B1424" i="7"/>
  <c r="B1423" i="7"/>
  <c r="B1422" i="7"/>
  <c r="B1421" i="7"/>
  <c r="B1420" i="7"/>
  <c r="B1419" i="7"/>
  <c r="B1418" i="7"/>
  <c r="B1417" i="7"/>
  <c r="B1416" i="7"/>
  <c r="B1415" i="7"/>
  <c r="B1414" i="7"/>
  <c r="B1413" i="7"/>
  <c r="B1412" i="7"/>
  <c r="B1411" i="7"/>
  <c r="B1410" i="7"/>
  <c r="B1409" i="7"/>
  <c r="B1408" i="7"/>
  <c r="B1407" i="7"/>
  <c r="B1406" i="7"/>
  <c r="B1405" i="7"/>
  <c r="B1404" i="7"/>
  <c r="B1403" i="7"/>
  <c r="B1402" i="7"/>
  <c r="B1401" i="7"/>
  <c r="B1400" i="7"/>
  <c r="B1399" i="7"/>
  <c r="B1398" i="7"/>
  <c r="B1397" i="7"/>
  <c r="B1396" i="7"/>
  <c r="B1395" i="7"/>
  <c r="B1394" i="7"/>
  <c r="B1393" i="7"/>
  <c r="B1392" i="7"/>
  <c r="B1391" i="7"/>
  <c r="B1390" i="7"/>
  <c r="B1389" i="7"/>
  <c r="B1388" i="7"/>
  <c r="B1387" i="7"/>
  <c r="B1386" i="7"/>
  <c r="B1385" i="7"/>
  <c r="B1384" i="7"/>
  <c r="B1383" i="7"/>
  <c r="B1382" i="7"/>
  <c r="B1381" i="7"/>
  <c r="B1380" i="7"/>
  <c r="B1379" i="7"/>
  <c r="B1378" i="7"/>
  <c r="B1377" i="7"/>
  <c r="B1376" i="7"/>
  <c r="B1375" i="7"/>
  <c r="B1374" i="7"/>
  <c r="B1373" i="7"/>
  <c r="B1372" i="7"/>
  <c r="B1371" i="7"/>
  <c r="B1370" i="7"/>
  <c r="B1369" i="7"/>
  <c r="B1368" i="7"/>
  <c r="B1367" i="7"/>
  <c r="B1366" i="7"/>
  <c r="B1365" i="7"/>
  <c r="B1364" i="7"/>
  <c r="B1363" i="7"/>
  <c r="B1362" i="7"/>
  <c r="B1361" i="7"/>
  <c r="B1360" i="7"/>
  <c r="B1359" i="7"/>
  <c r="B1358" i="7"/>
  <c r="B1357" i="7"/>
  <c r="B1356" i="7"/>
  <c r="B1355" i="7"/>
  <c r="B1354" i="7"/>
  <c r="B1353" i="7"/>
  <c r="B1352" i="7"/>
  <c r="B1351" i="7"/>
  <c r="B1350" i="7"/>
  <c r="B1349" i="7"/>
  <c r="B1348" i="7"/>
  <c r="B1347" i="7"/>
  <c r="B1346" i="7"/>
  <c r="B1345" i="7"/>
  <c r="B1344" i="7"/>
  <c r="B1343" i="7"/>
  <c r="B1342" i="7"/>
  <c r="B1341" i="7"/>
  <c r="B1340" i="7"/>
  <c r="B1339" i="7"/>
  <c r="B1338" i="7"/>
  <c r="B1337" i="7"/>
  <c r="B1336" i="7"/>
  <c r="B1335" i="7"/>
  <c r="B1334" i="7"/>
  <c r="B1333" i="7"/>
  <c r="B1332" i="7"/>
  <c r="B1331" i="7"/>
  <c r="B1330" i="7"/>
  <c r="B1329" i="7"/>
  <c r="B1328" i="7"/>
  <c r="B1327" i="7"/>
  <c r="B1326" i="7"/>
  <c r="B1325" i="7"/>
  <c r="B1324" i="7"/>
  <c r="B1323" i="7"/>
  <c r="B1322" i="7"/>
  <c r="B1321" i="7"/>
  <c r="B1320" i="7"/>
  <c r="B1319" i="7"/>
  <c r="B1318" i="7"/>
  <c r="B1317" i="7"/>
  <c r="B1316" i="7"/>
  <c r="B1315" i="7"/>
  <c r="B1314" i="7"/>
  <c r="B1313" i="7"/>
  <c r="B1312" i="7"/>
  <c r="B1311" i="7"/>
  <c r="B1310" i="7"/>
  <c r="B1309" i="7"/>
  <c r="B1308" i="7"/>
  <c r="B1307" i="7"/>
  <c r="B1306" i="7"/>
  <c r="B1305" i="7"/>
  <c r="B1304" i="7"/>
  <c r="B1303" i="7"/>
  <c r="B1302" i="7"/>
  <c r="B1301" i="7"/>
  <c r="B1300" i="7"/>
  <c r="B1299" i="7"/>
  <c r="B1298" i="7"/>
  <c r="B1297" i="7"/>
  <c r="B1296" i="7"/>
  <c r="B1295" i="7"/>
  <c r="B1294" i="7"/>
  <c r="B1293" i="7"/>
  <c r="B1292" i="7"/>
  <c r="B1291" i="7"/>
  <c r="B1290" i="7"/>
  <c r="B1289" i="7"/>
  <c r="B1288" i="7"/>
  <c r="B1287" i="7"/>
  <c r="B1286" i="7"/>
  <c r="B1285" i="7"/>
  <c r="B1284" i="7"/>
  <c r="B1283" i="7"/>
  <c r="B1282" i="7"/>
  <c r="B1281" i="7"/>
  <c r="B1280" i="7"/>
  <c r="B1279" i="7"/>
  <c r="B1278" i="7"/>
  <c r="B1277" i="7"/>
  <c r="B1276" i="7"/>
  <c r="B1275" i="7"/>
  <c r="B1274" i="7"/>
  <c r="B1273" i="7"/>
  <c r="B1272" i="7"/>
  <c r="B1271" i="7"/>
  <c r="B1270" i="7"/>
  <c r="B1269" i="7"/>
  <c r="B1268" i="7"/>
  <c r="B1267" i="7"/>
  <c r="B1266" i="7"/>
  <c r="B1265" i="7"/>
  <c r="B1264" i="7"/>
  <c r="B1263" i="7"/>
  <c r="B1262" i="7"/>
  <c r="B1261" i="7"/>
  <c r="B1260" i="7"/>
  <c r="B1259" i="7"/>
  <c r="B1258" i="7"/>
  <c r="B1257" i="7"/>
  <c r="B1256" i="7"/>
  <c r="B1255" i="7"/>
  <c r="B1254" i="7"/>
  <c r="B1253" i="7"/>
  <c r="B1252" i="7"/>
  <c r="B1251" i="7"/>
  <c r="B1250" i="7"/>
  <c r="B1249" i="7"/>
  <c r="B1248" i="7"/>
  <c r="B1247" i="7"/>
  <c r="B1246" i="7"/>
  <c r="B1245" i="7"/>
  <c r="B1244" i="7"/>
  <c r="B1243" i="7"/>
  <c r="B1242" i="7"/>
  <c r="B1241" i="7"/>
  <c r="B1240" i="7"/>
  <c r="B1239" i="7"/>
  <c r="B1238" i="7"/>
  <c r="B1237" i="7"/>
  <c r="B1236" i="7"/>
  <c r="B1235" i="7"/>
  <c r="B1234" i="7"/>
  <c r="B1233" i="7"/>
  <c r="B1232" i="7"/>
  <c r="B1231" i="7"/>
  <c r="B1230" i="7"/>
  <c r="B1229" i="7"/>
  <c r="B1228" i="7"/>
  <c r="B1227" i="7"/>
  <c r="B1226" i="7"/>
  <c r="B1225" i="7"/>
  <c r="B1224" i="7"/>
  <c r="B1223" i="7"/>
  <c r="B1222" i="7"/>
  <c r="B1221" i="7"/>
  <c r="B1220" i="7"/>
  <c r="B1219" i="7"/>
  <c r="B1218" i="7"/>
  <c r="B1217" i="7"/>
  <c r="B1216" i="7"/>
  <c r="B1215" i="7"/>
  <c r="B1214" i="7"/>
  <c r="B1213" i="7"/>
  <c r="B1212" i="7"/>
  <c r="B1211" i="7"/>
  <c r="B1210" i="7"/>
  <c r="B1209" i="7"/>
  <c r="B1208" i="7"/>
  <c r="B1207" i="7"/>
  <c r="B1206" i="7"/>
  <c r="B1205" i="7"/>
  <c r="B1204" i="7"/>
  <c r="B1203" i="7"/>
  <c r="B1202" i="7"/>
  <c r="B1201" i="7"/>
  <c r="B1200" i="7"/>
  <c r="B1199" i="7"/>
  <c r="B1198" i="7"/>
  <c r="B1197" i="7"/>
  <c r="B1196" i="7"/>
  <c r="B1195" i="7"/>
  <c r="B1194" i="7"/>
  <c r="B1193" i="7"/>
  <c r="B1192" i="7"/>
  <c r="B1191" i="7"/>
  <c r="B1190" i="7"/>
  <c r="B1189" i="7"/>
  <c r="B1188" i="7"/>
  <c r="B1187" i="7"/>
  <c r="B1186" i="7"/>
  <c r="B1185" i="7"/>
  <c r="B1184" i="7"/>
  <c r="B1183" i="7"/>
  <c r="B1182" i="7"/>
  <c r="B1181" i="7"/>
  <c r="B1180" i="7"/>
  <c r="B1179" i="7"/>
  <c r="B1178" i="7"/>
  <c r="B1177" i="7"/>
  <c r="B1176" i="7"/>
  <c r="B1175" i="7"/>
  <c r="B1174" i="7"/>
  <c r="B1173" i="7"/>
  <c r="B1172" i="7"/>
  <c r="B1171" i="7"/>
  <c r="B1170" i="7"/>
  <c r="B1169" i="7"/>
  <c r="B1168" i="7"/>
  <c r="B1167" i="7"/>
  <c r="B1166" i="7"/>
  <c r="B1165" i="7"/>
  <c r="B1164" i="7"/>
  <c r="B1163" i="7"/>
  <c r="B1162" i="7"/>
  <c r="B1161" i="7"/>
  <c r="B1160" i="7"/>
  <c r="B1159" i="7"/>
  <c r="B1158" i="7"/>
  <c r="B1157" i="7"/>
  <c r="B1156" i="7"/>
  <c r="B1155" i="7"/>
  <c r="B1154" i="7"/>
  <c r="B1153" i="7"/>
  <c r="B1152" i="7"/>
  <c r="B1151" i="7"/>
  <c r="B1150" i="7"/>
  <c r="B1149" i="7"/>
  <c r="B1148" i="7"/>
  <c r="B1147" i="7"/>
  <c r="B1146" i="7"/>
  <c r="B1145" i="7"/>
  <c r="B1144" i="7"/>
  <c r="B1143" i="7"/>
  <c r="B1142" i="7"/>
  <c r="B1141" i="7"/>
  <c r="B1140" i="7"/>
  <c r="B1139" i="7"/>
  <c r="B1138" i="7"/>
  <c r="B1137" i="7"/>
  <c r="B1136" i="7"/>
  <c r="B1135" i="7"/>
  <c r="B1134" i="7"/>
  <c r="B1133" i="7"/>
  <c r="B1132" i="7"/>
  <c r="B1131" i="7"/>
  <c r="B1130" i="7"/>
  <c r="B1129" i="7"/>
  <c r="B1128" i="7"/>
  <c r="B1127" i="7"/>
  <c r="B1126" i="7"/>
  <c r="B1125" i="7"/>
  <c r="B1124" i="7"/>
  <c r="B1123" i="7"/>
  <c r="B1122" i="7"/>
  <c r="B1121" i="7"/>
  <c r="B1120" i="7"/>
  <c r="B1119" i="7"/>
  <c r="B1118" i="7"/>
  <c r="B1117" i="7"/>
  <c r="B1116" i="7"/>
  <c r="B1115" i="7"/>
  <c r="B1114" i="7"/>
  <c r="B1113" i="7"/>
  <c r="B1112" i="7"/>
  <c r="B1111" i="7"/>
  <c r="B1110" i="7"/>
  <c r="B1109" i="7"/>
  <c r="B1108" i="7"/>
  <c r="B1107" i="7"/>
  <c r="B1106" i="7"/>
  <c r="B1105" i="7"/>
  <c r="B1104" i="7"/>
  <c r="B1103" i="7"/>
  <c r="B1102" i="7"/>
  <c r="B1101" i="7"/>
  <c r="B1100" i="7"/>
  <c r="B1099" i="7"/>
  <c r="B1098" i="7"/>
  <c r="B1097" i="7"/>
  <c r="B1096" i="7"/>
  <c r="B1095" i="7"/>
  <c r="B1094" i="7"/>
  <c r="B1093" i="7"/>
  <c r="B1092" i="7"/>
  <c r="B1091" i="7"/>
  <c r="B1090" i="7"/>
  <c r="B1089" i="7"/>
  <c r="B1088" i="7"/>
  <c r="B1087" i="7"/>
  <c r="B1086" i="7"/>
  <c r="B1085" i="7"/>
  <c r="B1084" i="7"/>
  <c r="B1083" i="7"/>
  <c r="B1082" i="7"/>
  <c r="B1081" i="7"/>
  <c r="B1080" i="7"/>
  <c r="B1079" i="7"/>
  <c r="B1078" i="7"/>
  <c r="B1077" i="7"/>
  <c r="B1076" i="7"/>
  <c r="B1075" i="7"/>
  <c r="B1074" i="7"/>
  <c r="B1073" i="7"/>
  <c r="B1072" i="7"/>
  <c r="B1071" i="7"/>
  <c r="B1070" i="7"/>
  <c r="B1069" i="7"/>
  <c r="B1068" i="7"/>
  <c r="B1067" i="7"/>
  <c r="B1066" i="7"/>
  <c r="B1065" i="7"/>
  <c r="B1064" i="7"/>
  <c r="B1063" i="7"/>
  <c r="B1062" i="7"/>
  <c r="B1061" i="7"/>
  <c r="B1060" i="7"/>
  <c r="B1059" i="7"/>
  <c r="B1058" i="7"/>
  <c r="B1057" i="7"/>
  <c r="B1056" i="7"/>
  <c r="B1055" i="7"/>
  <c r="B1054" i="7"/>
  <c r="B1053" i="7"/>
  <c r="B1052" i="7"/>
  <c r="B1051" i="7"/>
  <c r="B1050" i="7"/>
  <c r="B1049" i="7"/>
  <c r="B1048" i="7"/>
  <c r="B1047" i="7"/>
  <c r="B1046" i="7"/>
  <c r="B1045" i="7"/>
  <c r="B1044" i="7"/>
  <c r="B1043" i="7"/>
  <c r="B1042" i="7"/>
  <c r="B1041" i="7"/>
  <c r="B1040" i="7"/>
  <c r="B1039" i="7"/>
  <c r="B1038" i="7"/>
  <c r="B1037" i="7"/>
  <c r="B1036" i="7"/>
  <c r="B1035" i="7"/>
  <c r="B1034" i="7"/>
  <c r="B1033" i="7"/>
  <c r="B1032" i="7"/>
  <c r="B1031" i="7"/>
  <c r="B1030" i="7"/>
  <c r="B1029" i="7"/>
  <c r="B1028" i="7"/>
  <c r="B1027" i="7"/>
  <c r="B1026" i="7"/>
  <c r="B1025" i="7"/>
  <c r="B1024" i="7"/>
  <c r="B1023" i="7"/>
  <c r="B1022" i="7"/>
  <c r="B1021" i="7"/>
  <c r="B1020" i="7"/>
  <c r="B1019" i="7"/>
  <c r="B1018" i="7"/>
  <c r="B1017" i="7"/>
  <c r="B1016" i="7"/>
  <c r="B1015" i="7"/>
  <c r="B1014" i="7"/>
  <c r="B1013" i="7"/>
  <c r="B1012" i="7"/>
  <c r="B1011" i="7"/>
  <c r="B1010" i="7"/>
  <c r="B1009" i="7"/>
  <c r="B1008" i="7"/>
  <c r="B1007" i="7"/>
  <c r="B1006" i="7"/>
  <c r="B1005" i="7"/>
  <c r="B1004" i="7"/>
  <c r="B1003" i="7"/>
  <c r="B1002" i="7"/>
  <c r="B1001" i="7"/>
  <c r="B1000" i="7"/>
  <c r="B999" i="7"/>
  <c r="B998" i="7"/>
  <c r="B997" i="7"/>
  <c r="B996" i="7"/>
  <c r="B995" i="7"/>
  <c r="B994" i="7"/>
  <c r="B993" i="7"/>
  <c r="B992" i="7"/>
  <c r="B991" i="7"/>
  <c r="B990" i="7"/>
  <c r="B989" i="7"/>
  <c r="B988" i="7"/>
  <c r="B987" i="7"/>
  <c r="B986" i="7"/>
  <c r="B985" i="7"/>
  <c r="B984" i="7"/>
  <c r="B983" i="7"/>
  <c r="B982" i="7"/>
  <c r="B981" i="7"/>
  <c r="B980" i="7"/>
  <c r="B979" i="7"/>
  <c r="B978" i="7"/>
  <c r="B977" i="7"/>
  <c r="B976" i="7"/>
  <c r="B975" i="7"/>
  <c r="B974" i="7"/>
  <c r="B973" i="7"/>
  <c r="B972" i="7"/>
  <c r="B971" i="7"/>
  <c r="B970" i="7"/>
  <c r="B969" i="7"/>
  <c r="B968" i="7"/>
  <c r="B967" i="7"/>
  <c r="B966" i="7"/>
  <c r="B965" i="7"/>
  <c r="B964" i="7"/>
  <c r="B963" i="7"/>
  <c r="B962" i="7"/>
  <c r="B961" i="7"/>
  <c r="B960" i="7"/>
  <c r="B959" i="7"/>
  <c r="B958" i="7"/>
  <c r="B957" i="7"/>
  <c r="B956" i="7"/>
  <c r="B955" i="7"/>
  <c r="B954" i="7"/>
  <c r="B953" i="7"/>
  <c r="B952" i="7"/>
  <c r="B951" i="7"/>
  <c r="B950" i="7"/>
  <c r="B949" i="7"/>
  <c r="B948" i="7"/>
  <c r="B947" i="7"/>
  <c r="B946" i="7"/>
  <c r="B945" i="7"/>
  <c r="B944" i="7"/>
  <c r="B943" i="7"/>
  <c r="B942" i="7"/>
  <c r="B941" i="7"/>
  <c r="B940" i="7"/>
  <c r="B939" i="7"/>
  <c r="B938" i="7"/>
  <c r="B937" i="7"/>
  <c r="B936" i="7"/>
  <c r="B935" i="7"/>
  <c r="B934" i="7"/>
  <c r="B933" i="7"/>
  <c r="B932" i="7"/>
  <c r="B931" i="7"/>
  <c r="B930" i="7"/>
  <c r="B929" i="7"/>
  <c r="B928" i="7"/>
  <c r="B927" i="7"/>
  <c r="B926" i="7"/>
  <c r="B925" i="7"/>
  <c r="B924" i="7"/>
  <c r="B923" i="7"/>
  <c r="B922" i="7"/>
  <c r="B921" i="7"/>
  <c r="B920" i="7"/>
  <c r="B919" i="7"/>
  <c r="B918" i="7"/>
  <c r="B917" i="7"/>
  <c r="B916" i="7"/>
  <c r="B915" i="7"/>
  <c r="B914" i="7"/>
  <c r="B913" i="7"/>
  <c r="B912" i="7"/>
  <c r="B911" i="7"/>
  <c r="B910" i="7"/>
  <c r="B909" i="7"/>
  <c r="B908" i="7"/>
  <c r="B907" i="7"/>
  <c r="B906" i="7"/>
  <c r="B905" i="7"/>
  <c r="B904" i="7"/>
  <c r="B903" i="7"/>
  <c r="B902" i="7"/>
  <c r="B901" i="7"/>
  <c r="B900" i="7"/>
  <c r="B899" i="7"/>
  <c r="B898" i="7"/>
  <c r="B897" i="7"/>
  <c r="B896" i="7"/>
  <c r="B895" i="7"/>
  <c r="B894" i="7"/>
  <c r="B893" i="7"/>
  <c r="B892" i="7"/>
  <c r="B891" i="7"/>
  <c r="B890" i="7"/>
  <c r="B889" i="7"/>
  <c r="B888" i="7"/>
  <c r="B887" i="7"/>
  <c r="B886" i="7"/>
  <c r="B885" i="7"/>
  <c r="B884" i="7"/>
  <c r="B883" i="7"/>
  <c r="B882" i="7"/>
  <c r="B881" i="7"/>
  <c r="B880" i="7"/>
  <c r="B879" i="7"/>
  <c r="B878" i="7"/>
  <c r="B877" i="7"/>
  <c r="B876" i="7"/>
  <c r="B875" i="7"/>
  <c r="B874" i="7"/>
  <c r="B873" i="7"/>
  <c r="B872" i="7"/>
  <c r="B871" i="7"/>
  <c r="B870" i="7"/>
  <c r="B869" i="7"/>
  <c r="B868" i="7"/>
  <c r="B867" i="7"/>
  <c r="B866" i="7"/>
  <c r="B865" i="7"/>
  <c r="B864" i="7"/>
  <c r="B863" i="7"/>
  <c r="B862" i="7"/>
  <c r="B861" i="7"/>
  <c r="B860" i="7"/>
  <c r="B859" i="7"/>
  <c r="B858" i="7"/>
  <c r="B857" i="7"/>
  <c r="B856" i="7"/>
  <c r="B855" i="7"/>
  <c r="B854" i="7"/>
  <c r="B853" i="7"/>
  <c r="B852" i="7"/>
  <c r="B851" i="7"/>
  <c r="B850" i="7"/>
  <c r="B849" i="7"/>
  <c r="B848" i="7"/>
  <c r="B847" i="7"/>
  <c r="B846" i="7"/>
  <c r="B845" i="7"/>
  <c r="B844" i="7"/>
  <c r="B843" i="7"/>
  <c r="B842" i="7"/>
  <c r="B841" i="7"/>
  <c r="B840" i="7"/>
  <c r="B839" i="7"/>
  <c r="B838" i="7"/>
  <c r="B837" i="7"/>
  <c r="B836" i="7"/>
  <c r="B835" i="7"/>
  <c r="B834" i="7"/>
  <c r="B833" i="7"/>
  <c r="B832" i="7"/>
  <c r="B831" i="7"/>
  <c r="B830" i="7"/>
  <c r="B829" i="7"/>
  <c r="B828" i="7"/>
  <c r="B827" i="7"/>
  <c r="B826" i="7"/>
  <c r="B825" i="7"/>
  <c r="B824" i="7"/>
  <c r="B823" i="7"/>
  <c r="B822" i="7"/>
  <c r="B821" i="7"/>
  <c r="B820" i="7"/>
  <c r="B819" i="7"/>
  <c r="B818" i="7"/>
  <c r="B817" i="7"/>
  <c r="B816" i="7"/>
  <c r="B815" i="7"/>
  <c r="B814" i="7"/>
  <c r="B813" i="7"/>
  <c r="B812" i="7"/>
  <c r="B811" i="7"/>
  <c r="B810" i="7"/>
  <c r="B809" i="7"/>
  <c r="B808" i="7"/>
  <c r="B807" i="7"/>
  <c r="B806" i="7"/>
  <c r="B805" i="7"/>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757" i="7"/>
  <c r="B756" i="7"/>
  <c r="B755" i="7"/>
  <c r="B754" i="7"/>
  <c r="B753" i="7"/>
  <c r="B752" i="7"/>
  <c r="B751" i="7"/>
  <c r="B750" i="7"/>
  <c r="B749" i="7"/>
  <c r="B748" i="7"/>
  <c r="B747" i="7"/>
  <c r="B746" i="7"/>
  <c r="B745" i="7"/>
  <c r="B744" i="7"/>
  <c r="B743" i="7"/>
  <c r="B742" i="7"/>
  <c r="B741" i="7"/>
  <c r="B740" i="7"/>
  <c r="B739" i="7"/>
  <c r="B738" i="7"/>
  <c r="B737" i="7"/>
  <c r="B736" i="7"/>
  <c r="B735" i="7"/>
  <c r="B734" i="7"/>
  <c r="B733" i="7"/>
  <c r="B732" i="7"/>
  <c r="B731" i="7"/>
  <c r="B730" i="7"/>
  <c r="B729" i="7"/>
  <c r="B728" i="7"/>
  <c r="B727" i="7"/>
  <c r="B726" i="7"/>
  <c r="B725" i="7"/>
  <c r="B724" i="7"/>
  <c r="B723" i="7"/>
  <c r="B722" i="7"/>
  <c r="B721" i="7"/>
  <c r="B720" i="7"/>
  <c r="B719" i="7"/>
  <c r="B718" i="7"/>
  <c r="B717" i="7"/>
  <c r="B716" i="7"/>
  <c r="B715" i="7"/>
  <c r="B714" i="7"/>
  <c r="B713" i="7"/>
  <c r="B712" i="7"/>
  <c r="B711" i="7"/>
  <c r="B710" i="7"/>
  <c r="B709" i="7"/>
  <c r="B708" i="7"/>
  <c r="B707" i="7"/>
  <c r="B706" i="7"/>
  <c r="B705" i="7"/>
  <c r="B704" i="7"/>
  <c r="B703" i="7"/>
  <c r="B702" i="7"/>
  <c r="B701" i="7"/>
  <c r="B700" i="7"/>
  <c r="B699" i="7"/>
  <c r="B698" i="7"/>
  <c r="B697" i="7"/>
  <c r="B696" i="7"/>
  <c r="B695" i="7"/>
  <c r="B694" i="7"/>
  <c r="B693" i="7"/>
  <c r="B692" i="7"/>
  <c r="B691" i="7"/>
  <c r="B690" i="7"/>
  <c r="B689" i="7"/>
  <c r="B688" i="7"/>
  <c r="B687" i="7"/>
  <c r="B686" i="7"/>
  <c r="B685" i="7"/>
  <c r="B684" i="7"/>
  <c r="B683" i="7"/>
  <c r="B682" i="7"/>
  <c r="B681" i="7"/>
  <c r="B680" i="7"/>
  <c r="B679" i="7"/>
  <c r="B678" i="7"/>
  <c r="B677" i="7"/>
  <c r="B676" i="7"/>
  <c r="B675" i="7"/>
  <c r="B674" i="7"/>
  <c r="B673" i="7"/>
  <c r="B672" i="7"/>
  <c r="B671" i="7"/>
  <c r="B670" i="7"/>
  <c r="B669" i="7"/>
  <c r="B668" i="7"/>
  <c r="B667" i="7"/>
  <c r="B666" i="7"/>
  <c r="B665" i="7"/>
  <c r="B664" i="7"/>
  <c r="B663" i="7"/>
  <c r="B662" i="7"/>
  <c r="B661" i="7"/>
  <c r="B660" i="7"/>
  <c r="B659" i="7"/>
  <c r="B658" i="7"/>
  <c r="B657" i="7"/>
  <c r="B656" i="7"/>
  <c r="B655" i="7"/>
  <c r="B654" i="7"/>
  <c r="B653" i="7"/>
  <c r="B652" i="7"/>
  <c r="B651" i="7"/>
  <c r="B650" i="7"/>
  <c r="B649" i="7"/>
  <c r="B648" i="7"/>
  <c r="B647" i="7"/>
  <c r="B646" i="7"/>
  <c r="B645" i="7"/>
  <c r="B644" i="7"/>
  <c r="B643" i="7"/>
  <c r="B642" i="7"/>
  <c r="B641" i="7"/>
  <c r="B640" i="7"/>
  <c r="B639" i="7"/>
  <c r="B638" i="7"/>
  <c r="B637" i="7"/>
  <c r="B636" i="7"/>
  <c r="B635" i="7"/>
  <c r="B634" i="7"/>
  <c r="B633" i="7"/>
  <c r="B632" i="7"/>
  <c r="B631" i="7"/>
  <c r="B630" i="7"/>
  <c r="B629" i="7"/>
  <c r="B628" i="7"/>
  <c r="B627" i="7"/>
  <c r="B626" i="7"/>
  <c r="B625" i="7"/>
  <c r="B624" i="7"/>
  <c r="B623" i="7"/>
  <c r="B622" i="7"/>
  <c r="B621" i="7"/>
  <c r="B620" i="7"/>
  <c r="B619" i="7"/>
  <c r="B618" i="7"/>
  <c r="B617" i="7"/>
  <c r="B616" i="7"/>
  <c r="B615" i="7"/>
  <c r="B614" i="7"/>
  <c r="B613" i="7"/>
  <c r="B612" i="7"/>
  <c r="B611" i="7"/>
  <c r="B610" i="7"/>
  <c r="B609" i="7"/>
  <c r="B608" i="7"/>
  <c r="B607" i="7"/>
  <c r="B606" i="7"/>
  <c r="B605" i="7"/>
  <c r="B604" i="7"/>
  <c r="B603" i="7"/>
  <c r="B602" i="7"/>
  <c r="B601" i="7"/>
  <c r="B600" i="7"/>
  <c r="B599" i="7"/>
  <c r="B598" i="7"/>
  <c r="B597" i="7"/>
  <c r="B596" i="7"/>
  <c r="B595" i="7"/>
  <c r="B594" i="7"/>
  <c r="B593" i="7"/>
  <c r="B592" i="7"/>
  <c r="B591" i="7"/>
  <c r="B590" i="7"/>
  <c r="B589" i="7"/>
  <c r="B588" i="7"/>
  <c r="B587" i="7"/>
  <c r="B586" i="7"/>
  <c r="B585" i="7"/>
  <c r="B584" i="7"/>
  <c r="B583" i="7"/>
  <c r="B582" i="7"/>
  <c r="B581" i="7"/>
  <c r="B580" i="7"/>
  <c r="B579" i="7"/>
  <c r="B578" i="7"/>
  <c r="B577" i="7"/>
  <c r="B576" i="7"/>
  <c r="B575" i="7"/>
  <c r="B574" i="7"/>
  <c r="B573" i="7"/>
  <c r="B572" i="7"/>
  <c r="B571" i="7"/>
  <c r="B570" i="7"/>
  <c r="B569" i="7"/>
  <c r="B568" i="7"/>
  <c r="B567" i="7"/>
  <c r="B566" i="7"/>
  <c r="B565" i="7"/>
  <c r="B564" i="7"/>
  <c r="B563" i="7"/>
  <c r="B562" i="7"/>
  <c r="B561" i="7"/>
  <c r="B560" i="7"/>
  <c r="B559" i="7"/>
  <c r="B558" i="7"/>
  <c r="B557" i="7"/>
  <c r="B556" i="7"/>
  <c r="B555" i="7"/>
  <c r="B554" i="7"/>
  <c r="B553" i="7"/>
  <c r="B552" i="7"/>
  <c r="B551" i="7"/>
  <c r="B550" i="7"/>
  <c r="B549" i="7"/>
  <c r="B548" i="7"/>
  <c r="B547" i="7"/>
  <c r="B546" i="7"/>
  <c r="B545" i="7"/>
  <c r="B544" i="7"/>
  <c r="B543" i="7"/>
  <c r="B542" i="7"/>
  <c r="B541" i="7"/>
  <c r="B540" i="7"/>
  <c r="B539" i="7"/>
  <c r="B538" i="7"/>
  <c r="B537" i="7"/>
  <c r="B536" i="7"/>
  <c r="B535" i="7"/>
  <c r="B534" i="7"/>
  <c r="B533" i="7"/>
  <c r="B532" i="7"/>
  <c r="B531" i="7"/>
  <c r="B530" i="7"/>
  <c r="B529" i="7"/>
  <c r="B528" i="7"/>
  <c r="B527" i="7"/>
  <c r="B526" i="7"/>
  <c r="B525" i="7"/>
  <c r="B524" i="7"/>
  <c r="B523" i="7"/>
  <c r="B522" i="7"/>
  <c r="B521" i="7"/>
  <c r="B520" i="7"/>
  <c r="B519" i="7"/>
  <c r="B518" i="7"/>
  <c r="B517" i="7"/>
  <c r="B516" i="7"/>
  <c r="B515" i="7"/>
  <c r="B514" i="7"/>
  <c r="B513" i="7"/>
  <c r="B512" i="7"/>
  <c r="B511" i="7"/>
  <c r="B510" i="7"/>
  <c r="B509" i="7"/>
  <c r="B508" i="7"/>
  <c r="B507" i="7"/>
  <c r="B506" i="7"/>
  <c r="B505" i="7"/>
  <c r="B504" i="7"/>
  <c r="B503" i="7"/>
  <c r="B502" i="7"/>
  <c r="B501" i="7"/>
  <c r="B500" i="7"/>
  <c r="B499" i="7"/>
  <c r="B498" i="7"/>
  <c r="B497" i="7"/>
  <c r="B496" i="7"/>
  <c r="B495" i="7"/>
  <c r="B494" i="7"/>
  <c r="B493" i="7"/>
  <c r="B492" i="7"/>
  <c r="B491" i="7"/>
  <c r="B490" i="7"/>
  <c r="B489" i="7"/>
  <c r="B488" i="7"/>
  <c r="B487" i="7"/>
  <c r="B486" i="7"/>
  <c r="B485" i="7"/>
  <c r="B484" i="7"/>
  <c r="B483" i="7"/>
  <c r="B482" i="7"/>
  <c r="B481" i="7"/>
  <c r="B480" i="7"/>
  <c r="B479" i="7"/>
  <c r="B478" i="7"/>
  <c r="B477" i="7"/>
  <c r="B476" i="7"/>
  <c r="B475" i="7"/>
  <c r="B474" i="7"/>
  <c r="B473" i="7"/>
  <c r="B472" i="7"/>
  <c r="B471" i="7"/>
  <c r="B470" i="7"/>
  <c r="B469" i="7"/>
  <c r="B468" i="7"/>
  <c r="B467" i="7"/>
  <c r="B466" i="7"/>
  <c r="B465" i="7"/>
  <c r="B464" i="7"/>
  <c r="B463" i="7"/>
  <c r="B462" i="7"/>
  <c r="B461" i="7"/>
  <c r="B460" i="7"/>
  <c r="B459" i="7"/>
  <c r="B458" i="7"/>
  <c r="B457" i="7"/>
  <c r="B456" i="7"/>
  <c r="B455" i="7"/>
  <c r="B454" i="7"/>
  <c r="B453" i="7"/>
  <c r="B452" i="7"/>
  <c r="B451" i="7"/>
  <c r="B450" i="7"/>
  <c r="B449" i="7"/>
  <c r="B448" i="7"/>
  <c r="B447" i="7"/>
  <c r="B446" i="7"/>
  <c r="B445" i="7"/>
  <c r="B444" i="7"/>
  <c r="B443" i="7"/>
  <c r="B442" i="7"/>
  <c r="B441" i="7"/>
  <c r="B440" i="7"/>
  <c r="B439" i="7"/>
  <c r="B438" i="7"/>
  <c r="B437" i="7"/>
  <c r="B436" i="7"/>
  <c r="B435" i="7"/>
  <c r="B434" i="7"/>
  <c r="B433" i="7"/>
  <c r="B432" i="7"/>
  <c r="B431" i="7"/>
  <c r="B430" i="7"/>
  <c r="B429" i="7"/>
  <c r="B428" i="7"/>
  <c r="B427" i="7"/>
  <c r="B426" i="7"/>
  <c r="B425" i="7"/>
  <c r="B424" i="7"/>
  <c r="B423" i="7"/>
  <c r="B422" i="7"/>
  <c r="B421" i="7"/>
  <c r="B420" i="7"/>
  <c r="B419" i="7"/>
  <c r="B418" i="7"/>
  <c r="B417" i="7"/>
  <c r="B416" i="7"/>
  <c r="B415" i="7"/>
  <c r="B414" i="7"/>
  <c r="B413" i="7"/>
  <c r="B412" i="7"/>
  <c r="B411" i="7"/>
  <c r="B410" i="7"/>
  <c r="B409" i="7"/>
  <c r="B408" i="7"/>
  <c r="B407" i="7"/>
  <c r="B406" i="7"/>
  <c r="B405" i="7"/>
  <c r="B404" i="7"/>
  <c r="B403" i="7"/>
  <c r="B402" i="7"/>
  <c r="B401" i="7"/>
  <c r="B400" i="7"/>
  <c r="B399" i="7"/>
  <c r="B398" i="7"/>
  <c r="B397" i="7"/>
  <c r="B396" i="7"/>
  <c r="B395" i="7"/>
  <c r="B394" i="7"/>
  <c r="B393" i="7"/>
  <c r="B392" i="7"/>
  <c r="B391" i="7"/>
  <c r="B390" i="7"/>
  <c r="B389" i="7"/>
  <c r="B388" i="7"/>
  <c r="B387" i="7"/>
  <c r="B386" i="7"/>
  <c r="B385" i="7"/>
  <c r="B384" i="7"/>
  <c r="B383" i="7"/>
  <c r="B382" i="7"/>
  <c r="B381" i="7"/>
  <c r="B380" i="7"/>
  <c r="B379" i="7"/>
  <c r="B378" i="7"/>
  <c r="B377" i="7"/>
  <c r="B376" i="7"/>
  <c r="B375" i="7"/>
  <c r="B374" i="7"/>
  <c r="B373" i="7"/>
  <c r="B372" i="7"/>
  <c r="B371" i="7"/>
  <c r="B370" i="7"/>
  <c r="B369" i="7"/>
  <c r="B368" i="7"/>
  <c r="B367" i="7"/>
  <c r="B366" i="7"/>
  <c r="B365" i="7"/>
  <c r="B364" i="7"/>
  <c r="B363" i="7"/>
  <c r="B362" i="7"/>
  <c r="B361" i="7"/>
  <c r="B360" i="7"/>
  <c r="B359" i="7"/>
  <c r="B358" i="7"/>
  <c r="B357" i="7"/>
  <c r="B356" i="7"/>
  <c r="B355" i="7"/>
  <c r="B354" i="7"/>
  <c r="B353" i="7"/>
  <c r="B352" i="7"/>
  <c r="B351" i="7"/>
  <c r="B350" i="7"/>
  <c r="B349" i="7"/>
  <c r="B348" i="7"/>
  <c r="B347" i="7"/>
  <c r="B346" i="7"/>
  <c r="B345" i="7"/>
  <c r="B344" i="7"/>
  <c r="B343" i="7"/>
  <c r="B342" i="7"/>
  <c r="B341" i="7"/>
  <c r="B340" i="7"/>
  <c r="B339" i="7"/>
  <c r="B338" i="7"/>
  <c r="B337" i="7"/>
  <c r="B336" i="7"/>
  <c r="B335" i="7"/>
  <c r="B334" i="7"/>
  <c r="B333" i="7"/>
  <c r="B332" i="7"/>
  <c r="B331" i="7"/>
  <c r="B330" i="7"/>
  <c r="B329" i="7"/>
  <c r="B328" i="7"/>
  <c r="B327" i="7"/>
  <c r="B326" i="7"/>
  <c r="B325" i="7"/>
  <c r="B324" i="7"/>
  <c r="B323" i="7"/>
  <c r="B322" i="7"/>
  <c r="B321" i="7"/>
  <c r="B320" i="7"/>
  <c r="B319" i="7"/>
  <c r="B318" i="7"/>
  <c r="B317" i="7"/>
  <c r="B316" i="7"/>
  <c r="B315" i="7"/>
  <c r="B314" i="7"/>
  <c r="B313" i="7"/>
  <c r="B312" i="7"/>
  <c r="B311" i="7"/>
  <c r="B310" i="7"/>
  <c r="B309" i="7"/>
  <c r="B308" i="7"/>
  <c r="B307" i="7"/>
  <c r="B306" i="7"/>
  <c r="B305" i="7"/>
  <c r="B304" i="7"/>
  <c r="B303" i="7"/>
  <c r="B302" i="7"/>
  <c r="B301" i="7"/>
  <c r="B300" i="7"/>
  <c r="B299" i="7"/>
  <c r="B298" i="7"/>
  <c r="B297" i="7"/>
  <c r="B296" i="7"/>
  <c r="B295" i="7"/>
  <c r="B294" i="7"/>
  <c r="B293" i="7"/>
  <c r="B292" i="7"/>
  <c r="B291" i="7"/>
  <c r="B290" i="7"/>
  <c r="B289" i="7"/>
  <c r="B288" i="7"/>
  <c r="B287" i="7"/>
  <c r="B286" i="7"/>
  <c r="B285" i="7"/>
  <c r="B284" i="7"/>
  <c r="B283" i="7"/>
  <c r="B282" i="7"/>
  <c r="B281" i="7"/>
  <c r="B280" i="7"/>
  <c r="B279" i="7"/>
  <c r="B278" i="7"/>
  <c r="B277" i="7"/>
  <c r="B276" i="7"/>
  <c r="B275" i="7"/>
  <c r="B274" i="7"/>
  <c r="B273" i="7"/>
  <c r="B272" i="7"/>
  <c r="B271" i="7"/>
  <c r="B270" i="7"/>
  <c r="B269" i="7"/>
  <c r="B268" i="7"/>
  <c r="B267" i="7"/>
  <c r="B266" i="7"/>
  <c r="B265" i="7"/>
  <c r="B264" i="7"/>
  <c r="B263" i="7"/>
  <c r="B262" i="7"/>
  <c r="B261" i="7"/>
  <c r="B260" i="7"/>
  <c r="B259" i="7"/>
  <c r="B258" i="7"/>
  <c r="B257" i="7"/>
  <c r="B256" i="7"/>
  <c r="B255" i="7"/>
  <c r="B254" i="7"/>
  <c r="B253" i="7"/>
  <c r="B252" i="7"/>
  <c r="B251" i="7"/>
  <c r="B250" i="7"/>
  <c r="B249" i="7"/>
  <c r="B248" i="7"/>
  <c r="B247" i="7"/>
  <c r="B246" i="7"/>
  <c r="B245" i="7"/>
  <c r="B244" i="7"/>
  <c r="B243" i="7"/>
  <c r="B242" i="7"/>
  <c r="B241" i="7"/>
  <c r="B240" i="7"/>
  <c r="B239" i="7"/>
  <c r="B238" i="7"/>
  <c r="B237" i="7"/>
  <c r="B236" i="7"/>
  <c r="B235" i="7"/>
  <c r="B234" i="7"/>
  <c r="B233" i="7"/>
  <c r="B232" i="7"/>
  <c r="B231" i="7"/>
  <c r="B230" i="7"/>
  <c r="B229" i="7"/>
  <c r="B228" i="7"/>
  <c r="B227" i="7"/>
  <c r="B226" i="7"/>
  <c r="B225" i="7"/>
  <c r="B224" i="7"/>
  <c r="B223" i="7"/>
  <c r="B222" i="7"/>
  <c r="B221" i="7"/>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B170" i="7"/>
  <c r="B169" i="7"/>
  <c r="B168" i="7"/>
  <c r="B167" i="7"/>
  <c r="B166" i="7"/>
  <c r="B165" i="7"/>
  <c r="B164" i="7"/>
  <c r="B163" i="7"/>
  <c r="B162" i="7"/>
  <c r="B161" i="7"/>
  <c r="B160" i="7"/>
  <c r="B159" i="7"/>
  <c r="B158"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G2" i="6"/>
  <c r="H2" i="6"/>
  <c r="G3" i="6"/>
  <c r="H3" i="6"/>
  <c r="G4" i="6"/>
  <c r="H4" i="6"/>
  <c r="G5" i="6"/>
  <c r="H5" i="6"/>
  <c r="G6" i="6"/>
  <c r="H6" i="6"/>
  <c r="G7" i="6"/>
  <c r="H7" i="6"/>
  <c r="G8" i="6"/>
  <c r="H8" i="6"/>
  <c r="G9" i="6"/>
  <c r="H9" i="6"/>
  <c r="G10" i="6"/>
  <c r="H10" i="6"/>
  <c r="G11" i="6"/>
  <c r="H11" i="6"/>
  <c r="G12" i="6"/>
  <c r="H12" i="6"/>
  <c r="G13" i="6"/>
  <c r="H13" i="6"/>
  <c r="F3" i="6"/>
  <c r="F4" i="6"/>
  <c r="F5" i="6"/>
  <c r="F6" i="6"/>
  <c r="F7" i="6"/>
  <c r="F8" i="6"/>
  <c r="F9" i="6"/>
  <c r="F10" i="6"/>
  <c r="F11" i="6"/>
  <c r="F12" i="6"/>
  <c r="F13" i="6"/>
  <c r="F2" i="6"/>
  <c r="E3" i="6"/>
  <c r="E4" i="6"/>
  <c r="E5" i="6"/>
  <c r="E6" i="6"/>
  <c r="E7" i="6"/>
  <c r="E8" i="6"/>
  <c r="E9" i="6"/>
  <c r="E10" i="6"/>
  <c r="E11" i="6"/>
  <c r="E12" i="6"/>
  <c r="E13" i="6"/>
  <c r="E2" i="6"/>
  <c r="D13" i="6"/>
  <c r="D12" i="6"/>
  <c r="D11" i="6"/>
  <c r="D10" i="6"/>
  <c r="D9" i="6"/>
  <c r="D8" i="6"/>
  <c r="D7" i="6"/>
  <c r="D6" i="6"/>
  <c r="D5" i="6"/>
  <c r="D4" i="6"/>
  <c r="D3" i="6"/>
  <c r="D2" i="6"/>
  <c r="C13" i="6"/>
  <c r="C12" i="6"/>
  <c r="C11" i="6"/>
  <c r="C10" i="6"/>
  <c r="C9" i="6"/>
  <c r="C8" i="6"/>
  <c r="C7" i="6"/>
  <c r="C6" i="6"/>
  <c r="C5" i="6"/>
  <c r="C4" i="6"/>
  <c r="C3" i="6"/>
  <c r="C2" i="6"/>
  <c r="B13" i="6"/>
  <c r="B12" i="6"/>
  <c r="B11" i="6"/>
  <c r="B10" i="6"/>
  <c r="B9" i="6"/>
  <c r="B8" i="6"/>
  <c r="B7" i="6"/>
  <c r="B6" i="6"/>
  <c r="B5" i="6"/>
  <c r="B4" i="6"/>
  <c r="B3" i="6"/>
  <c r="B2" i="6"/>
  <c r="I7" i="7" l="1"/>
  <c r="I4" i="7"/>
  <c r="I8" i="7"/>
  <c r="I3" i="7"/>
  <c r="I5" i="7"/>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R2" i="1"/>
  <c r="Q2" i="1"/>
</calcChain>
</file>

<file path=xl/sharedStrings.xml><?xml version="1.0" encoding="utf-8"?>
<sst xmlns="http://schemas.openxmlformats.org/spreadsheetml/2006/main" count="28557" uniqueCount="8414">
  <si>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</si>
  <si>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</si>
  <si>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</si>
  <si>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</si>
  <si>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</si>
  <si>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</si>
  <si>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</si>
  <si>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</si>
  <si>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</si>
  <si>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</si>
  <si>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</si>
  <si>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</si>
  <si>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</si>
  <si>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</si>
  <si>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</si>
  <si>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</si>
  <si>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</si>
  <si>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</si>
  <si>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</si>
  <si>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</si>
  <si>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</si>
  <si>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</si>
  <si>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</si>
  <si>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</si>
  <si>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</si>
  <si>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</si>
  <si>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</si>
  <si>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</si>
  <si>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</si>
  <si>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</si>
  <si>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</si>
  <si>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</si>
  <si>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</si>
  <si>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</si>
  <si>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</si>
  <si>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</si>
  <si>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</si>
  <si>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</si>
  <si>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</si>
  <si>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</si>
  <si>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</si>
  <si>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</si>
  <si>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</si>
  <si>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</si>
  <si>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</si>
  <si>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</si>
  <si>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</si>
  <si>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</si>
  <si>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</si>
  <si>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</si>
  <si>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</si>
  <si>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</si>
  <si>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</si>
  <si>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</si>
  <si>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</si>
  <si>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</si>
  <si>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</si>
  <si>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</si>
  <si>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</si>
  <si>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</si>
  <si>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</si>
  <si>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</si>
  <si>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</si>
  <si>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</si>
  <si>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</si>
  <si>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</si>
  <si>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</si>
  <si>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</si>
  <si>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</si>
  <si>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</si>
  <si>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</si>
  <si>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</si>
  <si>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</si>
  <si>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</si>
  <si>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</si>
  <si>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</si>
  <si>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</si>
  <si>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</si>
  <si>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</si>
  <si>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</si>
  <si>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</si>
  <si>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</si>
  <si>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</si>
  <si>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</si>
  <si>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</si>
  <si>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</si>
  <si>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</si>
  <si>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</si>
  <si>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</si>
  <si>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</si>
  <si>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</si>
  <si>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</si>
  <si>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</si>
  <si>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</si>
  <si>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</si>
  <si>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</si>
  <si>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</si>
  <si>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</si>
  <si>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</si>
  <si>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</si>
  <si>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</si>
  <si>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</si>
  <si>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</si>
  <si>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</si>
  <si>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</si>
  <si>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</si>
  <si>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</si>
  <si>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</si>
  <si>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</si>
  <si>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</si>
  <si>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</si>
  <si>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</si>
  <si>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</si>
  <si>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</si>
  <si>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</si>
  <si>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</si>
  <si>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</si>
  <si>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</si>
  <si>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</si>
  <si>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</si>
  <si>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</si>
  <si>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</si>
  <si>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</si>
  <si>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</si>
  <si>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</si>
  <si>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</si>
  <si>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</si>
  <si>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</si>
  <si>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</si>
  <si>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</si>
  <si>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</si>
  <si>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</si>
  <si>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</si>
  <si>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</si>
  <si>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</si>
  <si>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</si>
  <si>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</si>
  <si>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</si>
  <si>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</si>
  <si>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</si>
  <si>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</si>
  <si>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</si>
  <si>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</si>
  <si>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</si>
  <si>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</si>
  <si>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</si>
  <si>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</si>
  <si>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</si>
  <si>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</si>
  <si>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</si>
  <si>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</si>
  <si>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</si>
  <si>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</si>
  <si>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</si>
  <si>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</si>
  <si>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</si>
  <si>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</si>
  <si>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</si>
  <si>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</si>
  <si>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</si>
  <si>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</si>
  <si>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</si>
  <si>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</si>
  <si>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</si>
  <si>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</si>
  <si>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</si>
  <si>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</si>
  <si>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</si>
  <si>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</si>
  <si>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</si>
  <si>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</si>
  <si>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</si>
  <si>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</si>
  <si>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</si>
  <si>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</si>
  <si>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</si>
  <si>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</si>
  <si>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</si>
  <si>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</si>
  <si>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</si>
  <si>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</si>
  <si>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</si>
  <si>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</si>
  <si>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</si>
  <si>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</si>
  <si>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</si>
  <si>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</si>
  <si>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</si>
  <si>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</si>
  <si>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</si>
  <si>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</si>
  <si>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</si>
  <si>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</si>
  <si>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</si>
  <si>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</si>
  <si>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</si>
  <si>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</si>
  <si>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</si>
  <si>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</si>
  <si>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</si>
  <si>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</si>
  <si>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</si>
  <si>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</si>
  <si>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</si>
  <si>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</si>
  <si>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</si>
  <si>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</si>
  <si>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</si>
  <si>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</si>
  <si>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</si>
  <si>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</si>
  <si>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</si>
  <si>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</si>
  <si>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</si>
  <si>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</si>
  <si>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</si>
  <si>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</si>
  <si>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</si>
  <si>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</si>
  <si>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</si>
  <si>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</si>
  <si>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</si>
  <si>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</si>
  <si>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</si>
  <si>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</si>
  <si>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</si>
  <si>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</si>
  <si>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</si>
  <si>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</si>
  <si>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</si>
  <si>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</si>
  <si>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</si>
  <si>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</si>
  <si>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</si>
  <si>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</si>
  <si>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</si>
  <si>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</si>
  <si>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</si>
  <si>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</si>
  <si>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</si>
  <si>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</si>
  <si>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</si>
  <si>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</si>
  <si>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</si>
  <si>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</si>
  <si>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</si>
  <si>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</si>
  <si>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</si>
  <si>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</si>
  <si>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</si>
  <si>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</si>
  <si>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</si>
  <si>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</si>
  <si>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</si>
  <si>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</si>
  <si>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</si>
  <si>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</si>
  <si>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</si>
  <si>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</si>
  <si>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</si>
  <si>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</si>
  <si>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</si>
  <si>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</si>
  <si>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</si>
  <si>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</si>
  <si>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</si>
  <si>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</si>
  <si>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</si>
  <si>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</si>
  <si>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</si>
  <si>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</si>
  <si>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</si>
  <si>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</si>
  <si>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</si>
  <si>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</si>
  <si>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</si>
  <si>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</si>
  <si>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</si>
  <si>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</si>
  <si>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</si>
  <si>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</si>
  <si>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</si>
  <si>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</si>
  <si>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</si>
  <si>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</si>
  <si>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</si>
  <si>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</si>
  <si>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</si>
  <si>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</si>
  <si>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</si>
  <si>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</si>
  <si>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</si>
  <si>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</si>
  <si>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</si>
  <si>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</si>
  <si>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</si>
  <si>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</si>
  <si>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</si>
  <si>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</si>
  <si>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</si>
  <si>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</si>
  <si>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</si>
  <si>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</si>
  <si>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</si>
  <si>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</si>
  <si>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</si>
  <si>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</si>
  <si>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</si>
  <si>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</si>
  <si>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</si>
  <si>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</si>
  <si>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</si>
  <si>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</si>
  <si>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</si>
  <si>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</si>
  <si>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</si>
  <si>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</si>
  <si>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</si>
  <si>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</si>
  <si>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</si>
  <si>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</si>
  <si>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</si>
  <si>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</si>
  <si>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</si>
  <si>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</si>
  <si>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</si>
  <si>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</si>
  <si>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</si>
  <si>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</si>
  <si>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</si>
  <si>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</si>
  <si>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</si>
  <si>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</si>
  <si>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</si>
  <si>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</si>
  <si>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</si>
  <si>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</si>
  <si>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</si>
  <si>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</si>
  <si>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</si>
  <si>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</si>
  <si>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</si>
  <si>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</si>
  <si>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</si>
  <si>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</si>
  <si>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</si>
  <si>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</si>
  <si>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</si>
  <si>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</si>
  <si>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</si>
  <si>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</si>
  <si>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</si>
  <si>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</si>
  <si>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</si>
  <si>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</si>
  <si>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</si>
  <si>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</si>
  <si>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</si>
  <si>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</si>
  <si>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</si>
  <si>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</si>
  <si>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</si>
  <si>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</si>
  <si>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</si>
  <si>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</si>
  <si>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</si>
  <si>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</si>
  <si>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</si>
  <si>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</si>
  <si>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</si>
  <si>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</si>
  <si>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</si>
  <si>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</si>
  <si>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</si>
  <si>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</si>
  <si>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</si>
  <si>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</si>
  <si>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</si>
  <si>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</si>
  <si>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</si>
  <si>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</si>
  <si>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</si>
  <si>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</si>
  <si>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</si>
  <si>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</si>
  <si>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</si>
  <si>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</si>
  <si>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</si>
  <si>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</si>
  <si>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</si>
  <si>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</si>
  <si>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</si>
  <si>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</si>
  <si>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</si>
  <si>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</si>
  <si>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</si>
  <si>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</si>
  <si>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</si>
  <si>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</si>
  <si>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</si>
  <si>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</si>
  <si>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</si>
  <si>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</si>
  <si>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</si>
  <si>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</si>
  <si>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</si>
  <si>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</si>
  <si>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</si>
  <si>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</si>
  <si>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</si>
  <si>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</si>
  <si>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</si>
  <si>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</si>
  <si>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</si>
  <si>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</si>
  <si>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</si>
  <si>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</si>
  <si>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</si>
  <si>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</si>
  <si>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</si>
  <si>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</si>
  <si>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</si>
  <si>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</si>
  <si>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</si>
  <si>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</si>
  <si>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</si>
  <si>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</si>
  <si>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</si>
  <si>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</si>
  <si>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</si>
  <si>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</si>
  <si>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</si>
  <si>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</si>
  <si>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</si>
  <si>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</si>
  <si>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</si>
  <si>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</si>
  <si>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</si>
  <si>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</si>
  <si>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</si>
  <si>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</si>
  <si>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</si>
  <si>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</si>
  <si>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</si>
  <si>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</si>
  <si>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</si>
  <si>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</si>
  <si>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</si>
  <si>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</si>
  <si>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</si>
  <si>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</si>
  <si>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</si>
  <si>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</si>
  <si>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</si>
  <si>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</si>
  <si>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</si>
  <si>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</si>
  <si>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</si>
  <si>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</si>
  <si>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</si>
  <si>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</si>
  <si>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</si>
  <si>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</si>
  <si>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</si>
  <si>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</si>
  <si>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</si>
  <si>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</si>
  <si>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</si>
  <si>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</si>
  <si>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</si>
  <si>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</si>
  <si>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</si>
  <si>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</si>
  <si>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</si>
  <si>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</si>
  <si>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</si>
  <si>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</si>
  <si>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</si>
  <si>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</si>
  <si>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</si>
  <si>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</si>
  <si>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</si>
  <si>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</si>
  <si>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</si>
  <si>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</si>
  <si>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</si>
  <si>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</si>
  <si>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</si>
  <si>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</si>
  <si>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</si>
  <si>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</si>
  <si>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</si>
  <si>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</si>
  <si>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</si>
  <si>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</si>
  <si>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</si>
  <si>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</si>
  <si>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</si>
  <si>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</si>
  <si>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</si>
  <si>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</si>
  <si>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</si>
  <si>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</si>
  <si>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</si>
  <si>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</si>
  <si>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</si>
  <si>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</si>
  <si>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</si>
  <si>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</si>
  <si>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</si>
  <si>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</si>
  <si>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</si>
  <si>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</si>
  <si>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</si>
  <si>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</si>
  <si>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</si>
  <si>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</si>
  <si>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</si>
  <si>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</si>
  <si>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</si>
  <si>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</si>
  <si>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</si>
  <si>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</si>
  <si>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</si>
  <si>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</si>
  <si>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</si>
  <si>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</si>
  <si>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</si>
  <si>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</si>
  <si>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</si>
  <si>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</si>
  <si>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</si>
  <si>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</si>
  <si>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</si>
  <si>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</si>
  <si>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</si>
  <si>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</si>
  <si>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</si>
  <si>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</si>
  <si>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</si>
  <si>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</si>
  <si>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</si>
  <si>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</si>
  <si>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</si>
  <si>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</si>
  <si>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</si>
  <si>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</si>
  <si>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</si>
  <si>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</si>
  <si>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</si>
  <si>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</si>
  <si>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</si>
  <si>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</si>
  <si>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</si>
  <si>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</si>
  <si>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</si>
  <si>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</si>
  <si>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</si>
  <si>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</si>
  <si>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</si>
  <si>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</si>
  <si>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</si>
  <si>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</si>
  <si>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</si>
  <si>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</si>
  <si>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</si>
  <si>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</si>
  <si>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</si>
  <si>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</si>
  <si>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</si>
  <si>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</si>
  <si>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</si>
  <si>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</si>
  <si>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</si>
  <si>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</si>
  <si>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</si>
  <si>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</si>
  <si>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</si>
  <si>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</si>
  <si>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</si>
  <si>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</si>
  <si>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</si>
  <si>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</si>
  <si>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</si>
  <si>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</si>
  <si>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</si>
  <si>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</si>
  <si>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</si>
  <si>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</si>
  <si>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</si>
  <si>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</si>
  <si>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</si>
  <si>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</si>
  <si>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</si>
  <si>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</si>
  <si>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</si>
  <si>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</si>
  <si>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</si>
  <si>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</si>
  <si>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</si>
  <si>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</si>
  <si>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</si>
  <si>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</si>
  <si>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</si>
  <si>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</si>
  <si>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</si>
  <si>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</si>
  <si>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</si>
  <si>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</si>
  <si>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</si>
  <si>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</si>
  <si>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</si>
  <si>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</si>
  <si>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</si>
  <si>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</si>
  <si>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</si>
  <si>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</si>
  <si>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</si>
  <si>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</si>
  <si>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</si>
  <si>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</si>
  <si>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</si>
  <si>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</si>
  <si>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</si>
  <si>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</si>
  <si>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</si>
  <si>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</si>
  <si>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</si>
  <si>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</si>
  <si>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</si>
  <si>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</si>
  <si>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</si>
  <si>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</si>
  <si>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</si>
  <si>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</si>
  <si>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</si>
  <si>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</si>
  <si>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</si>
  <si>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</si>
  <si>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</si>
  <si>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</si>
  <si>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</si>
  <si>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</si>
  <si>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</si>
  <si>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</si>
  <si>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</si>
  <si>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</si>
  <si>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</si>
  <si>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</si>
  <si>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</si>
  <si>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</si>
  <si>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</si>
  <si>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</si>
  <si>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</si>
  <si>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</si>
  <si>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</si>
  <si>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</si>
  <si>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</si>
  <si>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</si>
  <si>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</si>
  <si>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</si>
  <si>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</si>
  <si>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</si>
  <si>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</si>
  <si>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</si>
  <si>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</si>
  <si>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</si>
  <si>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</si>
  <si>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</si>
  <si>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</si>
  <si>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</si>
  <si>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</si>
  <si>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</si>
  <si>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</si>
  <si>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</si>
  <si>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</si>
  <si>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</si>
  <si>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</si>
  <si>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</si>
  <si>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</si>
  <si>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</si>
  <si>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</si>
  <si>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</si>
  <si>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</si>
  <si>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</si>
  <si>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</si>
  <si>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</si>
  <si>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</si>
  <si>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</si>
  <si>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</si>
  <si>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</si>
  <si>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</si>
  <si>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</si>
  <si>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</si>
  <si>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</si>
  <si>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</si>
  <si>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</si>
  <si>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</si>
  <si>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</si>
  <si>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</si>
  <si>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</si>
  <si>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</si>
  <si>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</si>
  <si>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</si>
  <si>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</si>
  <si>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</si>
  <si>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</si>
  <si>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</si>
  <si>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</si>
  <si>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</si>
  <si>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</si>
  <si>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</si>
  <si>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</si>
  <si>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</si>
  <si>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</si>
  <si>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</si>
  <si>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</si>
  <si>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</si>
  <si>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</si>
  <si>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</si>
  <si>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</si>
  <si>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</si>
  <si>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</si>
  <si>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</si>
  <si>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</si>
  <si>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</si>
  <si>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</si>
  <si>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</si>
  <si>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</si>
  <si>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</si>
  <si>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</si>
  <si>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</si>
  <si>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</si>
  <si>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</si>
  <si>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</si>
  <si>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</si>
  <si>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</si>
  <si>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</si>
  <si>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</si>
  <si>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</si>
  <si>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</si>
  <si>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</si>
  <si>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</si>
  <si>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</si>
  <si>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</si>
  <si>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</si>
  <si>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</si>
  <si>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</si>
  <si>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</si>
  <si>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</si>
  <si>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</si>
  <si>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</si>
  <si>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</si>
  <si>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</si>
  <si>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</si>
  <si>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</si>
  <si>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</si>
  <si>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</si>
  <si>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</si>
  <si>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</si>
  <si>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</si>
  <si>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</si>
  <si>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</si>
  <si>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</si>
  <si>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</si>
  <si>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</si>
  <si>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</si>
  <si>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</si>
  <si>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</si>
  <si>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</si>
  <si>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</si>
  <si>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</si>
  <si>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</si>
  <si>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</si>
  <si>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</si>
  <si>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</si>
  <si>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</si>
  <si>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</si>
  <si>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</si>
  <si>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</si>
  <si>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</si>
  <si>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</si>
  <si>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</si>
  <si>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</si>
  <si>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</si>
  <si>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</si>
  <si>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</si>
  <si>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</si>
  <si>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</si>
  <si>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</si>
  <si>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</si>
  <si>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</si>
  <si>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</si>
  <si>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</si>
  <si>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</si>
  <si>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</si>
  <si>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</si>
  <si>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</si>
  <si>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</si>
  <si>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</si>
  <si>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</si>
  <si>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</si>
  <si>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</si>
  <si>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</si>
  <si>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</si>
  <si>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</si>
  <si>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</si>
  <si>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</si>
  <si>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</si>
  <si>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</si>
  <si>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</si>
  <si>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</si>
  <si>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</si>
  <si>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</si>
  <si>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</si>
  <si>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</si>
  <si>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</si>
  <si>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</si>
  <si>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</si>
  <si>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</si>
  <si>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</si>
  <si>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</si>
  <si>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</si>
  <si>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</si>
  <si>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</si>
  <si>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</si>
  <si>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</si>
  <si>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</si>
  <si>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</si>
  <si>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</si>
  <si>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</si>
  <si>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</si>
  <si>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</si>
  <si>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</si>
  <si>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</si>
  <si>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</si>
  <si>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</si>
  <si>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</si>
  <si>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</si>
  <si>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</si>
  <si>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</si>
  <si>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</si>
  <si>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</si>
  <si>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</si>
  <si>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</si>
  <si>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</si>
  <si>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</si>
  <si>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</si>
  <si>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</si>
  <si>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</si>
  <si>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</si>
  <si>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</si>
  <si>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</si>
  <si>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</si>
  <si>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</si>
  <si>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</si>
  <si>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</si>
  <si>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</si>
  <si>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</si>
  <si>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</si>
  <si>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</si>
  <si>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</si>
  <si>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</si>
  <si>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</si>
  <si>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</si>
  <si>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</si>
  <si>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</si>
  <si>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</si>
  <si>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</si>
  <si>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</si>
  <si>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</si>
  <si>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</si>
  <si>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</si>
  <si>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</si>
  <si>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</si>
  <si>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</si>
  <si>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</si>
  <si>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</si>
  <si>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</si>
  <si>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</si>
  <si>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</si>
  <si>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</si>
  <si>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</si>
  <si>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</si>
  <si>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</si>
  <si>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</si>
  <si>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</si>
  <si>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</si>
  <si>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</si>
  <si>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</si>
  <si>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</si>
  <si>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</si>
  <si>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</si>
  <si>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</si>
  <si>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</si>
  <si>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</si>
  <si>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</si>
  <si>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</si>
  <si>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</si>
  <si>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</si>
  <si>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</si>
  <si>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</si>
  <si>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</si>
  <si>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</si>
  <si>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</si>
  <si>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</si>
  <si>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</si>
  <si>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</si>
  <si>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</si>
  <si>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</si>
  <si>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</si>
  <si>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</si>
  <si>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</si>
  <si>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</si>
  <si>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</si>
  <si>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</si>
  <si>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</si>
  <si>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</si>
  <si>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</si>
  <si>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</si>
  <si>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</si>
  <si>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</si>
  <si>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</si>
  <si>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</si>
  <si>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</si>
  <si>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</si>
  <si>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</si>
  <si>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</si>
  <si>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</si>
  <si>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</si>
  <si>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</si>
  <si>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</si>
  <si>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</si>
  <si>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</si>
  <si>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</si>
  <si>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</si>
  <si>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</si>
  <si>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</si>
  <si>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</si>
  <si>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</si>
  <si>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</si>
  <si>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</si>
  <si>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</si>
  <si>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</si>
  <si>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</si>
  <si>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</si>
  <si>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</si>
  <si>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</si>
  <si>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</si>
  <si>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</si>
  <si>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</si>
  <si>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</si>
  <si>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</si>
  <si>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</si>
  <si>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</si>
  <si>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</si>
  <si>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</si>
  <si>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</si>
  <si>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</si>
  <si>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</si>
  <si>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</si>
  <si>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</si>
  <si>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</si>
  <si>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</si>
  <si>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</si>
  <si>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</si>
  <si>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</si>
  <si>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</si>
  <si>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</si>
  <si>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</si>
  <si>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</si>
  <si>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</si>
  <si>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</si>
  <si>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</si>
  <si>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</si>
  <si>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</si>
  <si>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</si>
  <si>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</si>
  <si>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</si>
  <si>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</si>
  <si>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</si>
  <si>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</si>
  <si>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</si>
  <si>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</si>
  <si>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</si>
  <si>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</si>
  <si>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</si>
  <si>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</si>
  <si>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</si>
  <si>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</si>
  <si>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</si>
  <si>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</si>
  <si>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</si>
  <si>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</si>
  <si>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</si>
  <si>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</si>
  <si>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</si>
  <si>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</si>
  <si>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</si>
  <si>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</si>
  <si>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</si>
  <si>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</si>
  <si>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</si>
  <si>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</si>
  <si>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</si>
  <si>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</si>
  <si>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</si>
  <si>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</si>
  <si>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</si>
  <si>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</si>
  <si>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</si>
  <si>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</si>
  <si>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</si>
  <si>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</si>
  <si>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</si>
  <si>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</si>
  <si>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</si>
  <si>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</si>
  <si>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</si>
  <si>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</si>
  <si>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</si>
  <si>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</si>
  <si>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</si>
  <si>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</si>
  <si>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</si>
  <si>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</si>
  <si>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</si>
  <si>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</si>
  <si>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</si>
  <si>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</si>
  <si>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</si>
  <si>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</si>
  <si>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</si>
  <si>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</si>
  <si>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</si>
  <si>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</si>
  <si>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</si>
  <si>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</si>
  <si>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</si>
  <si>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</si>
  <si>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</si>
  <si>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</si>
  <si>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</si>
  <si>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</si>
  <si>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</si>
  <si>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</si>
  <si>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</si>
  <si>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</si>
  <si>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</si>
  <si>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</si>
  <si>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</si>
  <si>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</si>
  <si>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</si>
  <si>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</si>
  <si>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</si>
  <si>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</si>
  <si>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</si>
  <si>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</si>
  <si>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</si>
  <si>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</si>
  <si>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</si>
  <si>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</si>
  <si>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</si>
  <si>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</si>
  <si>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</si>
  <si>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</si>
  <si>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</si>
  <si>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</si>
  <si>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</si>
  <si>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</si>
  <si>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</si>
  <si>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</si>
  <si>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</si>
  <si>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</si>
  <si>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</si>
  <si>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</si>
  <si>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</si>
  <si>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</si>
  <si>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</si>
  <si>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</si>
  <si>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</si>
  <si>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</si>
  <si>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</si>
  <si>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</si>
  <si>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</si>
  <si>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</si>
  <si>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</si>
  <si>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</si>
  <si>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</si>
  <si>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</si>
  <si>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</si>
  <si>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</si>
  <si>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</si>
  <si>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</si>
  <si>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</si>
  <si>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</si>
  <si>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</si>
  <si>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</si>
  <si>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</si>
  <si>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</si>
  <si>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</si>
  <si>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</si>
  <si>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</si>
  <si>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</si>
  <si>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</si>
  <si>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</si>
  <si>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</si>
  <si>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</si>
  <si>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</si>
  <si>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</si>
  <si>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</si>
  <si>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</si>
  <si>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</si>
  <si>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</si>
  <si>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</si>
  <si>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</si>
  <si>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</si>
  <si>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</si>
  <si>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</si>
  <si>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</si>
  <si>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</si>
  <si>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</si>
  <si>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</si>
  <si>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</si>
  <si>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</si>
  <si>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</si>
  <si>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</si>
  <si>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</si>
  <si>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</si>
  <si>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</si>
  <si>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</si>
  <si>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</si>
  <si>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</si>
  <si>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</si>
  <si>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</si>
  <si>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</si>
  <si>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</si>
  <si>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</si>
  <si>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</si>
  <si>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</si>
  <si>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</si>
  <si>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</si>
  <si>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</si>
  <si>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</si>
  <si>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</si>
  <si>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</si>
  <si>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</si>
  <si>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</si>
  <si>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</si>
  <si>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</si>
  <si>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</si>
  <si>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</si>
  <si>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</si>
  <si>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</si>
  <si>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</si>
  <si>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</si>
  <si>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</si>
  <si>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</si>
  <si>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</si>
  <si>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</si>
  <si>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</si>
  <si>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</si>
  <si>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</si>
  <si>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</si>
  <si>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</si>
  <si>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</si>
  <si>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</si>
  <si>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</si>
  <si>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</si>
  <si>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</si>
  <si>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</si>
  <si>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</si>
  <si>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</si>
  <si>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</si>
  <si>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</si>
  <si>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</si>
  <si>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</si>
  <si>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</si>
  <si>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</si>
  <si>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</si>
  <si>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</si>
  <si>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</si>
  <si>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</si>
  <si>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</si>
  <si>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</si>
  <si>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</si>
  <si>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</si>
  <si>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</si>
  <si>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</si>
  <si>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</si>
  <si>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</si>
  <si>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</si>
  <si>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</si>
  <si>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</si>
  <si>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</si>
  <si>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</si>
  <si>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</si>
  <si>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</si>
  <si>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</si>
  <si>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</si>
  <si>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</si>
  <si>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</si>
  <si>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</si>
  <si>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</si>
  <si>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</si>
  <si>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</si>
  <si>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</si>
  <si>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</si>
  <si>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</si>
  <si>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</si>
  <si>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</si>
  <si>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</si>
  <si>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</si>
  <si>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</si>
  <si>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</si>
  <si>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</si>
  <si>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</si>
  <si>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</si>
  <si>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</si>
  <si>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</si>
  <si>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</si>
  <si>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</si>
  <si>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</si>
  <si>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</si>
  <si>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</si>
  <si>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</si>
  <si>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</si>
  <si>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</si>
  <si>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</si>
  <si>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</si>
  <si>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</si>
  <si>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</si>
  <si>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</si>
  <si>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</si>
  <si>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</si>
  <si>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</si>
  <si>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</si>
  <si>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</si>
  <si>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</si>
  <si>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</si>
  <si>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</si>
  <si>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</si>
  <si>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</si>
  <si>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</si>
  <si>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</si>
  <si>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</si>
  <si>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</si>
  <si>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</si>
  <si>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</si>
  <si>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</si>
  <si>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</si>
  <si>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</si>
  <si>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</si>
  <si>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</si>
  <si>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</si>
  <si>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</si>
  <si>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</si>
  <si>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</si>
  <si>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</si>
  <si>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</si>
  <si>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</si>
  <si>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</si>
  <si>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</si>
  <si>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</si>
  <si>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</si>
  <si>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</si>
  <si>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</si>
  <si>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</si>
  <si>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</si>
  <si>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</si>
  <si>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</si>
  <si>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</si>
  <si>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</si>
  <si>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</si>
  <si>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</si>
  <si>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</si>
  <si>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</si>
  <si>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</si>
  <si>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</si>
  <si>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</si>
  <si>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</si>
  <si>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</si>
  <si>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</si>
  <si>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</si>
  <si>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</si>
  <si>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</si>
  <si>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</si>
  <si>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</si>
  <si>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</si>
  <si>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</si>
  <si>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</si>
  <si>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</si>
  <si>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</si>
  <si>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</si>
  <si>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</si>
  <si>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</si>
  <si>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</si>
  <si>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</si>
  <si>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</si>
  <si>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</si>
  <si>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</si>
  <si>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</si>
  <si>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</si>
  <si>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</si>
  <si>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</si>
  <si>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</si>
  <si>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</si>
  <si>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</si>
  <si>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</si>
  <si>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</si>
  <si>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</si>
  <si>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</si>
  <si>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</si>
  <si>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</si>
  <si>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</si>
  <si>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</si>
  <si>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</si>
  <si>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</si>
  <si>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</si>
  <si>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</si>
  <si>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</si>
  <si>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</si>
  <si>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</si>
  <si>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</si>
  <si>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</si>
  <si>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</si>
  <si>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</si>
  <si>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</si>
  <si>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</si>
  <si>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</si>
  <si>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</si>
  <si>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</si>
  <si>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</si>
  <si>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</si>
  <si>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</si>
  <si>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</si>
  <si>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</si>
  <si>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</si>
  <si>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</si>
  <si>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</si>
  <si>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</si>
  <si>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</si>
  <si>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</si>
  <si>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</si>
  <si>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</si>
  <si>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</si>
  <si>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</si>
  <si>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</si>
  <si>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</si>
  <si>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</si>
  <si>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</si>
  <si>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</si>
  <si>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</si>
  <si>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</si>
  <si>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</si>
  <si>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</si>
  <si>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</si>
  <si>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</si>
  <si>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</si>
  <si>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</si>
  <si>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</si>
  <si>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</si>
  <si>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</si>
  <si>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</si>
  <si>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</si>
  <si>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</si>
  <si>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</si>
  <si>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</si>
  <si>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</si>
  <si>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</si>
  <si>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</si>
  <si>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</si>
  <si>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</si>
  <si>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</si>
  <si>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</si>
  <si>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</si>
  <si>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</si>
  <si>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</si>
  <si>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</si>
  <si>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</si>
  <si>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</si>
  <si>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</si>
  <si>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</si>
  <si>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</si>
  <si>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</si>
  <si>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</si>
  <si>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</si>
  <si>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</si>
  <si>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</si>
  <si>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</si>
  <si>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</si>
  <si>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</si>
  <si>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</si>
  <si>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</si>
  <si>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</si>
  <si>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</si>
  <si>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</si>
  <si>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</si>
  <si>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</si>
  <si>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</si>
  <si>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</si>
  <si>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</si>
  <si>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</si>
  <si>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</si>
  <si>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</si>
  <si>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</si>
  <si>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</si>
  <si>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</si>
  <si>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</si>
  <si>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</si>
  <si>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</si>
  <si>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</si>
  <si>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</si>
  <si>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</si>
  <si>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</si>
  <si>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</si>
  <si>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</si>
  <si>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</si>
  <si>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</si>
  <si>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</si>
  <si>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</si>
  <si>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</si>
  <si>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</si>
  <si>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</si>
  <si>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</si>
  <si>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</si>
  <si>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</si>
  <si>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</si>
  <si>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</si>
  <si>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</si>
  <si>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</si>
  <si>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</si>
  <si>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</si>
  <si>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</si>
  <si>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</si>
  <si>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</si>
  <si>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</si>
  <si>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</si>
  <si>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</si>
  <si>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</si>
  <si>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</si>
  <si>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</si>
  <si>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</si>
  <si>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</si>
  <si>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</si>
  <si>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</si>
  <si>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</si>
  <si>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</si>
  <si>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</si>
  <si>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</si>
  <si>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</si>
  <si>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</si>
  <si>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</si>
  <si>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</si>
  <si>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</si>
  <si>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</si>
  <si>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</si>
  <si>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</si>
  <si>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</si>
  <si>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</si>
  <si>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</si>
  <si>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</si>
  <si>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</si>
  <si>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</si>
  <si>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</si>
  <si>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</si>
  <si>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</si>
  <si>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</si>
  <si>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</si>
  <si>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</si>
  <si>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</si>
  <si>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</si>
  <si>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</si>
  <si>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</si>
  <si>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</si>
  <si>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</si>
  <si>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</si>
  <si>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</si>
  <si>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</si>
  <si>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</si>
  <si>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</si>
  <si>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</si>
  <si>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</si>
  <si>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</si>
  <si>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</si>
  <si>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</si>
  <si>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</si>
  <si>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</si>
  <si>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</si>
  <si>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</si>
  <si>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</si>
  <si>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</si>
  <si>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</si>
  <si>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</si>
  <si>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</si>
  <si>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</si>
  <si>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</si>
  <si>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</si>
  <si>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</si>
  <si>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</si>
  <si>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</si>
  <si>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</si>
  <si>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</si>
  <si>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</si>
  <si>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</si>
  <si>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</si>
  <si>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</si>
  <si>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</si>
  <si>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</si>
  <si>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</si>
  <si>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</si>
  <si>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</si>
  <si>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</si>
  <si>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</si>
  <si>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</si>
  <si>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</si>
  <si>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</si>
  <si>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</si>
  <si>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</si>
  <si>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</si>
  <si>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</si>
  <si>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</si>
  <si>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</si>
  <si>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</si>
  <si>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</si>
  <si>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</si>
  <si>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</si>
  <si>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</si>
  <si>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</si>
  <si>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</si>
  <si>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</si>
  <si>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</si>
  <si>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</si>
  <si>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</si>
  <si>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</si>
  <si>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</si>
  <si>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</si>
  <si>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</si>
  <si>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</si>
  <si>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</si>
  <si>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</si>
  <si>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</si>
  <si>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</si>
  <si>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</si>
  <si>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</si>
  <si>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</si>
  <si>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</si>
  <si>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</si>
  <si>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</si>
  <si>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</si>
  <si>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</si>
  <si>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</si>
  <si>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</si>
  <si>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</si>
  <si>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</si>
  <si>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</si>
  <si>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</si>
  <si>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</si>
  <si>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</si>
  <si>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</si>
  <si>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</si>
  <si>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</si>
  <si>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</si>
  <si>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</si>
  <si>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</si>
  <si>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</si>
  <si>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</si>
  <si>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</si>
  <si>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</si>
  <si>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</si>
  <si>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</si>
  <si>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</si>
  <si>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</si>
  <si>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</si>
  <si>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</si>
  <si>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</si>
  <si>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</si>
  <si>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</si>
  <si>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</si>
  <si>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</si>
  <si>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</si>
  <si>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</si>
  <si>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</si>
  <si>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</si>
  <si>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</si>
  <si>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</si>
  <si>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</si>
  <si>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</si>
  <si>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</si>
  <si>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</si>
  <si>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</si>
  <si>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</si>
  <si>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</si>
  <si>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</si>
  <si>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</si>
  <si>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</si>
  <si>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</si>
  <si>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</si>
  <si>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</si>
  <si>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</si>
  <si>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</si>
  <si>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</si>
  <si>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</si>
  <si>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</si>
  <si>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</si>
  <si>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</si>
  <si>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</si>
  <si>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</si>
  <si>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</si>
  <si>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</si>
  <si>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</si>
  <si>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</si>
  <si>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</si>
  <si>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</si>
  <si>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</si>
  <si>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</si>
  <si>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</si>
  <si>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</si>
  <si>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</si>
  <si>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</si>
  <si>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</si>
  <si>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</si>
  <si>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</si>
  <si>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</si>
  <si>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</si>
  <si>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</si>
  <si>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</si>
  <si>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</si>
  <si>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</si>
  <si>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</si>
  <si>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</si>
  <si>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</si>
  <si>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</si>
  <si>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</si>
  <si>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</si>
  <si>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</si>
  <si>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</si>
  <si>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</si>
  <si>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</si>
  <si>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</si>
  <si>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</si>
  <si>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</si>
  <si>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</si>
  <si>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</si>
  <si>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</si>
  <si>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</si>
  <si>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</si>
  <si>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</si>
  <si>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</si>
  <si>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</si>
  <si>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</si>
  <si>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</si>
  <si>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</si>
  <si>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</si>
  <si>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</si>
  <si>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</si>
  <si>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</si>
  <si>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</si>
  <si>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</si>
  <si>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</si>
  <si>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</si>
  <si>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</si>
  <si>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</si>
  <si>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</si>
  <si>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</si>
  <si>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</si>
  <si>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</si>
  <si>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</si>
  <si>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</si>
  <si>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</si>
  <si>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</si>
  <si>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</si>
  <si>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</si>
  <si>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</si>
  <si>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</si>
  <si>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</si>
  <si>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</si>
  <si>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</si>
  <si>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</si>
  <si>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</si>
  <si>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</si>
  <si>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</si>
  <si>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</si>
  <si>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</si>
  <si>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</si>
  <si>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</si>
  <si>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</si>
  <si>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</si>
  <si>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</si>
  <si>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</si>
  <si>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</si>
  <si>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</si>
  <si>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</si>
  <si>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</si>
  <si>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</si>
  <si>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</si>
  <si>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</si>
  <si>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</si>
  <si>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</si>
  <si>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</si>
  <si>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</si>
  <si>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</si>
  <si>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</si>
  <si>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</si>
  <si>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</si>
  <si>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</si>
  <si>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</si>
  <si>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</si>
  <si>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</si>
  <si>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</si>
  <si>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</si>
  <si>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</si>
  <si>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</si>
  <si>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</si>
  <si>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</si>
  <si>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</si>
  <si>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</si>
  <si>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</si>
  <si>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</si>
  <si>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</si>
  <si>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</si>
  <si>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</si>
  <si>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</si>
  <si>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</si>
  <si>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</si>
  <si>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</si>
  <si>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</si>
  <si>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</si>
  <si>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</si>
  <si>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</si>
  <si>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</si>
  <si>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</si>
  <si>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</si>
  <si>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</si>
  <si>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</si>
  <si>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</si>
  <si>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</si>
  <si>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</si>
  <si>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</si>
  <si>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</si>
  <si>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</si>
  <si>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</si>
  <si>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</si>
  <si>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</si>
  <si>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</si>
  <si>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</si>
  <si>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</si>
  <si>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</si>
  <si>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</si>
  <si>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</si>
  <si>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</si>
  <si>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</si>
  <si>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</si>
  <si>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</si>
  <si>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</si>
  <si>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</si>
  <si>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</si>
  <si>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</si>
  <si>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</si>
  <si>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</si>
  <si>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</si>
  <si>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</si>
  <si>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</si>
  <si>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</si>
  <si>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</si>
  <si>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</si>
  <si>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</si>
  <si>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</si>
  <si>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</si>
  <si>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</si>
  <si>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</si>
  <si>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</si>
  <si>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</si>
  <si>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</si>
  <si>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</si>
  <si>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</si>
  <si>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</si>
  <si>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</si>
  <si>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</si>
  <si>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</si>
  <si>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</si>
  <si>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</si>
  <si>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</si>
  <si>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</si>
  <si>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</si>
  <si>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</si>
  <si>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</si>
  <si>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</si>
  <si>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</si>
  <si>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</si>
  <si>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</si>
  <si>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</si>
  <si>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</si>
  <si>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</si>
  <si>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</si>
  <si>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</si>
  <si>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</si>
  <si>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</si>
  <si>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</si>
  <si>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</si>
  <si>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</si>
  <si>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</si>
  <si>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</si>
  <si>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</si>
  <si>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</si>
  <si>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</si>
  <si>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</si>
  <si>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</si>
  <si>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</si>
  <si>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</si>
  <si>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</si>
  <si>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</si>
  <si>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</si>
  <si>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</si>
  <si>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</si>
  <si>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</si>
  <si>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</si>
  <si>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</si>
  <si>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</si>
  <si>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</si>
  <si>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</si>
  <si>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</si>
  <si>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</si>
  <si>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</si>
  <si>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</si>
  <si>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</si>
  <si>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</si>
  <si>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</si>
  <si>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</si>
  <si>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</si>
  <si>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</si>
  <si>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</si>
  <si>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</si>
  <si>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</si>
  <si>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</si>
  <si>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</si>
  <si>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</si>
  <si>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</si>
  <si>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</si>
  <si>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</si>
  <si>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</si>
  <si>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</si>
  <si>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</si>
  <si>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</si>
  <si>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</si>
  <si>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</si>
  <si>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</si>
  <si>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</si>
  <si>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</si>
  <si>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</si>
  <si>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</si>
  <si>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</si>
  <si>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</si>
  <si>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</si>
  <si>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</si>
  <si>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</si>
  <si>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</si>
  <si>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</si>
  <si>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</si>
  <si>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</si>
  <si>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</si>
  <si>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</si>
  <si>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</si>
  <si>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</si>
  <si>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</si>
  <si>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</si>
  <si>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</si>
  <si>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</si>
  <si>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</si>
  <si>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</si>
  <si>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</si>
  <si>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</si>
  <si>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</si>
  <si>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</si>
  <si>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</si>
  <si>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</si>
  <si>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</si>
  <si>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</si>
  <si>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</si>
  <si>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</si>
  <si>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</si>
  <si>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</si>
  <si>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</si>
  <si>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</si>
  <si>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</si>
  <si>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</si>
  <si>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</si>
  <si>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</si>
  <si>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</si>
  <si>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</si>
  <si>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</si>
  <si>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</si>
  <si>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</si>
  <si>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</si>
  <si>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</si>
  <si>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</si>
  <si>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</si>
  <si>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</si>
  <si>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</si>
  <si>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</si>
  <si>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</si>
  <si>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</si>
  <si>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</si>
  <si>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</si>
  <si>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</si>
  <si>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</si>
  <si>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</si>
  <si>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</si>
  <si>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</si>
  <si>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</si>
  <si>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</si>
  <si>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</si>
  <si>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</si>
  <si>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</si>
  <si>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</si>
  <si>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</si>
  <si>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</si>
  <si>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</si>
  <si>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</si>
  <si>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</si>
  <si>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</si>
  <si>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</si>
  <si>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</si>
  <si>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</si>
  <si>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</si>
  <si>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</si>
  <si>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</si>
  <si>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</si>
  <si>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</si>
  <si>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</si>
  <si>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</si>
  <si>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</si>
  <si>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</si>
  <si>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</si>
  <si>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</si>
  <si>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</si>
  <si>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</si>
  <si>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</si>
  <si>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</si>
  <si>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</si>
  <si>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</si>
  <si>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</si>
  <si>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</si>
  <si>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</si>
  <si>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</si>
  <si>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</si>
  <si>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</si>
  <si>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</si>
  <si>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</si>
  <si>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</si>
  <si>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</si>
  <si>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</si>
  <si>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</si>
  <si>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</si>
  <si>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</si>
  <si>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</si>
  <si>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</si>
  <si>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</si>
  <si>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</si>
  <si>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</si>
  <si>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</si>
  <si>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</si>
  <si>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</si>
  <si>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</si>
  <si>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</si>
  <si>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</si>
  <si>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</si>
  <si>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</si>
  <si>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</si>
  <si>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</si>
  <si>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</si>
  <si>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</si>
  <si>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</si>
  <si>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</si>
  <si>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</si>
  <si>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</si>
  <si>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</si>
  <si>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</si>
  <si>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</si>
  <si>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</si>
  <si>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</si>
  <si>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</si>
  <si>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</si>
  <si>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</si>
  <si>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</si>
  <si>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</si>
  <si>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</si>
  <si>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</si>
  <si>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</si>
  <si>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</si>
  <si>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</si>
  <si>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</si>
  <si>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</si>
  <si>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</si>
  <si>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</si>
  <si>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</si>
  <si>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</si>
  <si>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</si>
  <si>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</si>
  <si>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</si>
  <si>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</si>
  <si>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</si>
  <si>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</si>
  <si>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</si>
  <si>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</si>
  <si>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</si>
  <si>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</si>
  <si>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</si>
  <si>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</si>
  <si>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</si>
  <si>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</si>
  <si>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</si>
  <si>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</si>
  <si>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</si>
  <si>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</si>
  <si>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</si>
  <si>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</si>
  <si>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</si>
  <si>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</si>
  <si>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</si>
  <si>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</si>
  <si>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</si>
  <si>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</si>
  <si>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</si>
  <si>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</si>
  <si>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</si>
  <si>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</si>
  <si>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</si>
  <si>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</si>
  <si>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</si>
  <si>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</si>
  <si>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</si>
  <si>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</si>
  <si>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</si>
  <si>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</si>
  <si>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</si>
  <si>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</si>
  <si>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</si>
  <si>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</si>
  <si>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</si>
  <si>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</si>
  <si>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</si>
  <si>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</si>
  <si>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</si>
  <si>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</si>
  <si>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</si>
  <si>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</si>
  <si>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</si>
  <si>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</si>
  <si>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</si>
  <si>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</si>
  <si>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</si>
  <si>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</si>
  <si>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</si>
  <si>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</si>
  <si>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</si>
  <si>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</si>
  <si>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</si>
  <si>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</si>
  <si>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</si>
  <si>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</si>
  <si>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</si>
  <si>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</si>
  <si>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</si>
  <si>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</si>
  <si>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</si>
  <si>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</si>
  <si>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</si>
  <si>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</si>
  <si>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</si>
  <si>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</si>
  <si>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</si>
  <si>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</si>
  <si>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</si>
  <si>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</si>
  <si>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</si>
  <si>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</si>
  <si>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</si>
  <si>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</si>
  <si>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</si>
  <si>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</si>
  <si>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</si>
  <si>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</si>
  <si>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</si>
  <si>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</si>
  <si>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</si>
  <si>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</si>
  <si>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</si>
  <si>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</si>
  <si>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</si>
  <si>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</si>
  <si>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</si>
  <si>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</si>
  <si>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</si>
  <si>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</si>
  <si>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</si>
  <si>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</si>
  <si>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</si>
  <si>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</si>
  <si>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</si>
  <si>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</si>
  <si>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</si>
  <si>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</si>
  <si>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</si>
  <si>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</si>
  <si>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</si>
  <si>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</si>
  <si>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</si>
  <si>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</si>
  <si>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</si>
  <si>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</si>
  <si>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</si>
  <si>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</si>
  <si>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</si>
  <si>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</si>
  <si>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</si>
  <si>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</si>
  <si>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</si>
  <si>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</si>
  <si>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</si>
  <si>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</si>
  <si>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</si>
  <si>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</si>
  <si>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</si>
  <si>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</si>
  <si>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</si>
  <si>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</si>
  <si>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</si>
  <si>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</si>
  <si>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</si>
  <si>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</si>
  <si>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</si>
  <si>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</si>
  <si>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</si>
  <si>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</si>
  <si>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</si>
  <si>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</si>
  <si>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</si>
  <si>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</si>
  <si>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</si>
  <si>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</si>
  <si>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</si>
  <si>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</si>
  <si>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</si>
  <si>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</si>
  <si>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</si>
  <si>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</si>
  <si>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</si>
  <si>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</si>
  <si>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</si>
  <si>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</si>
  <si>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</si>
  <si>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</si>
  <si>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</si>
  <si>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</si>
  <si>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</si>
  <si>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</si>
  <si>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</si>
  <si>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</si>
  <si>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</si>
  <si>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</si>
  <si>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</si>
  <si>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</si>
  <si>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</si>
  <si>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</si>
  <si>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</si>
  <si>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</si>
  <si>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</si>
  <si>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</si>
  <si>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</si>
  <si>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</si>
  <si>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</si>
  <si>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</si>
  <si>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</si>
  <si>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</si>
  <si>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</si>
  <si>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</si>
  <si>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</si>
  <si>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</si>
  <si>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</si>
  <si>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</si>
  <si>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</si>
  <si>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</si>
  <si>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</si>
  <si>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</si>
  <si>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</si>
  <si>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</si>
  <si>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</si>
  <si>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</si>
  <si>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</si>
  <si>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</si>
  <si>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</si>
  <si>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</si>
  <si>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</si>
  <si>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</si>
  <si>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</si>
  <si>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</si>
  <si>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</si>
  <si>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</si>
  <si>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</si>
  <si>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</si>
  <si>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</si>
  <si>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</si>
  <si>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</si>
  <si>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</si>
  <si>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</si>
  <si>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</si>
  <si>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</si>
  <si>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</si>
  <si>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</si>
  <si>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</si>
  <si>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</si>
  <si>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</si>
  <si>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</si>
  <si>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</si>
  <si>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</si>
  <si>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</si>
  <si>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</si>
  <si>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</si>
  <si>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</si>
  <si>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</si>
  <si>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</si>
  <si>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</si>
  <si>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</si>
  <si>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</si>
  <si>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</si>
  <si>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</si>
  <si>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</si>
  <si>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</si>
  <si>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</si>
  <si>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</si>
  <si>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</si>
  <si>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</si>
  <si>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</si>
  <si>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</si>
  <si>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</si>
  <si>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</si>
  <si>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</si>
  <si>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</si>
  <si>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</si>
  <si>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</si>
  <si>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</si>
  <si>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</si>
  <si>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</si>
  <si>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</si>
  <si>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</si>
  <si>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</si>
  <si>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</si>
  <si>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</si>
  <si>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</si>
  <si>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</si>
  <si>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</si>
  <si>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</si>
  <si>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</si>
  <si>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</si>
  <si>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</si>
  <si>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</si>
  <si>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</si>
  <si>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</si>
  <si>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</si>
  <si>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</si>
  <si>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</si>
  <si>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</si>
  <si>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</si>
  <si>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</si>
  <si>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</si>
  <si>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</si>
  <si>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</si>
  <si>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</si>
  <si>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</si>
  <si>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</si>
  <si>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</si>
  <si>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</si>
  <si>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</si>
  <si>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</si>
  <si>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</si>
  <si>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</si>
  <si>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</si>
  <si>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</si>
  <si>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</si>
  <si>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</si>
  <si>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</si>
  <si>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</si>
  <si>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</si>
  <si>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</si>
  <si>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</si>
  <si>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</si>
  <si>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</si>
  <si>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</si>
  <si>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</si>
  <si>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</si>
  <si>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</si>
  <si>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</si>
  <si>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</si>
  <si>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</si>
  <si>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</si>
  <si>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</si>
  <si>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</si>
  <si>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</si>
  <si>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</si>
  <si>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</si>
  <si>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</si>
  <si>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</si>
  <si>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</si>
  <si>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</si>
  <si>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</si>
  <si>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</si>
  <si>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</si>
  <si>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</si>
  <si>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</si>
  <si>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</si>
  <si>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</si>
  <si>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</si>
  <si>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</si>
  <si>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</si>
  <si>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</si>
  <si>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</si>
  <si>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</si>
  <si>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</si>
  <si>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</si>
  <si>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</si>
  <si>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</si>
  <si>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</si>
  <si>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</si>
  <si>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</si>
  <si>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</si>
  <si>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</si>
  <si>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</si>
  <si>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</si>
  <si>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</si>
  <si>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</si>
  <si>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</si>
  <si>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</si>
  <si>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</si>
  <si>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</si>
  <si>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</si>
  <si>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</si>
  <si>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</si>
  <si>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</si>
  <si>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</si>
  <si>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</si>
  <si>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</si>
  <si>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</si>
  <si>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</si>
  <si>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</si>
  <si>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</si>
  <si>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</si>
  <si>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</si>
  <si>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</si>
  <si>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</si>
  <si>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</si>
  <si>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</si>
  <si>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</si>
  <si>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</si>
  <si>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</si>
  <si>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</si>
  <si>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</si>
  <si>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</si>
  <si>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</si>
  <si>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</si>
  <si>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</si>
  <si>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</si>
  <si>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</si>
  <si>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</si>
  <si>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</si>
  <si>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</si>
  <si>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</si>
  <si>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</si>
  <si>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</si>
  <si>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</si>
  <si>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</si>
  <si>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</si>
  <si>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</si>
  <si>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</si>
  <si>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</si>
  <si>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</si>
  <si>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</si>
  <si>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</si>
  <si>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</si>
  <si>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</si>
  <si>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</si>
  <si>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</si>
  <si>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</si>
  <si>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</si>
  <si>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</si>
  <si>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</si>
  <si>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</si>
  <si>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</si>
  <si>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</si>
  <si>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</si>
  <si>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</si>
  <si>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</si>
  <si>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</si>
  <si>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</si>
  <si>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</si>
  <si>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</si>
  <si>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</si>
  <si>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</si>
  <si>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</si>
  <si>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</si>
  <si>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</si>
  <si>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</si>
  <si>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</si>
  <si>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</si>
  <si>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</si>
  <si>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</si>
  <si>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</si>
  <si>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</si>
  <si>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</si>
  <si>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</si>
  <si>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</si>
  <si>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</si>
  <si>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</si>
  <si>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</si>
  <si>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</si>
  <si>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</si>
  <si>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</si>
  <si>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</si>
  <si>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</si>
  <si>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</si>
  <si>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</si>
  <si>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</si>
  <si>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</si>
  <si>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</si>
  <si>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</si>
  <si>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</si>
  <si>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</si>
  <si>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</si>
  <si>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</si>
  <si>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</si>
  <si>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</si>
  <si>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</si>
  <si>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</si>
  <si>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</si>
  <si>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</si>
  <si>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</si>
  <si>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</si>
  <si>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</si>
  <si>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</si>
  <si>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</si>
  <si>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</si>
  <si>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</si>
  <si>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</si>
  <si>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</si>
  <si>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</si>
  <si>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</si>
  <si>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</si>
  <si>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</si>
  <si>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</si>
  <si>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</si>
  <si>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</si>
  <si>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</si>
  <si>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</si>
  <si>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</si>
  <si>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</si>
  <si>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</si>
  <si>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</si>
  <si>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</si>
  <si>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</si>
  <si>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</si>
  <si>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</si>
  <si>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</si>
  <si>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</si>
  <si>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</si>
  <si>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</si>
  <si>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</si>
  <si>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</si>
  <si>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</si>
  <si>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</si>
  <si>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</si>
  <si>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</si>
  <si>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</si>
  <si>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</si>
  <si>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</si>
  <si>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</si>
  <si>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</si>
  <si>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</si>
  <si>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</si>
  <si>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</si>
  <si>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</si>
  <si>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</si>
  <si>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</si>
  <si>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</si>
  <si>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</si>
  <si>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</si>
  <si>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</si>
  <si>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</si>
  <si>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</si>
  <si>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</si>
  <si>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</si>
  <si>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</si>
  <si>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</si>
  <si>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</si>
  <si>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</si>
  <si>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</si>
  <si>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</si>
  <si>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</si>
  <si>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</si>
  <si>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</si>
  <si>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</si>
  <si>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</si>
  <si>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</si>
  <si>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</si>
  <si>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</si>
  <si>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</si>
  <si>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</si>
  <si>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</si>
  <si>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</si>
  <si>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</si>
  <si>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</si>
  <si>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</si>
  <si>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</si>
  <si>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</si>
  <si>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</si>
  <si>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</si>
  <si>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</si>
  <si>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</si>
  <si>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</si>
  <si>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</si>
  <si>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</si>
  <si>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</si>
  <si>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</si>
  <si>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</si>
  <si>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</si>
  <si>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</si>
  <si>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</si>
  <si>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</si>
  <si>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</si>
  <si>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</si>
  <si>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</si>
  <si>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</si>
  <si>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</si>
  <si>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</si>
  <si>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</si>
  <si>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</si>
  <si>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</si>
  <si>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</si>
  <si>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</si>
  <si>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</si>
  <si>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</si>
  <si>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</si>
  <si>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</si>
  <si>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</si>
  <si>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</si>
  <si>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</si>
  <si>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</si>
  <si>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</si>
  <si>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</si>
  <si>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</si>
  <si>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</si>
  <si>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</si>
  <si>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</si>
  <si>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</si>
  <si>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</si>
  <si>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</si>
  <si>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</si>
  <si>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</si>
  <si>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</si>
  <si>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</si>
  <si>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</si>
  <si>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</si>
  <si>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</si>
  <si>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</si>
  <si>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</si>
  <si>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</si>
  <si>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</si>
  <si>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</si>
  <si>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</si>
  <si>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</si>
  <si>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</si>
  <si>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</si>
  <si>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</si>
  <si>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</si>
  <si>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</si>
  <si>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</si>
  <si>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</si>
  <si>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</si>
  <si>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</si>
  <si>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</si>
  <si>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</si>
  <si>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</si>
  <si>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</si>
  <si>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</si>
  <si>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</si>
  <si>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</si>
  <si>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</si>
  <si>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</si>
  <si>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</si>
  <si>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</si>
  <si>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</si>
  <si>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</si>
  <si>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</si>
  <si>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</si>
  <si>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</si>
  <si>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</si>
  <si>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</si>
  <si>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</si>
  <si>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</si>
  <si>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</si>
  <si>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</si>
  <si>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</si>
  <si>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</si>
  <si>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</si>
  <si>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</si>
  <si>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</si>
  <si>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</si>
  <si>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</si>
  <si>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</si>
  <si>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</si>
  <si>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</si>
  <si>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</si>
  <si>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</si>
  <si>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</si>
  <si>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</si>
  <si>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</si>
  <si>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</si>
  <si>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</si>
  <si>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</si>
  <si>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</si>
  <si>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</si>
  <si>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</si>
  <si>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</si>
  <si>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</si>
  <si>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</si>
  <si>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</si>
  <si>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</si>
  <si>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</si>
  <si>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</si>
  <si>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</si>
  <si>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</si>
  <si>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</si>
  <si>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</si>
  <si>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</si>
  <si>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</si>
  <si>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</si>
  <si>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</si>
  <si>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</si>
  <si>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</si>
  <si>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</si>
  <si>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</si>
  <si>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</si>
  <si>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</si>
  <si>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</si>
  <si>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</si>
  <si>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</si>
  <si>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</si>
  <si>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</si>
  <si>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</si>
  <si>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</si>
  <si>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</si>
  <si>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</si>
  <si>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</si>
  <si>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</si>
  <si>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</si>
  <si>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</si>
  <si>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</si>
  <si>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</si>
  <si>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</si>
  <si>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</si>
  <si>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</si>
  <si>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</si>
  <si>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</si>
  <si>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</si>
  <si>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</si>
  <si>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</si>
  <si>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</si>
  <si>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</si>
  <si>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</si>
  <si>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</si>
  <si>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</si>
  <si>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</si>
  <si>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</si>
  <si>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</si>
  <si>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</si>
  <si>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</si>
  <si>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</si>
  <si>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</si>
  <si>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</si>
  <si>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</si>
  <si>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</si>
  <si>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</si>
  <si>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</si>
  <si>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</si>
  <si>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</si>
  <si>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</si>
  <si>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</si>
  <si>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</si>
  <si>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</si>
  <si>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</si>
  <si>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</si>
  <si>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</si>
  <si>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</si>
  <si>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</si>
  <si>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</si>
  <si>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</si>
  <si>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</si>
  <si>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</si>
  <si>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</si>
  <si>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</si>
  <si>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</si>
  <si>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</si>
  <si>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</si>
  <si>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</si>
  <si>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</si>
  <si>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</si>
  <si>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</si>
  <si>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</si>
  <si>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</si>
  <si>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</si>
  <si>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</si>
  <si>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</si>
  <si>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</si>
  <si>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</si>
  <si>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</si>
  <si>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</si>
  <si>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</si>
  <si>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</si>
  <si>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</si>
  <si>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</si>
  <si>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</si>
  <si>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</si>
  <si>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</si>
  <si>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</si>
  <si>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</si>
  <si>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</si>
  <si>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</si>
  <si>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</si>
  <si>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</si>
  <si>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</si>
  <si>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</si>
  <si>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</si>
  <si>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</si>
  <si>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</si>
  <si>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</si>
  <si>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</si>
  <si>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</si>
  <si>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</si>
  <si>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</si>
  <si>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</si>
  <si>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</si>
  <si>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</si>
  <si>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</si>
  <si>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</si>
  <si>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</si>
  <si>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</si>
  <si>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</si>
  <si>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</si>
  <si>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</si>
  <si>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</si>
  <si>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</si>
  <si>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</si>
  <si>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</si>
  <si>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</si>
  <si>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</si>
  <si>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</si>
  <si>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</si>
  <si>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</si>
  <si>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</si>
  <si>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</si>
  <si>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</si>
  <si>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</si>
  <si>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</si>
  <si>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</si>
  <si>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</si>
  <si>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</si>
  <si>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</si>
  <si>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</si>
  <si>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</si>
  <si>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</si>
  <si>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</si>
  <si>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</si>
  <si>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</si>
  <si>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</si>
  <si>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</si>
  <si>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</si>
  <si>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</si>
  <si>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</si>
  <si>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</si>
  <si>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</si>
  <si>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</si>
  <si>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</si>
  <si>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</si>
  <si>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</si>
  <si>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</si>
  <si>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</si>
  <si>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</si>
  <si>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</si>
  <si>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</si>
  <si>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</si>
  <si>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</si>
  <si>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</si>
  <si>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</si>
  <si>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</si>
  <si>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</si>
  <si>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</si>
  <si>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</si>
  <si>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</si>
  <si>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</si>
  <si>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</si>
  <si>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</si>
  <si>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</si>
  <si>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</si>
  <si>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</si>
  <si>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</si>
  <si>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</si>
  <si>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</si>
  <si>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</si>
  <si>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</si>
  <si>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</si>
  <si>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</si>
  <si>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</si>
  <si>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</si>
  <si>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</si>
  <si>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</si>
  <si>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</si>
  <si>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</si>
  <si>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</si>
  <si>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</si>
  <si>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</si>
  <si>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</si>
  <si>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</si>
  <si>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</si>
  <si>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</si>
  <si>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</si>
  <si>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</si>
  <si>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</si>
  <si>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</si>
  <si>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</si>
  <si>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</si>
  <si>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</si>
  <si>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</si>
  <si>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</si>
  <si>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</si>
  <si>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</si>
  <si>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</si>
  <si>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</si>
  <si>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</si>
  <si>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</si>
  <si>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</si>
  <si>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</si>
  <si>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</si>
  <si>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</si>
  <si>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</si>
  <si>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</si>
  <si>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</si>
  <si>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</si>
  <si>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</si>
  <si>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</si>
  <si>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</si>
  <si>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</si>
  <si>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</si>
  <si>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</si>
  <si>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</si>
  <si>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</si>
  <si>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</si>
  <si>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</si>
  <si>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</si>
  <si>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</si>
  <si>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</si>
  <si>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</si>
  <si>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</si>
  <si>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</si>
  <si>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</si>
  <si>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</si>
  <si>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</si>
  <si>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</si>
  <si>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</si>
  <si>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</si>
  <si>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</si>
  <si>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</si>
  <si>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</si>
  <si>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</si>
  <si>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</si>
  <si>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</si>
  <si>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</si>
  <si>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</si>
  <si>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</si>
  <si>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</si>
  <si>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</si>
  <si>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</si>
  <si>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</si>
  <si>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</si>
  <si>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</si>
  <si>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</si>
  <si>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</si>
  <si>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</si>
  <si>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</si>
  <si>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</si>
  <si>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</si>
  <si>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</si>
  <si>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</si>
  <si>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</si>
  <si>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</si>
  <si>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</si>
  <si>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</si>
  <si>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</si>
  <si>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</si>
  <si>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</si>
  <si>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</si>
  <si>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</si>
  <si>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</si>
  <si>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</si>
  <si>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</si>
  <si>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</si>
  <si>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</si>
  <si>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</si>
  <si>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</si>
  <si>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</si>
  <si>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</si>
  <si>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</si>
  <si>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</si>
  <si>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</si>
  <si>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</si>
  <si>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</si>
  <si>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</si>
  <si>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</si>
  <si>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</si>
  <si>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</si>
  <si>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</si>
  <si>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</si>
  <si>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</si>
  <si>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</si>
  <si>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</si>
  <si>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</si>
  <si>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</si>
  <si>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</si>
  <si>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</si>
  <si>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</si>
  <si>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</si>
  <si>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</si>
  <si>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</si>
  <si>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</si>
  <si>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</si>
  <si>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</si>
  <si>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</si>
  <si>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</si>
  <si>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</si>
  <si>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</si>
  <si>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</si>
  <si>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</si>
  <si>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</si>
  <si>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</si>
  <si>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</si>
  <si>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</si>
  <si>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</si>
  <si>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</si>
  <si>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</si>
  <si>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</si>
  <si>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</si>
  <si>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</si>
  <si>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</si>
  <si>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</si>
  <si>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</si>
  <si>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</si>
  <si>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</si>
  <si>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</si>
  <si>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</si>
  <si>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</si>
  <si>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</si>
  <si>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</si>
  <si>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</si>
  <si>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</si>
  <si>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</si>
  <si>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</si>
  <si>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</si>
  <si>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</si>
  <si>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</si>
  <si>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</si>
  <si>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</si>
  <si>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</si>
  <si>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</si>
  <si>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</si>
  <si>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</si>
  <si>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</si>
  <si>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</si>
  <si>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</si>
  <si>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</si>
  <si>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</si>
  <si>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</si>
  <si>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</si>
  <si>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</si>
  <si>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</si>
  <si>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</si>
  <si>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</si>
  <si>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</si>
  <si>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</si>
  <si>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</si>
  <si>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</si>
  <si>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</si>
  <si>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</si>
  <si>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</si>
  <si>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</si>
  <si>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</si>
  <si>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</si>
  <si>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</si>
  <si>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</si>
  <si>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</si>
  <si>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</si>
  <si>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</si>
  <si>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</si>
  <si>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</si>
  <si>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</si>
  <si>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</si>
  <si>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</si>
  <si>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</si>
  <si>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</si>
  <si>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</si>
  <si>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</si>
  <si>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</si>
  <si>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</si>
  <si>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</si>
  <si>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</si>
  <si>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</si>
  <si>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</si>
  <si>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</si>
  <si>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</si>
  <si>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</si>
  <si>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</si>
  <si>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</si>
  <si>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</si>
  <si>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</si>
  <si>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</si>
  <si>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</si>
  <si>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</si>
  <si>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</si>
  <si>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</si>
  <si>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</si>
  <si>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</si>
  <si>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</si>
  <si>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</si>
  <si>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</si>
  <si>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</si>
  <si>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</si>
  <si>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</si>
  <si>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</si>
  <si>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</si>
  <si>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</si>
  <si>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</si>
  <si>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</si>
  <si>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</si>
  <si>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</si>
  <si>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</si>
  <si>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</si>
  <si>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</si>
  <si>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</si>
  <si>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</si>
  <si>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</si>
  <si>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</si>
  <si>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</si>
  <si>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</si>
  <si>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</si>
  <si>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</si>
  <si>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</si>
  <si>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</si>
  <si>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</si>
  <si>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</si>
  <si>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</si>
  <si>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</si>
  <si>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</si>
  <si>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</si>
  <si>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</si>
  <si>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</si>
  <si>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</si>
  <si>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</si>
  <si>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</si>
  <si>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</si>
  <si>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</si>
  <si>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</si>
  <si>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</si>
  <si>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</si>
  <si>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</si>
  <si>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</si>
  <si>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</si>
  <si>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</si>
  <si>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</si>
  <si>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</si>
  <si>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</si>
  <si>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</si>
  <si>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</si>
  <si>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</si>
  <si>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</si>
  <si>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</si>
  <si>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</si>
  <si>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</si>
  <si>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</si>
  <si>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</si>
  <si>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</si>
  <si>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</si>
  <si>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</si>
  <si>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</si>
  <si>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</si>
  <si>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</si>
  <si>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</si>
  <si>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</si>
  <si>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</si>
  <si>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</si>
  <si>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</si>
  <si>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</si>
  <si>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</si>
  <si>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</si>
  <si>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</si>
  <si>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</si>
  <si>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</si>
  <si>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</si>
  <si>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</si>
  <si>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</si>
  <si>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</si>
  <si>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</si>
  <si>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</si>
  <si>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</si>
  <si>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</si>
  <si>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</si>
  <si>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</si>
  <si>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</si>
  <si>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</si>
  <si>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</si>
  <si>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</si>
  <si>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</si>
  <si>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</si>
  <si>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</si>
  <si>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</si>
  <si>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</si>
  <si>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</si>
  <si>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</si>
  <si>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</si>
  <si>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</si>
  <si>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</si>
  <si>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</si>
  <si>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</si>
  <si>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</si>
  <si>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</si>
  <si>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</si>
  <si>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</si>
  <si>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</si>
  <si>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</si>
  <si>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</si>
  <si>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</si>
  <si>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</si>
  <si>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</si>
  <si>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</si>
  <si>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</si>
  <si>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</si>
  <si>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</si>
  <si>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</si>
  <si>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</si>
  <si>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</si>
  <si>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</si>
  <si>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</si>
  <si>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</si>
  <si>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</si>
  <si>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</si>
  <si>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</si>
  <si>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</si>
  <si>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</si>
  <si>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</si>
  <si>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</si>
  <si>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</si>
  <si>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</si>
  <si>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</si>
  <si>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</si>
  <si>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</si>
  <si>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</si>
  <si>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</si>
  <si>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</si>
  <si>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</si>
  <si>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</si>
  <si>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</si>
  <si>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</si>
  <si>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</si>
  <si>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</si>
  <si>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</si>
  <si>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</si>
  <si>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</si>
  <si>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</si>
  <si>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</si>
  <si>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</si>
  <si>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</si>
  <si>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</si>
  <si>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</si>
  <si>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</si>
  <si>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</si>
  <si>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</si>
  <si>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</si>
  <si>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</si>
  <si>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</si>
  <si>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</si>
  <si>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</si>
  <si>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</si>
  <si>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</si>
  <si>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</si>
  <si>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</si>
  <si>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</si>
  <si>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</si>
  <si>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</si>
  <si>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</si>
  <si>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</si>
  <si>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</si>
  <si>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</si>
  <si>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</si>
  <si>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</si>
  <si>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</si>
  <si>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</si>
  <si>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</si>
  <si>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</si>
  <si>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</si>
  <si>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</si>
  <si>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</si>
  <si>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</si>
  <si>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</si>
  <si>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</si>
  <si>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</si>
  <si>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</si>
  <si>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</si>
  <si>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</si>
  <si>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</si>
  <si>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</si>
  <si>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</si>
  <si>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</si>
  <si>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</si>
  <si>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</si>
  <si>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</si>
  <si>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</si>
  <si>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</si>
  <si>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</si>
  <si>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</si>
  <si>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</si>
  <si>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</si>
  <si>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</si>
  <si>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</si>
  <si>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</si>
  <si>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</si>
  <si>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</si>
  <si>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</si>
  <si>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</si>
  <si>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</si>
  <si>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</si>
  <si>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</si>
  <si>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</si>
  <si>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</si>
  <si>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</si>
  <si>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</si>
  <si>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</si>
  <si>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</si>
  <si>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</si>
  <si>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</si>
  <si>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</si>
  <si>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</si>
  <si>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</si>
  <si>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</si>
  <si>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</si>
  <si>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</si>
  <si>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</si>
  <si>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</si>
  <si>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</si>
  <si>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</si>
  <si>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</si>
  <si>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</si>
  <si>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</si>
  <si>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</si>
  <si>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</si>
  <si>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</si>
  <si>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</si>
  <si>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</si>
  <si>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</si>
  <si>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</si>
  <si>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</si>
  <si>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</si>
  <si>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</si>
  <si>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</si>
  <si>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</si>
  <si>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</si>
  <si>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</si>
  <si>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</si>
  <si>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</si>
  <si>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</si>
  <si>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</si>
  <si>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</si>
  <si>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</si>
  <si>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</si>
  <si>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</si>
  <si>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</si>
  <si>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</si>
  <si>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</si>
  <si>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</si>
  <si>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</si>
  <si>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</si>
  <si>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</si>
  <si>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</si>
  <si>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</si>
  <si>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</si>
  <si>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</si>
  <si>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</si>
  <si>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</si>
  <si>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</si>
  <si>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</si>
  <si>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</si>
  <si>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</si>
  <si>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</si>
  <si>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</si>
  <si>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</si>
  <si>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</si>
  <si>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</si>
  <si>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</si>
  <si>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</si>
  <si>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</si>
  <si>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</si>
  <si>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</si>
  <si>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</si>
  <si>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</si>
  <si>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</si>
  <si>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</si>
  <si>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</si>
  <si>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</si>
  <si>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</si>
  <si>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</si>
  <si>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</si>
  <si>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</si>
  <si>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</si>
  <si>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</si>
  <si>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</si>
  <si>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</si>
  <si>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</si>
  <si>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</si>
  <si>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</si>
  <si>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</si>
  <si>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</si>
  <si>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</si>
  <si>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</si>
  <si>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</si>
  <si>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</si>
  <si>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</si>
  <si>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</si>
  <si>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</si>
  <si>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</si>
  <si>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</si>
  <si>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</si>
  <si>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</si>
  <si>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</si>
  <si>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</si>
  <si>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</si>
  <si>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</si>
  <si>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</si>
  <si>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</si>
  <si>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</si>
  <si>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</si>
  <si>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</si>
  <si>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</si>
  <si>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</si>
  <si>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</si>
  <si>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</si>
  <si>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</si>
  <si>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</si>
  <si>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</si>
  <si>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</si>
  <si>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</si>
  <si>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</si>
  <si>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</si>
  <si>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</si>
  <si>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</si>
  <si>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</si>
  <si>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</si>
  <si>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</si>
  <si>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</si>
  <si>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</si>
  <si>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</si>
  <si>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</si>
  <si>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</si>
  <si>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</si>
  <si>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</si>
  <si>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</si>
  <si>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</si>
  <si>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</si>
  <si>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</si>
  <si>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</si>
  <si>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</si>
  <si>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</si>
  <si>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</si>
  <si>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</si>
  <si>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</si>
  <si>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</si>
  <si>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</si>
  <si>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</si>
  <si>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</si>
  <si>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</si>
  <si>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</si>
  <si>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</si>
  <si>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</si>
  <si>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</si>
  <si>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</si>
  <si>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</si>
  <si>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</si>
  <si>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</si>
  <si>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</si>
  <si>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</si>
  <si>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</si>
  <si>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</si>
  <si>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</si>
  <si>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</si>
  <si>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</si>
  <si>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</si>
  <si>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</si>
  <si>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</si>
  <si>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</si>
  <si>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</si>
  <si>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</si>
  <si>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</si>
  <si>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</si>
  <si>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</si>
  <si>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</si>
  <si>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</si>
  <si>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</si>
  <si>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</si>
  <si>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</si>
  <si>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</si>
  <si>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</si>
  <si>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</si>
  <si>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</si>
  <si>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</si>
  <si>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</si>
  <si>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</si>
  <si>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</si>
  <si>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</si>
  <si>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</si>
  <si>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</si>
  <si>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</si>
  <si>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</si>
  <si>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</si>
  <si>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</si>
  <si>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</si>
  <si>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</si>
  <si>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</si>
  <si>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</si>
  <si>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</si>
  <si>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</si>
  <si>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</si>
  <si>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</si>
  <si>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</si>
  <si>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</si>
  <si>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</si>
  <si>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</si>
  <si>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</si>
  <si>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</si>
  <si>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</si>
  <si>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</si>
  <si>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</si>
  <si>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</si>
  <si>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</si>
  <si>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</si>
  <si>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</si>
  <si>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</si>
  <si>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</si>
  <si>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</si>
  <si>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</si>
  <si>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</si>
  <si>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</si>
  <si>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</si>
  <si>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</si>
  <si>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</si>
  <si>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</si>
  <si>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</si>
  <si>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</si>
  <si>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</si>
  <si>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</si>
  <si>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</si>
  <si>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</si>
  <si>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</si>
  <si>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</si>
  <si>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</si>
  <si>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</si>
  <si>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</si>
  <si>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</si>
  <si>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</si>
  <si>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</si>
  <si>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</si>
  <si>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</si>
  <si>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</si>
  <si>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</si>
  <si>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</si>
  <si>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</si>
  <si>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</si>
  <si>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</si>
  <si>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</si>
  <si>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</si>
  <si>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</si>
  <si>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</si>
  <si>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</si>
  <si>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</si>
  <si>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</si>
  <si>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</si>
  <si>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</si>
  <si>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</si>
  <si>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</si>
  <si>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</si>
  <si>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</si>
  <si>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</si>
  <si>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</si>
  <si>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</si>
  <si>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</si>
  <si>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</si>
  <si>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</si>
  <si>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</si>
  <si>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</si>
  <si>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</si>
  <si>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</si>
  <si>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</si>
  <si>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</si>
  <si>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</si>
  <si>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</si>
  <si>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</si>
  <si>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</si>
  <si>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</si>
  <si>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</si>
  <si>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</si>
  <si>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</si>
  <si>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</si>
  <si>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</si>
  <si>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</si>
  <si>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</si>
  <si>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</si>
  <si>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</si>
  <si>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</si>
  <si>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</si>
  <si>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</si>
  <si>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</si>
  <si>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</si>
  <si>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</si>
  <si>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</si>
  <si>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</si>
  <si>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</si>
  <si>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</si>
  <si>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</si>
  <si>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</si>
  <si>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</si>
  <si>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</si>
  <si>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</si>
  <si>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</si>
  <si>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</si>
  <si>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</si>
  <si>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</si>
  <si>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</si>
  <si>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</si>
  <si>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</si>
  <si>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</si>
  <si>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</si>
  <si>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</si>
  <si>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</si>
  <si>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</si>
  <si>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</si>
  <si>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</si>
  <si>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</si>
  <si>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</si>
  <si>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</si>
  <si>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</si>
  <si>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</si>
  <si>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</si>
  <si>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</si>
  <si>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</si>
  <si>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</si>
  <si>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</si>
  <si>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</si>
  <si>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</si>
  <si>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</si>
  <si>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</si>
  <si>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</si>
  <si>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</si>
  <si>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</si>
  <si>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</si>
  <si>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</si>
  <si>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</si>
  <si>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</si>
  <si>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</si>
  <si>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</si>
  <si>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</si>
  <si>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</si>
  <si>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</si>
  <si>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</si>
  <si>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</si>
  <si>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</si>
  <si>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</si>
  <si>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</si>
  <si>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</si>
  <si>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</si>
  <si>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</si>
  <si>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</si>
  <si>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</si>
  <si>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</si>
  <si>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</si>
  <si>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</si>
  <si>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</si>
  <si>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</si>
  <si>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</si>
  <si>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</si>
  <si>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</si>
  <si>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</si>
  <si>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</si>
  <si>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</si>
  <si>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</si>
  <si>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</si>
  <si>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</si>
  <si>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</si>
  <si>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</si>
  <si>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</si>
  <si>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</si>
  <si>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</si>
  <si>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</si>
  <si>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</si>
  <si>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</si>
  <si>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</si>
  <si>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</si>
  <si>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</si>
  <si>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</si>
  <si>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</si>
  <si>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</si>
  <si>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</si>
  <si>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</si>
  <si>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</si>
  <si>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</si>
  <si>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</si>
  <si>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</si>
  <si>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</si>
  <si>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</si>
  <si>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</si>
  <si>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</si>
  <si>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</si>
  <si>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</si>
  <si>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</si>
  <si>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</si>
  <si>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</si>
  <si>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</si>
  <si>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</si>
  <si>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</si>
  <si>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</si>
  <si>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</si>
  <si>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</si>
  <si>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</si>
  <si>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</si>
  <si>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</si>
  <si>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</si>
  <si>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</si>
  <si>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</si>
  <si>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</si>
  <si>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</si>
  <si>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</si>
  <si>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</si>
  <si>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</si>
  <si>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</si>
  <si>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</si>
  <si>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</si>
  <si>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</si>
  <si>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</si>
  <si>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</si>
  <si>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</si>
  <si>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</si>
  <si>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</si>
  <si>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</si>
  <si>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</si>
  <si>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</si>
  <si>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</si>
  <si>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</si>
  <si>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</si>
  <si>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</si>
  <si>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</si>
  <si>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</si>
  <si>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</si>
  <si>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</si>
  <si>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</si>
  <si>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</si>
  <si>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</si>
  <si>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</si>
  <si>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</si>
  <si>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</si>
  <si>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</si>
  <si>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</si>
  <si>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</si>
  <si>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</si>
  <si>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</si>
  <si>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</si>
  <si>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</si>
  <si>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</si>
  <si>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</si>
  <si>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</si>
  <si>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</si>
  <si>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</si>
  <si>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</si>
  <si>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</si>
  <si>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</si>
  <si>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</si>
  <si>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</si>
  <si>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</si>
  <si>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</si>
  <si>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</si>
  <si>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</si>
  <si>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</si>
  <si>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</si>
  <si>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</si>
  <si>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</si>
  <si>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</si>
  <si>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</si>
  <si>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</si>
  <si>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</si>
  <si>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</si>
  <si>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</si>
  <si>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</si>
  <si>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</si>
  <si>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</si>
  <si>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</si>
  <si>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</si>
  <si>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</si>
  <si>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</si>
  <si>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</si>
  <si>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</si>
  <si>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</si>
  <si>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</si>
  <si>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</si>
  <si>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</si>
  <si>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</si>
  <si>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</si>
  <si>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</si>
  <si>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</si>
  <si>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</si>
  <si>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</si>
  <si>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</si>
  <si>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</si>
  <si>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</si>
  <si>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</si>
  <si>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</si>
  <si>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</si>
  <si>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</si>
  <si>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</si>
  <si>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</si>
  <si>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</si>
  <si>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</si>
  <si>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</si>
  <si>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</si>
  <si>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</si>
  <si>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</si>
  <si>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</si>
  <si>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</si>
  <si>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</si>
  <si>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</si>
  <si>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</si>
  <si>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</si>
  <si>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</si>
  <si>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</si>
  <si>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</si>
  <si>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</si>
  <si>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</si>
  <si>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</si>
  <si>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</si>
  <si>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</si>
  <si>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</si>
  <si>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</si>
  <si>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</si>
  <si>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</si>
  <si>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</si>
  <si>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</si>
  <si>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</si>
  <si>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</si>
  <si>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</si>
  <si>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</si>
  <si>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</si>
  <si>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</si>
  <si>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</si>
  <si>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</si>
  <si>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</si>
  <si>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</si>
  <si>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</si>
  <si>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</si>
  <si>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</si>
  <si>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</si>
  <si>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</si>
  <si>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</si>
  <si>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</si>
  <si>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</si>
  <si>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</si>
  <si>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</si>
  <si>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</si>
  <si>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</si>
  <si>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</si>
  <si>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</si>
  <si>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</si>
  <si>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</si>
  <si>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</si>
  <si>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</si>
  <si>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</si>
  <si>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</si>
  <si>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</si>
  <si>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</si>
  <si>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</si>
  <si>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</si>
  <si>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</si>
  <si>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</si>
  <si>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</si>
  <si>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</si>
  <si>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</si>
  <si>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</si>
  <si>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</si>
  <si>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</si>
  <si>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</si>
  <si>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</si>
  <si>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</si>
  <si>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</si>
  <si>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</si>
  <si>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</si>
  <si>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</si>
  <si>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</si>
  <si>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</si>
  <si>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</si>
  <si>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</si>
  <si>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</si>
  <si>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</si>
  <si>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</si>
  <si>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</si>
  <si>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</si>
  <si>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</si>
  <si>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</si>
  <si>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</si>
  <si>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</si>
  <si>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</si>
  <si>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</si>
  <si>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</si>
  <si>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</si>
  <si>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</si>
  <si>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</si>
  <si>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</si>
  <si>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</si>
  <si>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</si>
  <si>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</si>
  <si>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</si>
  <si>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</si>
  <si>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</si>
  <si>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</si>
  <si>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</si>
  <si>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</si>
  <si>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</si>
  <si>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</si>
  <si>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</si>
  <si>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</si>
  <si>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</si>
  <si>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</si>
  <si>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</si>
  <si>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</si>
  <si>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</si>
  <si>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</si>
  <si>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</si>
  <si>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</si>
  <si>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</si>
  <si>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</si>
  <si>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</si>
  <si>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</si>
  <si>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</si>
  <si>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</si>
  <si>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</si>
  <si>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</si>
  <si>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</si>
  <si>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</si>
  <si>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</si>
  <si>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</si>
  <si>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</si>
  <si>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</si>
  <si>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</si>
  <si>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</si>
  <si>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</si>
  <si>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</si>
  <si>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</si>
  <si>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</si>
  <si>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</si>
  <si>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</si>
  <si>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</si>
  <si>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</si>
  <si>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</si>
  <si>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</si>
  <si>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</si>
  <si>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</si>
  <si>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</si>
  <si>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</si>
  <si>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</si>
  <si>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</si>
  <si>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</si>
  <si>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</si>
  <si>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</si>
  <si>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</si>
  <si>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</si>
  <si>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</si>
  <si>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</si>
  <si>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</si>
  <si>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</si>
  <si>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</si>
  <si>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</si>
  <si>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</si>
  <si>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</si>
  <si>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</si>
  <si>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</si>
  <si>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</si>
  <si>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</si>
  <si>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</si>
  <si>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</si>
  <si>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</si>
  <si>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</si>
  <si>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</si>
  <si>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</si>
  <si>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</si>
  <si>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</si>
  <si>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</si>
  <si>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</si>
  <si>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</si>
  <si>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</si>
  <si>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</si>
  <si>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</si>
  <si>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</si>
  <si>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</si>
  <si>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</si>
  <si>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</si>
  <si>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</si>
  <si>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</si>
  <si>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</si>
  <si>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</si>
  <si>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</si>
  <si>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</si>
  <si>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</si>
  <si>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</si>
  <si>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</si>
  <si>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</si>
  <si>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</si>
  <si>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</si>
  <si>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</si>
  <si>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</si>
  <si>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</si>
  <si>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</si>
  <si>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</si>
  <si>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</si>
  <si>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</si>
  <si>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</si>
  <si>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</si>
  <si>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</si>
  <si>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</si>
  <si>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</si>
  <si>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</si>
  <si>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</si>
  <si>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</si>
  <si>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</si>
  <si>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</si>
  <si>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</si>
  <si>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</si>
  <si>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</si>
  <si>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</si>
  <si>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</si>
  <si>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</si>
  <si>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</si>
  <si>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</si>
  <si>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</si>
  <si>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</si>
  <si>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</si>
  <si>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</si>
  <si>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</si>
  <si>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</si>
  <si>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</si>
  <si>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</si>
  <si>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</si>
  <si>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</si>
  <si>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</si>
  <si>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</si>
  <si>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</si>
  <si>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</si>
  <si>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</si>
  <si>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</si>
  <si>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</si>
  <si>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</si>
  <si>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</si>
  <si>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</si>
  <si>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</si>
  <si>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</si>
  <si>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</si>
  <si>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</si>
  <si>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</si>
  <si>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</si>
  <si>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</si>
  <si>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</si>
  <si>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</si>
  <si>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</si>
  <si>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</si>
  <si>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</si>
  <si>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</si>
  <si>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</si>
  <si>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</si>
  <si>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</si>
  <si>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</si>
  <si>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</si>
  <si>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</si>
  <si>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</si>
  <si>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</si>
  <si>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</si>
  <si>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</si>
  <si>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</si>
  <si>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</si>
  <si>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</si>
  <si>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</si>
  <si>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</si>
  <si>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</si>
  <si>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</si>
  <si>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</si>
  <si>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</si>
  <si>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</si>
  <si>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</si>
  <si>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</si>
  <si>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</si>
  <si>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</si>
  <si>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</si>
  <si>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</si>
  <si>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</si>
  <si>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</si>
  <si>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</si>
  <si>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</si>
  <si>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</si>
  <si>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</si>
  <si>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</si>
  <si>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</si>
  <si>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</si>
  <si>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</si>
  <si>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</si>
  <si>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</si>
  <si>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</si>
  <si>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</si>
  <si>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</si>
  <si>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</si>
  <si>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</si>
  <si>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</si>
  <si>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</si>
  <si>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</si>
  <si>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</si>
  <si>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</si>
  <si>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</si>
  <si>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</si>
  <si>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</si>
  <si>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</si>
  <si>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</si>
  <si>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</si>
  <si>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</si>
  <si>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</si>
  <si>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</si>
  <si>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</si>
  <si>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</si>
  <si>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</si>
  <si>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</si>
  <si>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</si>
  <si>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</si>
  <si>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</si>
  <si>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</si>
  <si>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</si>
  <si>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</si>
  <si>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</si>
  <si>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</si>
  <si>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</si>
  <si>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</si>
  <si>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</si>
  <si>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</si>
  <si>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</si>
  <si>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</si>
  <si>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</si>
  <si>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</si>
  <si>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</si>
  <si>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</si>
  <si>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</si>
  <si>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</si>
  <si>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</si>
  <si>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</si>
  <si>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</si>
  <si>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</si>
  <si>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</si>
  <si>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</si>
  <si>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</si>
  <si>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</si>
  <si>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</si>
  <si>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</si>
  <si>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</si>
  <si>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</si>
  <si>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</si>
  <si>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</si>
  <si>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</si>
  <si>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</si>
  <si>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</si>
  <si>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</si>
  <si>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</si>
  <si>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</si>
  <si>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</si>
  <si>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</si>
  <si>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</si>
  <si>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</si>
  <si>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</si>
  <si>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</si>
  <si>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</si>
  <si>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</si>
  <si>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</si>
  <si>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</si>
  <si>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</si>
  <si>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</si>
  <si>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</si>
  <si>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</si>
  <si>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</si>
  <si>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</si>
  <si>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</si>
  <si>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</si>
  <si>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</si>
  <si>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</si>
  <si>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</si>
  <si>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</si>
  <si>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</si>
  <si>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</si>
  <si>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</si>
  <si>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</si>
  <si>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</si>
  <si>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</si>
  <si>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</si>
  <si>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</si>
  <si>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</si>
  <si>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</si>
  <si>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</si>
  <si>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</si>
  <si>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</si>
  <si>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</si>
  <si>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</si>
  <si>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</si>
  <si>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</si>
  <si>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</si>
  <si>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</si>
  <si>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</si>
  <si>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</si>
  <si>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</si>
  <si>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</si>
  <si>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</si>
  <si>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</si>
  <si>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</si>
  <si>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</si>
  <si>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</si>
  <si>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</si>
  <si>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</si>
  <si>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</si>
  <si>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</si>
  <si>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</si>
  <si>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</si>
  <si>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</si>
  <si>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</si>
  <si>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</si>
  <si>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</si>
  <si>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</si>
  <si>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</si>
  <si>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</si>
  <si>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</si>
  <si>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</si>
  <si>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</si>
  <si>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</si>
  <si>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</si>
  <si>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</si>
  <si>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</si>
  <si>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</si>
  <si>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</si>
  <si>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</si>
  <si>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</si>
  <si>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</si>
  <si>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</si>
  <si>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</si>
  <si>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</si>
  <si>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</si>
  <si>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</si>
  <si>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</si>
  <si>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</si>
  <si>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</si>
  <si>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</si>
  <si>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</si>
  <si>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</si>
  <si>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</si>
  <si>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</si>
  <si>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</si>
  <si>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</si>
  <si>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</si>
  <si>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</si>
  <si>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</si>
  <si>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</si>
  <si>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</si>
  <si>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</si>
  <si>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</si>
  <si>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</si>
  <si>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</si>
  <si>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</si>
  <si>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</si>
  <si>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</si>
  <si>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</si>
  <si>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</si>
  <si>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</si>
  <si>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</si>
  <si>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</si>
  <si>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</si>
  <si>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</si>
  <si>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</si>
  <si>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</si>
  <si>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</si>
  <si>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</si>
  <si>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</si>
  <si>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</si>
  <si>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</si>
  <si>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</si>
  <si>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</si>
  <si>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</si>
  <si>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</si>
  <si>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</si>
  <si>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</si>
  <si>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</si>
  <si>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</si>
  <si>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</si>
  <si>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</si>
  <si>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</si>
  <si>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</si>
  <si>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</si>
  <si>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</si>
  <si>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</si>
  <si>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</si>
  <si>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</si>
  <si>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</si>
  <si>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</si>
  <si>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</si>
  <si>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</si>
  <si>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</si>
  <si>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</si>
  <si>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</si>
  <si>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</si>
  <si>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</si>
  <si>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</si>
  <si>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</si>
  <si>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</si>
  <si>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</si>
  <si>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</si>
  <si>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</si>
  <si>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</si>
  <si>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</si>
  <si>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</si>
  <si>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</si>
  <si>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</si>
  <si>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</si>
  <si>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</si>
  <si>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</si>
  <si>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</si>
  <si>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</si>
  <si>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</si>
  <si>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</si>
  <si>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</si>
  <si>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</si>
  <si>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</si>
  <si>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</si>
  <si>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</si>
  <si>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</si>
  <si>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</si>
  <si>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</si>
  <si>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</si>
  <si>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</si>
  <si>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</si>
  <si>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</si>
  <si>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</si>
  <si>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</si>
  <si>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</si>
  <si>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</si>
  <si>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</si>
  <si>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</si>
  <si>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</si>
  <si>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</si>
  <si>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</si>
  <si>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</si>
  <si>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</si>
  <si>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</si>
  <si>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</si>
  <si>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</si>
  <si>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</si>
  <si>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</si>
  <si>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</si>
  <si>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</si>
  <si>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</si>
  <si>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</si>
  <si>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</si>
  <si>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</si>
  <si>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</si>
  <si>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</si>
  <si>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</si>
  <si>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</si>
  <si>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</si>
  <si>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</si>
  <si>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</si>
  <si>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</si>
  <si>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</si>
  <si>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</si>
  <si>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</si>
  <si>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</si>
  <si>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</si>
  <si>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</si>
  <si>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</si>
  <si>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</si>
  <si>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</si>
  <si>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</si>
  <si>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</si>
  <si>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</si>
  <si>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</si>
  <si>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</si>
  <si>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</si>
  <si>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</si>
  <si>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</si>
  <si>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</si>
  <si>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</si>
  <si>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</si>
  <si>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</si>
  <si>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</si>
  <si>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</si>
  <si>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</si>
  <si>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</si>
  <si>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</si>
  <si>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</si>
  <si>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</si>
  <si>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</si>
  <si>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</si>
  <si>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</si>
  <si>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</si>
  <si>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</si>
  <si>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</si>
  <si>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</si>
  <si>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</si>
  <si>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</si>
  <si>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</si>
  <si>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</si>
  <si>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</si>
  <si>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</si>
  <si>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</si>
  <si>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</si>
  <si>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</si>
  <si>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</si>
  <si>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</si>
  <si>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</si>
  <si>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</si>
  <si>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</si>
  <si>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</si>
  <si>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</si>
  <si>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</si>
  <si>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</si>
  <si>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</si>
  <si>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</si>
  <si>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</si>
  <si>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</si>
  <si>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</si>
  <si>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</si>
  <si>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</si>
  <si>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</si>
  <si>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</si>
  <si>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</si>
  <si>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</si>
  <si>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</si>
  <si>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</si>
  <si>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</si>
  <si>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</si>
  <si>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</si>
  <si>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</si>
  <si>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</si>
  <si>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</si>
  <si>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</si>
  <si>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</si>
  <si>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</si>
  <si>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</si>
  <si>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</si>
  <si>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</si>
  <si>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</si>
  <si>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</si>
  <si>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</si>
  <si>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</si>
  <si>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</si>
  <si>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</si>
  <si>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</si>
  <si>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</si>
  <si>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</si>
  <si>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</si>
  <si>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</si>
  <si>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</si>
  <si>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</si>
  <si>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</si>
  <si>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</si>
  <si>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</si>
  <si>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</si>
  <si>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</si>
  <si>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</si>
  <si>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</si>
  <si>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</si>
  <si>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</si>
  <si>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</si>
  <si>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</si>
  <si>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</si>
  <si>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</si>
  <si>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</si>
  <si>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</si>
  <si>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</si>
  <si>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</si>
  <si>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</si>
  <si>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</si>
  <si>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</si>
  <si>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</si>
  <si>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</si>
  <si>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</si>
  <si>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</si>
  <si>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</si>
  <si>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</si>
  <si>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</si>
  <si>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</si>
  <si>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</si>
  <si>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</si>
  <si>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</si>
  <si>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</si>
  <si>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</si>
  <si>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</si>
  <si>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</si>
  <si>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</si>
  <si>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</si>
  <si>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</si>
  <si>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</si>
  <si>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</si>
  <si>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</si>
  <si>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</si>
  <si>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</si>
  <si>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</si>
  <si>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</si>
  <si>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</si>
  <si>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</si>
  <si>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</si>
  <si>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</si>
  <si>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</si>
  <si>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</si>
  <si>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</si>
  <si>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</si>
  <si>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</si>
  <si>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</si>
  <si>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</si>
  <si>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</si>
  <si>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</si>
  <si>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</si>
  <si>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</si>
  <si>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</si>
  <si>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</si>
  <si>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</si>
  <si>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</si>
  <si>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</si>
  <si>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</si>
  <si>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</si>
  <si>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</si>
  <si>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</si>
  <si>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</si>
  <si>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</si>
  <si>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</si>
  <si>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</si>
  <si>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</si>
  <si>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</si>
  <si>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</si>
  <si>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</si>
  <si>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</si>
  <si>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</si>
  <si>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</si>
  <si>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</si>
  <si>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</si>
  <si>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</si>
  <si>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</si>
  <si>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</si>
  <si>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</si>
  <si>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</si>
  <si>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</si>
  <si>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</si>
  <si>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</si>
  <si>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</si>
  <si>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</si>
  <si>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</si>
  <si>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</si>
  <si>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</si>
  <si>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</si>
  <si>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</si>
  <si>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</si>
  <si>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</si>
  <si>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</si>
  <si>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</si>
  <si>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</si>
  <si>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</si>
  <si>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</si>
  <si>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</si>
  <si>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</si>
  <si>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</si>
  <si>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</si>
  <si>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</si>
  <si>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</si>
  <si>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</si>
  <si>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</si>
  <si>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</si>
  <si>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</si>
  <si>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</si>
  <si>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</si>
  <si>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</si>
  <si>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</si>
  <si>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</si>
  <si>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</si>
  <si>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</si>
  <si>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</si>
  <si>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</si>
  <si>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</si>
  <si>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</si>
  <si>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</si>
  <si>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</si>
  <si>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</si>
  <si>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</si>
  <si>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</si>
  <si>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</si>
  <si>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</si>
  <si>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</si>
  <si>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</si>
  <si>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</si>
  <si>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</si>
  <si>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</si>
  <si>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</si>
  <si>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</si>
  <si>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</si>
  <si>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</si>
  <si>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</si>
  <si>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</si>
  <si>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</si>
  <si>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</si>
  <si>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</si>
  <si>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</si>
  <si>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</si>
  <si>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</si>
  <si>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</si>
  <si>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</si>
  <si>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</si>
  <si>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</si>
  <si>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</si>
  <si>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</si>
  <si>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</si>
  <si>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</si>
  <si>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</si>
  <si>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</si>
  <si>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</si>
  <si>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</si>
  <si>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</si>
  <si>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</si>
  <si>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</si>
  <si>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</si>
  <si>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</si>
  <si>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</si>
  <si>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</si>
  <si>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</si>
  <si>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</si>
  <si>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</si>
  <si>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</si>
  <si>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</si>
  <si>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</si>
  <si>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</si>
  <si>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</si>
  <si>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</si>
  <si>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</si>
  <si>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</si>
  <si>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</si>
  <si>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</si>
  <si>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</si>
  <si>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</si>
  <si>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</si>
  <si>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</si>
  <si>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</si>
  <si>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</si>
  <si>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</si>
  <si>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</si>
  <si>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</si>
  <si>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</si>
  <si>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</si>
  <si>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</si>
  <si>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</si>
  <si>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</si>
  <si>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</si>
  <si>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</si>
  <si>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</si>
  <si>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</si>
  <si>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</si>
  <si>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</si>
  <si>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</si>
  <si>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</si>
  <si>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</si>
  <si>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</si>
  <si>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</si>
  <si>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</si>
  <si>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</si>
  <si>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</si>
  <si>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</si>
  <si>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</si>
  <si>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</si>
  <si>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</si>
  <si>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</si>
  <si>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</si>
  <si>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</si>
  <si>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</si>
  <si>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</si>
  <si>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</si>
  <si>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</si>
  <si>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</si>
  <si>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</si>
  <si>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</si>
  <si>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</si>
  <si>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</si>
  <si>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</si>
  <si>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</si>
  <si>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</si>
  <si>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</si>
  <si>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</si>
  <si>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</si>
  <si>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</si>
  <si>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</si>
  <si>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</si>
  <si>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</si>
  <si>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</si>
  <si>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</si>
  <si>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</si>
  <si>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</si>
  <si>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</si>
  <si>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</si>
  <si>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</si>
  <si>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</si>
  <si>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</si>
  <si>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</si>
  <si>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</si>
  <si>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</si>
  <si>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</si>
  <si>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</si>
  <si>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</si>
  <si>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</si>
  <si>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</si>
  <si>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</si>
  <si>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</si>
  <si>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</si>
  <si>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</si>
  <si>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</si>
  <si>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</si>
  <si>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</si>
  <si>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</si>
  <si>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</si>
  <si>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</si>
  <si>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</si>
  <si>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</si>
  <si>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</si>
  <si>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</si>
  <si>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</si>
  <si>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</si>
  <si>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</si>
  <si>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</si>
  <si>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</si>
  <si>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</si>
  <si>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</si>
  <si>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</si>
  <si>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</si>
  <si>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</si>
  <si>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</si>
  <si>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</si>
  <si>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</si>
  <si>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</si>
  <si>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</si>
  <si>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</si>
  <si>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</si>
  <si>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</si>
  <si>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</si>
  <si>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</si>
  <si>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</si>
  <si>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</si>
  <si>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</si>
  <si>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</si>
  <si>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</si>
  <si>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</si>
  <si>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</si>
  <si>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</si>
  <si>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</si>
  <si>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</si>
  <si>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</si>
  <si>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</si>
  <si>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</si>
  <si>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</si>
  <si>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</si>
  <si>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</si>
  <si>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</si>
  <si>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</si>
  <si>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</si>
  <si>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</si>
  <si>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</si>
  <si>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</si>
  <si>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</si>
  <si>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</si>
  <si>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</si>
  <si>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</si>
  <si>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</si>
  <si>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</si>
  <si>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</si>
  <si>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</si>
  <si>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</si>
  <si>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</si>
  <si>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</si>
  <si>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</si>
  <si>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</si>
  <si>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</si>
  <si>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</si>
  <si>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</si>
  <si>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</si>
  <si>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</si>
  <si>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</si>
  <si>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</si>
  <si>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</si>
  <si>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</si>
  <si>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</si>
  <si>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</si>
  <si>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</si>
  <si>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</si>
  <si>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</si>
  <si>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</si>
  <si>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</si>
  <si>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</si>
  <si>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</si>
  <si>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</si>
  <si>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</si>
  <si>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</si>
  <si>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</si>
  <si>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</si>
  <si>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</si>
  <si>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</si>
  <si>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</si>
  <si>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</si>
  <si>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</si>
  <si>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</si>
  <si>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</si>
  <si>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</si>
  <si>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</si>
  <si>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</si>
  <si>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</si>
  <si>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</si>
  <si>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</si>
  <si>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</si>
  <si>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</si>
  <si>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</si>
  <si>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</si>
  <si>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</si>
  <si>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</si>
  <si>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</si>
  <si>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</si>
  <si>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</si>
  <si>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</si>
  <si>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</si>
  <si>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</si>
  <si>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</si>
  <si>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</si>
  <si>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</si>
  <si>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</si>
  <si>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</si>
  <si>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</si>
  <si>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</si>
  <si>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</si>
  <si>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</si>
  <si>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</si>
  <si>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</si>
  <si>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</si>
  <si>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</si>
  <si>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</si>
  <si>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</si>
  <si>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</si>
  <si>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</si>
  <si>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</si>
  <si>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</si>
  <si>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</si>
  <si>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</si>
  <si>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</si>
  <si>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</si>
  <si>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</si>
  <si>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</si>
  <si>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</si>
  <si>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</si>
  <si>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</si>
  <si>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</si>
  <si>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</si>
  <si>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</si>
  <si>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</si>
  <si>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</si>
  <si>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</si>
  <si>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</si>
  <si>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</si>
  <si>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</si>
  <si>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</si>
  <si>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</si>
  <si>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</si>
  <si>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</si>
  <si>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</si>
  <si>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</si>
  <si>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</si>
  <si>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</si>
  <si>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</si>
  <si>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</si>
  <si>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</si>
  <si>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</si>
  <si>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</si>
  <si>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</si>
  <si>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</si>
  <si>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</si>
  <si>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</si>
  <si>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</si>
  <si>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</si>
  <si>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</si>
  <si>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</si>
  <si>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</si>
  <si>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</si>
  <si>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</si>
  <si>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</si>
  <si>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</si>
  <si>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</si>
  <si>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</si>
  <si>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</si>
  <si>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</si>
  <si>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</si>
  <si>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</si>
  <si>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</si>
  <si>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</si>
  <si>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</si>
  <si>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</si>
  <si>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</si>
  <si>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</si>
  <si>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</si>
  <si>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</si>
  <si>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</si>
  <si>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</si>
  <si>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</si>
  <si>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</si>
  <si>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</si>
  <si>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</si>
  <si>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</si>
  <si>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</si>
  <si>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</si>
  <si>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</si>
  <si>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</si>
  <si>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</si>
  <si>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</si>
  <si>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</si>
  <si>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</si>
  <si>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</si>
  <si>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</si>
  <si>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</si>
  <si>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</si>
  <si>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</si>
  <si>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</si>
  <si>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</si>
  <si>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</si>
  <si>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</si>
  <si>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</si>
  <si>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</si>
  <si>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</si>
  <si>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</si>
  <si>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</si>
  <si>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</si>
  <si>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</si>
  <si>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</si>
  <si>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</si>
  <si>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</si>
  <si>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</si>
  <si>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</si>
  <si>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</si>
  <si>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</si>
  <si>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</si>
  <si>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</si>
  <si>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</si>
  <si>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</si>
  <si>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</si>
  <si>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</si>
  <si>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</si>
  <si>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</si>
  <si>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</si>
  <si>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</si>
  <si>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</si>
  <si>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</si>
  <si>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</si>
  <si>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</si>
  <si>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</si>
  <si>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</si>
  <si>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</si>
  <si>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</si>
  <si>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</si>
  <si>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</si>
  <si>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</si>
  <si>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</si>
  <si>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</si>
  <si>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</si>
  <si>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</si>
  <si>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</si>
  <si>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</si>
  <si>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</si>
  <si>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</si>
  <si>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</si>
  <si>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</si>
  <si>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</si>
  <si>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</si>
  <si>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</si>
  <si>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</si>
  <si>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</si>
  <si>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</si>
  <si>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</si>
  <si>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</si>
  <si>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</si>
  <si>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</si>
  <si>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</si>
  <si>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</si>
  <si>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</si>
  <si>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</si>
  <si>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</si>
  <si>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</si>
  <si>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</si>
  <si>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</si>
  <si>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</si>
  <si>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</si>
  <si>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</si>
  <si>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</si>
  <si>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</si>
  <si>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</si>
  <si>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</si>
  <si>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</si>
  <si>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</si>
  <si>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</si>
  <si>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</si>
  <si>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</si>
  <si>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</si>
  <si>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</si>
  <si>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</si>
  <si>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</si>
  <si>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</si>
  <si>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</si>
  <si>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</si>
  <si>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</si>
  <si>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</si>
  <si>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</si>
  <si>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</si>
  <si>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</si>
  <si>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</si>
  <si>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</si>
  <si>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</si>
  <si>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</si>
  <si>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</si>
  <si>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</si>
  <si>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</si>
  <si>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</si>
  <si>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</si>
  <si>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</si>
  <si>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</si>
  <si>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</si>
  <si>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</si>
  <si>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</si>
  <si>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</si>
  <si>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</si>
  <si>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</si>
  <si>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</si>
  <si>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</si>
  <si>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</si>
  <si>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</si>
  <si>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</si>
  <si>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</si>
  <si>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</si>
  <si>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</si>
  <si>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</si>
  <si>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</si>
  <si>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</si>
  <si>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</si>
  <si>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</si>
  <si>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</si>
  <si>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</si>
  <si>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</si>
  <si>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</si>
  <si>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</si>
  <si>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</si>
  <si>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</si>
  <si>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</si>
  <si>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</si>
  <si>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</si>
  <si>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</si>
  <si>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</si>
  <si>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</si>
  <si>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</si>
  <si>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</si>
  <si>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</si>
  <si>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</si>
  <si>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</si>
  <si>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</si>
  <si>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</si>
  <si>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</si>
  <si>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</si>
  <si>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</si>
  <si>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</si>
  <si>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</si>
  <si>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</si>
  <si>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</si>
  <si>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</si>
  <si>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</si>
  <si>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</si>
  <si>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</si>
  <si>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</si>
  <si>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</si>
  <si>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</si>
  <si>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</si>
  <si>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</si>
  <si>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</si>
  <si>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</si>
  <si>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</si>
  <si>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</si>
  <si>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</si>
  <si>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</si>
  <si>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</si>
  <si>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</si>
  <si>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</si>
  <si>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</si>
  <si>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</si>
  <si>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</si>
  <si>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</si>
  <si>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</si>
  <si>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</si>
  <si>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</si>
  <si>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</si>
  <si>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</si>
  <si>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</si>
  <si>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</si>
  <si>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</si>
  <si>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</si>
  <si>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</si>
  <si>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</si>
  <si>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</si>
  <si>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</si>
  <si>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</si>
  <si>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</si>
  <si>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</si>
  <si>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</si>
  <si>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</si>
  <si>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</si>
  <si>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</si>
  <si>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</si>
  <si>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</si>
  <si>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</si>
  <si>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</si>
  <si>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</si>
  <si>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</si>
  <si>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</si>
  <si>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</si>
  <si>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</si>
  <si>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</si>
  <si>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</si>
  <si>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</si>
  <si>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</si>
  <si>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</si>
  <si>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</si>
  <si>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</si>
  <si>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</si>
  <si>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</si>
  <si>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</si>
  <si>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</si>
  <si>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</si>
  <si>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</si>
  <si>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</si>
  <si>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</si>
  <si>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</si>
  <si>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</si>
  <si>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</si>
  <si>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</si>
  <si>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</si>
  <si>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</si>
  <si>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</si>
  <si>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</si>
  <si>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</si>
  <si>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</si>
  <si>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</si>
  <si>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</si>
  <si>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</si>
  <si>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</si>
  <si>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</si>
  <si>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</si>
  <si>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</si>
  <si>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</si>
  <si>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</si>
  <si>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</si>
  <si>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</si>
  <si>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</si>
  <si>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</si>
  <si>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</si>
  <si>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</si>
  <si>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</si>
  <si>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</si>
  <si>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</si>
  <si>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</si>
  <si>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</si>
  <si>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</si>
  <si>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</si>
  <si>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</si>
  <si>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</si>
  <si>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</si>
  <si>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</si>
  <si>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</si>
  <si>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</si>
  <si>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</si>
  <si>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</si>
  <si>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</si>
  <si>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</si>
  <si>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</si>
  <si>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</si>
  <si>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</si>
  <si>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</si>
  <si>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</si>
  <si>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</si>
  <si>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</si>
  <si>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</si>
  <si>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</si>
  <si>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</si>
  <si>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</si>
  <si>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</si>
  <si>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</si>
  <si>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</si>
  <si>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</si>
  <si>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</si>
  <si>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</si>
  <si>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</si>
  <si>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</si>
  <si>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</si>
  <si>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</si>
  <si>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</si>
  <si>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</si>
  <si>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</si>
  <si>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</si>
  <si>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</si>
  <si>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</si>
  <si>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</si>
  <si>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</si>
  <si>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</si>
  <si>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</si>
  <si>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</si>
  <si>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</si>
  <si>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</si>
  <si>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</si>
  <si>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</si>
  <si>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</si>
  <si>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</si>
  <si>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</si>
  <si>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</si>
  <si>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</si>
  <si>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</si>
  <si>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</si>
  <si>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</si>
  <si>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</si>
  <si>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</si>
  <si>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</si>
  <si>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</si>
  <si>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</si>
  <si>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</si>
  <si>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</si>
  <si>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</si>
  <si>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</si>
  <si>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</si>
  <si>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</si>
  <si>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</si>
  <si>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</si>
  <si>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</si>
  <si>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</si>
  <si>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</si>
  <si>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</si>
  <si>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</si>
  <si>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</si>
  <si>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</si>
  <si>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</si>
  <si>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</si>
  <si>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</si>
  <si>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</si>
  <si>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</si>
  <si>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</si>
  <si>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</si>
  <si>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</si>
  <si>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</si>
  <si>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</si>
  <si>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</si>
  <si>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</si>
  <si>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</si>
  <si>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</si>
  <si>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</si>
  <si>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</si>
  <si>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</si>
  <si>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</si>
  <si>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</si>
  <si>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</si>
  <si>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</si>
  <si>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</si>
  <si>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</si>
  <si>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</si>
  <si>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</si>
  <si>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</si>
  <si>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</si>
  <si>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</si>
  <si>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</si>
  <si>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</si>
  <si>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</si>
  <si>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</si>
  <si>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</si>
  <si>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</si>
  <si>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</si>
  <si>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</si>
  <si>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</si>
  <si>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</si>
  <si>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</si>
  <si>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</si>
  <si>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</si>
  <si>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</si>
  <si>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</si>
  <si>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</si>
  <si>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</si>
  <si>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</si>
  <si>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</si>
  <si>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</si>
  <si>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</si>
  <si>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</si>
  <si>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</si>
  <si>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</si>
  <si>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</si>
  <si>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</si>
  <si>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</si>
  <si>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</si>
  <si>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</si>
  <si>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</si>
  <si>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</si>
  <si>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</si>
  <si>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</si>
  <si>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</si>
  <si>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</si>
  <si>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</si>
  <si>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</si>
  <si>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</si>
  <si>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</si>
  <si>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</si>
  <si>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</si>
  <si>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</si>
  <si>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</si>
  <si>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</si>
  <si>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</si>
  <si>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</si>
  <si>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</si>
  <si>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</si>
  <si>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</si>
  <si>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</si>
  <si>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</si>
  <si>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</si>
  <si>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</si>
  <si>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</si>
  <si>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</si>
  <si>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</si>
  <si>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</si>
  <si>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</si>
  <si>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</si>
  <si>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</si>
  <si>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</si>
  <si>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</si>
  <si>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</si>
  <si>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</si>
  <si>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</si>
  <si>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</si>
  <si>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</si>
  <si>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</si>
  <si>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</si>
  <si>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</si>
  <si>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</si>
  <si>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</si>
  <si>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</si>
  <si>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</si>
  <si>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</si>
  <si>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</si>
  <si>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</si>
  <si>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</si>
  <si>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</si>
  <si>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</si>
  <si>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</si>
  <si>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</si>
  <si>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</si>
  <si>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</si>
  <si>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</si>
  <si>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</si>
  <si>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</si>
  <si>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</si>
  <si>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</si>
  <si>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</si>
  <si>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</si>
  <si>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</si>
  <si>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</si>
  <si>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</si>
  <si>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</si>
  <si>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</si>
  <si>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</si>
  <si>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</si>
  <si>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</si>
  <si>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</si>
  <si>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</si>
  <si>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</si>
  <si>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</si>
  <si>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</si>
  <si>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</si>
  <si>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</si>
  <si>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</si>
  <si>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</si>
  <si>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</si>
  <si>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</si>
  <si>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</si>
  <si>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</si>
  <si>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</si>
  <si>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</si>
  <si>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</si>
  <si>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</si>
  <si>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</si>
  <si>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</si>
  <si>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</si>
  <si>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</si>
  <si>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</si>
  <si>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</si>
  <si>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</si>
  <si>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</si>
  <si>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</si>
  <si>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</si>
  <si>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</si>
  <si>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</si>
  <si>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</si>
  <si>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</si>
  <si>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</si>
  <si>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</si>
  <si>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</si>
  <si>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</si>
  <si>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</si>
  <si>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</si>
  <si>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</si>
  <si>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</si>
  <si>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</si>
  <si>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</si>
  <si>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</si>
  <si>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</si>
  <si>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</si>
  <si>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</si>
  <si>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</si>
  <si>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</si>
  <si>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</si>
  <si>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</si>
  <si>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</si>
  <si>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</si>
  <si>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</si>
  <si>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</si>
  <si>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</si>
  <si>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</si>
  <si>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</si>
  <si>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</si>
  <si>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</si>
  <si>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</si>
  <si>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</si>
  <si>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</si>
  <si>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</si>
  <si>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</si>
  <si>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</si>
  <si>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</si>
  <si>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</si>
  <si>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</si>
  <si>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</si>
  <si>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</si>
  <si>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</si>
  <si>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</si>
  <si>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</si>
  <si>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</si>
  <si>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</si>
  <si>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</si>
  <si>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</si>
  <si>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</si>
  <si>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</si>
  <si>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</si>
  <si>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</si>
  <si>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</si>
  <si>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</si>
  <si>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</si>
  <si>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</si>
  <si>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</si>
  <si>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</si>
  <si>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</si>
  <si>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</si>
  <si>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</si>
  <si>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</si>
  <si>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</si>
  <si>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</si>
  <si>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</si>
  <si>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</si>
  <si>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</si>
  <si>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</si>
  <si>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</si>
  <si>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</si>
  <si>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</si>
  <si>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</si>
  <si>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</si>
  <si>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</si>
  <si>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</si>
  <si>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</si>
  <si>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</si>
  <si>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</si>
  <si>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</si>
  <si>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</si>
  <si>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</si>
  <si>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</si>
  <si>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</si>
  <si>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</si>
  <si>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</si>
  <si>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</si>
  <si>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</si>
  <si>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</si>
  <si>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</si>
  <si>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</si>
  <si>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</si>
  <si>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</si>
  <si>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</si>
  <si>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</si>
  <si>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</si>
  <si>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</si>
  <si>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</si>
  <si>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</si>
  <si>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</si>
  <si>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</si>
  <si>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</si>
  <si>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</si>
  <si>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</si>
  <si>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</si>
  <si>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</si>
  <si>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</si>
  <si>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</si>
  <si>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</si>
  <si>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</si>
  <si>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</si>
  <si>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</si>
  <si>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</si>
  <si>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</si>
  <si>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</si>
  <si>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</si>
  <si>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</si>
  <si>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</si>
  <si>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</si>
  <si>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</si>
  <si>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</si>
  <si>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</si>
  <si>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</si>
  <si>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</si>
  <si>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</si>
  <si>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</si>
  <si>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</si>
  <si>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</si>
  <si>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</si>
  <si>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</si>
  <si>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</si>
  <si>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</si>
  <si>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</si>
  <si>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</si>
  <si>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</si>
  <si>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</si>
  <si>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</si>
  <si>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</si>
  <si>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</si>
  <si>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</si>
  <si>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</si>
  <si>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</si>
  <si>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</si>
  <si>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</si>
  <si>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</si>
  <si>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</si>
  <si>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</si>
  <si>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</si>
  <si>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</si>
  <si>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</si>
  <si>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</si>
  <si>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</si>
  <si>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</si>
  <si>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</si>
  <si>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</si>
  <si>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</si>
  <si>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</si>
  <si>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</si>
  <si>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</si>
  <si>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</si>
  <si>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</si>
  <si>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</si>
  <si>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</si>
  <si>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</si>
  <si>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</si>
  <si>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</si>
  <si>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</si>
  <si>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</si>
  <si>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</si>
  <si>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</si>
  <si>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</si>
  <si>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</si>
  <si>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</si>
  <si>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</si>
  <si>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</si>
  <si>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</si>
  <si>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</si>
  <si>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</si>
  <si>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</si>
  <si>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</si>
  <si>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</si>
  <si>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</si>
  <si>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</si>
  <si>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</si>
  <si>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</si>
  <si>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</si>
  <si>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</si>
  <si>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</si>
  <si>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</si>
  <si>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</si>
  <si>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</si>
  <si>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</si>
  <si>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</si>
  <si>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</si>
  <si>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</si>
  <si>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</si>
  <si>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</si>
  <si>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</si>
  <si>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</si>
  <si>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</si>
  <si>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</si>
  <si>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</si>
  <si>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</si>
  <si>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</si>
  <si>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</si>
  <si>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</si>
  <si>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</si>
  <si>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</si>
  <si>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</si>
  <si>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</si>
  <si>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</si>
  <si>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</si>
  <si>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</si>
  <si>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</si>
  <si>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</si>
  <si>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</si>
  <si>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</si>
  <si>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</si>
  <si>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</si>
  <si>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</si>
  <si>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</si>
  <si>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</si>
  <si>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</si>
  <si>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</si>
  <si>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</si>
  <si>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</si>
  <si>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</si>
  <si>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</si>
  <si>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</si>
  <si>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</si>
  <si>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</si>
  <si>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</si>
  <si>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</si>
  <si>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</si>
  <si>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</si>
  <si>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</si>
  <si>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</si>
  <si>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</si>
  <si>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</si>
  <si>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</si>
  <si>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</si>
  <si>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</si>
  <si>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</si>
  <si>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</si>
  <si>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</si>
  <si>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</si>
  <si>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</si>
  <si>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</si>
  <si>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</si>
  <si>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</si>
  <si>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</si>
  <si>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</si>
  <si>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</si>
  <si>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</si>
  <si>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</si>
  <si>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</si>
  <si>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</si>
  <si>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</si>
  <si>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</si>
  <si>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</si>
  <si>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</si>
  <si>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</si>
  <si>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</si>
  <si>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</si>
  <si>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</si>
  <si>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</si>
  <si>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</si>
  <si>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</si>
  <si>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</si>
  <si>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</si>
  <si>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</si>
  <si>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</si>
  <si>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</si>
  <si>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</si>
  <si>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</si>
  <si>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</si>
  <si>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</si>
  <si>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</si>
  <si>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</si>
  <si>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</si>
  <si>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</si>
  <si>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</si>
  <si>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</si>
  <si>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</si>
  <si>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</si>
  <si>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</si>
  <si>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</si>
  <si>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</si>
  <si>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</si>
  <si>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</si>
  <si>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</si>
  <si>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</si>
  <si>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</si>
  <si>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</si>
  <si>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</si>
  <si>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</si>
  <si>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</si>
  <si>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</si>
  <si>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</si>
  <si>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</si>
  <si>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</si>
  <si>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</si>
  <si>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</si>
  <si>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</si>
  <si>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</si>
  <si>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</si>
  <si>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</si>
  <si>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</si>
  <si>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</si>
  <si>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</si>
  <si>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</si>
  <si>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</si>
  <si>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</si>
  <si>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</si>
  <si>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</si>
  <si>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</si>
  <si>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</si>
  <si>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</si>
  <si>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</si>
  <si>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</si>
  <si>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</si>
  <si>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</si>
  <si>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</si>
  <si>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</si>
  <si>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</si>
  <si>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</si>
  <si>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</si>
  <si>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</si>
  <si>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</si>
  <si>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</si>
  <si>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</si>
  <si>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</si>
  <si>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</si>
  <si>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</si>
  <si>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</si>
  <si>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</si>
  <si>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</si>
  <si>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</si>
  <si>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</si>
  <si>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</si>
  <si>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</si>
  <si>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</si>
  <si>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</si>
  <si>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</si>
  <si>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</si>
  <si>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</si>
  <si>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</si>
  <si>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</si>
  <si>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</si>
  <si>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</si>
  <si>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</si>
  <si>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</si>
  <si>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</si>
  <si>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</si>
  <si>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</si>
  <si>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</si>
  <si>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</si>
  <si>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</si>
  <si>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</si>
  <si>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</si>
  <si>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</si>
  <si>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</si>
  <si>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</si>
  <si>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</si>
  <si>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</si>
  <si>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</si>
  <si>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</si>
  <si>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</si>
  <si>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</si>
  <si>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</si>
  <si>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</si>
  <si>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</si>
  <si>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</si>
  <si>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</si>
  <si>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</si>
  <si>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</si>
  <si>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</si>
  <si>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</si>
  <si>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</si>
  <si>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</si>
  <si>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</si>
  <si>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</si>
  <si>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</si>
  <si>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</si>
  <si>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</si>
  <si>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</si>
  <si>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</si>
  <si>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</si>
  <si>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</si>
  <si>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</si>
  <si>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</si>
  <si>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</si>
  <si>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</si>
  <si>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</si>
  <si>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</si>
  <si>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</si>
  <si>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</si>
  <si>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</si>
  <si>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</si>
  <si>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</si>
  <si>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</si>
  <si>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</si>
  <si>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</si>
  <si>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</si>
  <si>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</si>
  <si>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</si>
  <si>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</si>
  <si>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</si>
  <si>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</si>
  <si>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</si>
  <si>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</si>
  <si>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</si>
  <si>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</si>
  <si>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</si>
  <si>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</si>
  <si>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</si>
  <si>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</si>
  <si>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</si>
  <si>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</si>
  <si>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</si>
  <si>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</si>
  <si>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</si>
  <si>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</si>
  <si>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</si>
  <si>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</si>
  <si>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</si>
  <si>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</si>
  <si>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</si>
  <si>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</si>
  <si>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</si>
  <si>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</si>
  <si>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</si>
  <si>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</si>
  <si>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</si>
  <si>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</si>
  <si>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</si>
  <si>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</si>
  <si>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</si>
  <si>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</si>
  <si>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</si>
  <si>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</si>
  <si>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</si>
  <si>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</si>
  <si>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</si>
  <si>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</si>
  <si>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</si>
  <si>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</si>
  <si>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</si>
  <si>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</si>
  <si>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</si>
  <si>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</si>
  <si>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</si>
  <si>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</si>
  <si>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</si>
  <si>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</si>
  <si>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</si>
  <si>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</si>
  <si>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</si>
  <si>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</si>
  <si>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</si>
  <si>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</si>
  <si>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</si>
  <si>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</si>
  <si>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</si>
  <si>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</si>
  <si>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</si>
  <si>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</si>
  <si>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</si>
  <si>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</si>
  <si>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</si>
  <si>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</si>
  <si>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</si>
  <si>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</si>
  <si>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</si>
  <si>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</si>
  <si>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</si>
  <si>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</si>
  <si>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</si>
  <si>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</si>
  <si>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</si>
  <si>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</si>
  <si>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</si>
  <si>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</si>
  <si>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</si>
  <si>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</si>
  <si>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</si>
  <si>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</si>
  <si>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</si>
  <si>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</si>
  <si>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</si>
  <si>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</si>
  <si>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</si>
  <si>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</si>
  <si>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</si>
  <si>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</si>
  <si>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</si>
  <si>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</si>
  <si>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</si>
  <si>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</si>
  <si>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</si>
  <si>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</si>
  <si>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</si>
  <si>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</si>
  <si>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</si>
  <si>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</si>
  <si>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</si>
  <si>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</si>
  <si>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</si>
  <si>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</si>
  <si>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</si>
  <si>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</si>
  <si>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</si>
  <si>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</si>
  <si>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</si>
  <si>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</si>
  <si>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</si>
  <si>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</si>
  <si>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</si>
  <si>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</si>
  <si>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</si>
  <si>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</si>
  <si>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</si>
  <si>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</si>
  <si>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</si>
  <si>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</si>
  <si>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</si>
  <si>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</si>
  <si>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</si>
  <si>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</si>
  <si>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</si>
  <si>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</si>
  <si>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</si>
  <si>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</si>
  <si>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</si>
  <si>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</si>
  <si>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</si>
  <si>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</si>
  <si>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</si>
  <si>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</si>
  <si>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</si>
  <si>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</si>
  <si>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</si>
  <si>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</si>
  <si>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</si>
  <si>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</si>
  <si>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</si>
  <si>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</si>
  <si>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</si>
  <si>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</si>
  <si>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</si>
  <si>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</si>
  <si>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</si>
  <si>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</si>
  <si>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</si>
  <si>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</si>
  <si>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</si>
  <si>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</si>
  <si>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</si>
  <si>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</si>
  <si>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</si>
  <si>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</si>
  <si>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</si>
  <si>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</si>
  <si>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</si>
  <si>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</si>
  <si>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</si>
  <si>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</si>
  <si>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</si>
  <si>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</si>
  <si>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</si>
  <si>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</si>
  <si>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</si>
  <si>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</si>
  <si>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</si>
  <si>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</si>
  <si>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</si>
  <si>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</si>
  <si>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</si>
  <si>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</si>
  <si>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</si>
  <si>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</si>
  <si>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</si>
  <si>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</si>
  <si>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</si>
  <si>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</si>
  <si>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</si>
  <si>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</si>
  <si>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</si>
  <si>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</si>
  <si>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</si>
  <si>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</si>
  <si>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</si>
  <si>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</si>
  <si>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</si>
  <si>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</si>
  <si>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</si>
  <si>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</si>
  <si>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</si>
  <si>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</si>
  <si>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</si>
  <si>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</si>
  <si>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</si>
  <si>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</si>
  <si>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</si>
  <si>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</si>
  <si>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</si>
  <si>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</si>
  <si>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</si>
  <si>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</si>
  <si>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</si>
  <si>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</si>
  <si>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</si>
  <si>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</si>
  <si>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</si>
  <si>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</si>
  <si>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</si>
  <si>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</si>
  <si>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</si>
  <si>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</si>
  <si>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</si>
  <si>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</si>
  <si>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</si>
  <si>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</si>
  <si>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</si>
  <si>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</si>
  <si>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</si>
  <si>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</si>
  <si>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</si>
  <si>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</si>
  <si>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</si>
  <si>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</si>
  <si>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</si>
  <si>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</si>
  <si>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</si>
  <si>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</si>
  <si>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</si>
  <si>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</si>
  <si>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</si>
  <si>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</si>
  <si>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</si>
  <si>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</si>
  <si>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</si>
  <si>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</si>
  <si>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</si>
  <si>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</si>
  <si>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</si>
  <si>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</si>
  <si>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</si>
  <si>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</si>
  <si>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</si>
  <si>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</si>
  <si>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</si>
  <si>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</si>
  <si>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</si>
  <si>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</si>
  <si>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</si>
  <si>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</si>
  <si>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</si>
  <si>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</si>
  <si>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</si>
  <si>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</si>
  <si>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</si>
  <si>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</si>
  <si>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</si>
  <si>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</si>
  <si>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</si>
  <si>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</si>
  <si>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</si>
  <si>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</si>
  <si>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</si>
  <si>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</si>
  <si>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</si>
  <si>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</si>
  <si>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</si>
  <si>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</si>
  <si>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</si>
  <si>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</si>
  <si>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</si>
  <si>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</si>
  <si>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</si>
  <si>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</si>
  <si>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</si>
  <si>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</si>
  <si>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</si>
  <si>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</si>
  <si>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</si>
  <si>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</si>
  <si>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</si>
  <si>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</si>
  <si>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</si>
  <si>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</si>
  <si>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</si>
  <si>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</si>
  <si>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</si>
  <si>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</si>
  <si>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</si>
  <si>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</si>
  <si>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</si>
  <si>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</si>
  <si>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</si>
  <si>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</si>
  <si>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</si>
  <si>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</si>
  <si>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</si>
  <si>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</si>
  <si>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</si>
  <si>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</si>
  <si>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</si>
  <si>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</si>
  <si>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</si>
  <si>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</si>
  <si>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</si>
  <si>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</si>
  <si>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</si>
  <si>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</si>
  <si>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</si>
  <si>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</si>
  <si>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</si>
  <si>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</si>
  <si>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</si>
  <si>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</si>
  <si>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</si>
  <si>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</si>
  <si>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</si>
  <si>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</si>
  <si>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</si>
  <si>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</si>
  <si>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</si>
  <si>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</si>
  <si>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</si>
  <si>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</si>
  <si>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</si>
  <si>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</si>
  <si>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</si>
  <si>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</si>
  <si>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</si>
  <si>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</si>
  <si>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</si>
  <si>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</si>
  <si>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</si>
  <si>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</si>
  <si>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</si>
  <si>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</si>
  <si>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</si>
  <si>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</si>
  <si>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</si>
  <si>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</si>
  <si>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</si>
  <si>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</si>
  <si>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</si>
  <si>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</si>
  <si>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</si>
  <si>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</si>
  <si>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</si>
  <si>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</si>
  <si>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</si>
  <si>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</si>
  <si>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</si>
  <si>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</si>
  <si>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</si>
  <si>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</si>
  <si>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</si>
  <si>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</si>
  <si>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</si>
  <si>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</si>
  <si>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</si>
  <si>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</si>
  <si>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</si>
  <si>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</si>
  <si>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</si>
  <si>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</si>
  <si>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</si>
  <si>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</si>
  <si>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</si>
  <si>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</si>
  <si>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</si>
  <si>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</si>
  <si>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</si>
  <si>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</si>
  <si>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</si>
  <si>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</si>
  <si>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</si>
  <si>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</si>
  <si>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</si>
  <si>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</si>
  <si>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</si>
  <si>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</si>
  <si>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</si>
  <si>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</si>
  <si>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</si>
  <si>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</si>
  <si>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</si>
  <si>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</si>
  <si>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</si>
  <si>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</si>
  <si>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</si>
  <si>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</si>
  <si>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</si>
  <si>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</si>
  <si>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</si>
  <si>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</si>
  <si>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</si>
  <si>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</si>
  <si>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</si>
  <si>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</si>
  <si>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</si>
  <si>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</si>
  <si>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</si>
  <si>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</si>
  <si>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</si>
  <si>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</si>
  <si>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</si>
  <si>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</si>
  <si>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</si>
  <si>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</si>
  <si>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</si>
  <si>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</si>
  <si>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</si>
  <si>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</si>
  <si>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</si>
  <si>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</si>
  <si>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</si>
  <si>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</si>
  <si>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</si>
  <si>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</si>
  <si>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</si>
  <si>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</si>
  <si>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</si>
  <si>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</si>
  <si>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</si>
  <si>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</si>
  <si>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</si>
  <si>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</si>
  <si>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</si>
  <si>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</si>
  <si>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</si>
  <si>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</si>
  <si>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</si>
  <si>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</si>
  <si>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</si>
  <si>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</si>
  <si>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</si>
  <si>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</si>
  <si>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</si>
  <si>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</si>
  <si>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</si>
  <si>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</si>
  <si>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</si>
  <si>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</si>
  <si>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</si>
  <si>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</si>
  <si>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</si>
  <si>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</si>
  <si>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</si>
  <si>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</si>
  <si>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</si>
  <si>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</si>
  <si>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</si>
  <si>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</si>
  <si>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</si>
  <si>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</si>
  <si>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</si>
  <si>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</si>
  <si>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</si>
  <si>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</si>
  <si>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</si>
  <si>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</si>
  <si>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</si>
  <si>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</si>
  <si>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</si>
  <si>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</si>
  <si>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</si>
  <si>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</si>
  <si>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</si>
  <si>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</si>
  <si>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</si>
  <si>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</si>
  <si>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</si>
  <si>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</si>
  <si>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</si>
  <si>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</si>
  <si>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</si>
  <si>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</si>
  <si>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</si>
  <si>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</si>
  <si>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</si>
  <si>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</si>
  <si>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</si>
  <si>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</si>
  <si>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</si>
  <si>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</si>
  <si>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</si>
  <si>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</si>
  <si>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</si>
  <si>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</si>
  <si>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</si>
  <si>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</si>
  <si>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</si>
  <si>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</si>
  <si>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</si>
  <si>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</si>
  <si>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</si>
  <si>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</si>
  <si>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</si>
  <si>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</si>
  <si>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</si>
  <si>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</si>
  <si>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</si>
  <si>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</si>
  <si>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</si>
  <si>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</si>
  <si>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</si>
  <si>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</si>
  <si>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</si>
  <si>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</si>
  <si>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</si>
  <si>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</si>
  <si>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</si>
  <si>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</si>
  <si>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</si>
  <si>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</si>
  <si>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</si>
  <si>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</si>
  <si>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</si>
  <si>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</si>
  <si>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</si>
  <si>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</si>
  <si>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</si>
  <si>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</si>
  <si>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</si>
  <si>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</si>
  <si>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</si>
  <si>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</si>
  <si>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</si>
  <si>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</si>
  <si>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</si>
  <si>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</si>
  <si>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</si>
  <si>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</si>
  <si>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</si>
  <si>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</si>
  <si>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</si>
  <si>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</si>
  <si>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</si>
  <si>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</si>
  <si>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</si>
  <si>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</si>
  <si>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</si>
  <si>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</si>
  <si>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</si>
  <si>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</si>
  <si>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</si>
  <si>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</si>
  <si>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</si>
  <si>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</si>
  <si>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</si>
  <si>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</si>
  <si>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</si>
  <si>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</si>
  <si>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</si>
  <si>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</si>
  <si>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</si>
  <si>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</si>
  <si>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</si>
  <si>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</si>
  <si>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</si>
  <si>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</si>
  <si>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</si>
  <si>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</si>
  <si>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</si>
  <si>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</si>
  <si>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</si>
  <si>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</si>
  <si>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</si>
  <si>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</si>
  <si>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</si>
  <si>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</si>
  <si>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</si>
  <si>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</si>
  <si>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</si>
  <si>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</si>
  <si>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</si>
  <si>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</si>
  <si>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</si>
  <si>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</si>
  <si>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</si>
  <si>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</si>
  <si>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</si>
  <si>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</si>
  <si>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</si>
  <si>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</si>
  <si>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</si>
  <si>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</si>
  <si>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</si>
  <si>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</si>
  <si>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</si>
  <si>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</si>
  <si>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</si>
  <si>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</si>
  <si>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</si>
  <si>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</si>
  <si>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</si>
  <si>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</si>
  <si>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</si>
  <si>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</si>
  <si>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</si>
  <si>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</si>
  <si>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</si>
  <si>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</si>
  <si>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</si>
  <si>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</si>
  <si>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</si>
  <si>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</si>
  <si>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</si>
  <si>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</si>
  <si>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</si>
  <si>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</si>
  <si>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</si>
  <si>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</si>
  <si>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</si>
  <si>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</si>
  <si>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</si>
  <si>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</si>
  <si>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</si>
  <si>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</si>
  <si>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</si>
  <si>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</si>
  <si>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</si>
  <si>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</si>
  <si>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</si>
  <si>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</si>
  <si>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</si>
  <si>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</si>
  <si>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</si>
  <si>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</si>
  <si>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</si>
  <si>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</si>
  <si>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</si>
  <si>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</si>
  <si>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</si>
  <si>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</si>
  <si>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</si>
  <si>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</si>
  <si>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</si>
  <si>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</si>
  <si>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</si>
  <si>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</si>
  <si>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</si>
  <si>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</si>
  <si>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</si>
  <si>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</si>
  <si>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</si>
  <si>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</si>
  <si>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</si>
  <si>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</si>
  <si>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</si>
  <si>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</si>
  <si>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</si>
  <si>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</si>
  <si>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</si>
  <si>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</si>
  <si>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</si>
  <si>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</si>
  <si>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</si>
  <si>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</si>
  <si>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</si>
  <si>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</si>
  <si>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</si>
  <si>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</si>
  <si>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</si>
  <si>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</si>
  <si>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</si>
  <si>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</si>
  <si>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</si>
  <si>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</si>
  <si>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</si>
  <si>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</si>
  <si>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</si>
  <si>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</si>
  <si>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</si>
  <si>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</si>
  <si>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</si>
  <si>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</si>
  <si>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</si>
  <si>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</si>
  <si>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</si>
  <si>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</si>
  <si>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</si>
  <si>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</si>
  <si>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</si>
  <si>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</si>
  <si>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</si>
  <si>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</si>
  <si>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</si>
  <si>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</si>
  <si>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</si>
  <si>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</si>
  <si>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</si>
  <si>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</si>
  <si>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</si>
  <si>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</si>
  <si>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</si>
  <si>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</si>
  <si>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</si>
  <si>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</si>
  <si>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</si>
  <si>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</si>
  <si>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</si>
  <si>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</si>
  <si>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</si>
  <si>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</si>
  <si>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</si>
  <si>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</si>
  <si>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</si>
  <si>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</si>
  <si>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</si>
  <si>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</si>
  <si>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</si>
  <si>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</si>
  <si>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</si>
  <si>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</si>
  <si>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</si>
  <si>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</si>
  <si>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</si>
  <si>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</si>
  <si>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</si>
  <si>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</si>
  <si>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</si>
  <si>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</si>
  <si>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</si>
  <si>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</si>
  <si>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</si>
  <si>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</si>
  <si>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</si>
  <si>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</si>
  <si>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</si>
  <si>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</si>
  <si>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</si>
  <si>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</si>
  <si>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</si>
  <si>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</si>
  <si>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</si>
  <si>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</si>
  <si>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</si>
  <si>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</si>
  <si>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</si>
  <si>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</si>
  <si>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</si>
  <si>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</si>
  <si>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</si>
  <si>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</si>
  <si>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</si>
  <si>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</si>
  <si>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</si>
  <si>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</si>
  <si>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</si>
  <si>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</si>
  <si>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</si>
  <si>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</si>
  <si>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</si>
  <si>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</si>
  <si>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</si>
  <si>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</si>
  <si>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</si>
  <si>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</si>
  <si>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</si>
  <si>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</si>
  <si>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</si>
  <si>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</si>
  <si>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</si>
  <si>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</si>
  <si>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</si>
  <si>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</si>
  <si>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</si>
  <si>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</si>
  <si>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</si>
  <si>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</si>
  <si>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</si>
  <si>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</si>
  <si>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</si>
  <si>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</si>
  <si>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</si>
  <si>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</si>
  <si>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</si>
  <si>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</si>
  <si>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</si>
  <si>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</si>
  <si>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</si>
  <si>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</si>
  <si>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</si>
  <si>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</si>
  <si>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</si>
  <si>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</si>
  <si>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</si>
  <si>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</si>
  <si>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</si>
  <si>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</si>
  <si>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</si>
  <si>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</si>
  <si>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</si>
  <si>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</si>
  <si>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</si>
  <si>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</si>
  <si>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</si>
  <si>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</si>
  <si>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</si>
  <si>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</si>
  <si>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</si>
  <si>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</si>
  <si>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</si>
  <si>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</si>
  <si>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</si>
  <si>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</si>
  <si>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</si>
  <si>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</si>
  <si>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</si>
  <si>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</si>
  <si>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</si>
  <si>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</si>
  <si>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</si>
  <si>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</si>
  <si>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</si>
  <si>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</si>
  <si>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</si>
  <si>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</si>
  <si>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</si>
  <si>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</si>
  <si>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</si>
  <si>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</si>
  <si>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</si>
  <si>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</si>
  <si>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</si>
  <si>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</si>
  <si>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</si>
  <si>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</si>
  <si>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</si>
  <si>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</si>
  <si>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</si>
  <si>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</si>
  <si>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</si>
  <si>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</si>
  <si>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</si>
  <si>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</si>
  <si>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</si>
  <si>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</si>
  <si>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</si>
  <si>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</si>
  <si>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</si>
  <si>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</si>
  <si>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</si>
  <si>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</si>
  <si>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</si>
  <si>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</si>
  <si>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</si>
  <si>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</si>
  <si>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</si>
  <si>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</si>
  <si>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</si>
  <si>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</si>
  <si>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</si>
  <si>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</si>
  <si>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</si>
  <si>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</si>
  <si>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</si>
  <si>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</si>
  <si>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</si>
  <si>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</si>
  <si>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</si>
  <si>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</si>
  <si>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</si>
  <si>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</si>
  <si>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</si>
  <si>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</si>
  <si>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</si>
  <si>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</si>
  <si>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</si>
  <si>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</si>
  <si>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</si>
  <si>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</si>
  <si>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</si>
  <si>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</si>
  <si>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</si>
  <si>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</si>
  <si>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</si>
  <si>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</si>
  <si>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</si>
  <si>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</si>
  <si>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</si>
  <si>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</si>
  <si>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</si>
  <si>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</si>
  <si>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</si>
  <si>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</si>
  <si>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</si>
  <si>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</si>
  <si>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</si>
  <si>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</si>
  <si>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</si>
  <si>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</si>
  <si>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</si>
  <si>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</si>
  <si>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</si>
  <si>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</si>
  <si>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</si>
  <si>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</si>
  <si>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</si>
  <si>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</si>
  <si>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</si>
  <si>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</si>
  <si>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</si>
  <si>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</si>
  <si>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</si>
  <si>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</si>
  <si>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</si>
  <si>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</si>
  <si>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</si>
  <si>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</si>
  <si>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</si>
  <si>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</si>
  <si>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</si>
  <si>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</si>
  <si>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</si>
  <si>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</si>
  <si>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</si>
  <si>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</si>
  <si>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</si>
  <si>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</si>
  <si>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</si>
  <si>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</si>
  <si>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</si>
  <si>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</si>
  <si>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</si>
  <si>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</si>
  <si>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</si>
  <si>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</si>
  <si>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</si>
  <si>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</si>
  <si>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</si>
  <si>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</si>
  <si>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</si>
  <si>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</si>
  <si>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</si>
  <si>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</si>
  <si>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</si>
  <si>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</si>
  <si>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</si>
  <si>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</si>
  <si>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</si>
  <si>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</si>
  <si>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</si>
  <si>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</si>
  <si>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</si>
  <si>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</si>
  <si>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</si>
  <si>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</si>
  <si>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</si>
  <si>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</si>
  <si>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</si>
  <si>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</si>
  <si>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</si>
  <si>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</si>
  <si>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</si>
  <si>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</si>
  <si>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</si>
  <si>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</si>
  <si>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</si>
  <si>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</si>
  <si>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</si>
  <si>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</si>
  <si>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</si>
  <si>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</si>
  <si>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</si>
  <si>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</si>
  <si>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</si>
  <si>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</si>
  <si>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</si>
  <si>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</si>
  <si>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</si>
  <si>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</si>
  <si>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</si>
  <si>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</si>
  <si>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</si>
  <si>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</si>
  <si>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</si>
  <si>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</si>
  <si>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</si>
  <si>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</si>
  <si>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</si>
  <si>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</si>
  <si>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</si>
  <si>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</si>
  <si>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</si>
  <si>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</si>
  <si>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</si>
  <si>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</si>
  <si>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</si>
  <si>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</si>
  <si>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</si>
  <si>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</si>
  <si>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</si>
  <si>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</si>
  <si>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</si>
  <si>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</si>
  <si>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</si>
  <si>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</si>
  <si>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</si>
  <si>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</si>
  <si>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</si>
  <si>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</si>
  <si>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</si>
  <si>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</si>
  <si>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</si>
  <si>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</si>
  <si>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</si>
  <si>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</si>
  <si>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</si>
  <si>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</si>
  <si>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</si>
  <si>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</si>
  <si>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</si>
  <si>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</si>
  <si>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</si>
  <si>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</si>
  <si>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</si>
  <si>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</si>
  <si>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</si>
  <si>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</si>
  <si>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</si>
  <si>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</si>
  <si>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</si>
  <si>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</si>
  <si>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</si>
  <si>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</si>
  <si>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</si>
  <si>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</si>
  <si>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</si>
  <si>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</si>
  <si>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</si>
  <si>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</si>
  <si>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</si>
  <si>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</si>
  <si>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</si>
  <si>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</si>
  <si>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</si>
  <si>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</si>
  <si>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</si>
  <si>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</si>
  <si>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</si>
  <si>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</si>
  <si>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</si>
  <si>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</si>
  <si>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</si>
  <si>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</si>
  <si>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</si>
  <si>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</si>
  <si>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</si>
  <si>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</si>
  <si>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</si>
  <si>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</si>
  <si>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</si>
  <si>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</si>
  <si>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</si>
  <si>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</si>
  <si>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</si>
  <si>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</si>
  <si>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</si>
  <si>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</si>
  <si>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</si>
  <si>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</si>
  <si>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</si>
  <si>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</si>
  <si>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</si>
  <si>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</si>
  <si>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</si>
  <si>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</si>
  <si>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</si>
  <si>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</si>
  <si>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</si>
  <si>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</si>
  <si>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</si>
  <si>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</si>
  <si>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</si>
  <si>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</si>
  <si>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</si>
  <si>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</si>
  <si>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</si>
  <si>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</si>
  <si>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</si>
  <si>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</si>
  <si>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</si>
  <si>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</si>
  <si>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</si>
  <si>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</si>
  <si>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</si>
  <si>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</si>
  <si>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</si>
  <si>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</si>
  <si>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</si>
  <si>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</si>
  <si>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</si>
  <si>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</si>
  <si>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</si>
  <si>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</si>
  <si>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</si>
  <si>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</si>
  <si>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</si>
  <si>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</si>
  <si>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</si>
  <si>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</si>
  <si>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</si>
  <si>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</si>
  <si>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</si>
  <si>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</si>
  <si>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</si>
  <si>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</si>
  <si>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</si>
  <si>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</si>
  <si>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</si>
  <si>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</si>
  <si>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</si>
  <si>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</si>
  <si>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</si>
  <si>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</si>
  <si>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</si>
  <si>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</si>
  <si>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</si>
  <si>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</si>
  <si>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</si>
  <si>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</si>
  <si>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</si>
  <si>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</si>
  <si>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</si>
  <si>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</si>
  <si>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</si>
  <si>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</si>
  <si>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</si>
  <si>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</si>
  <si>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</si>
  <si>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</si>
  <si>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</si>
  <si>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</si>
  <si>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</si>
  <si>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</si>
  <si>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</si>
  <si>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</si>
  <si>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</si>
  <si>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</si>
  <si>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</si>
  <si>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</si>
  <si>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</si>
  <si>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</si>
  <si>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</si>
  <si>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</si>
  <si>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</si>
  <si>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</si>
  <si>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</si>
  <si>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</si>
  <si>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</si>
  <si>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</si>
  <si>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</si>
  <si>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</si>
  <si>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</si>
  <si>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</si>
  <si>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</si>
  <si>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</si>
  <si>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</si>
  <si>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</si>
  <si>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</si>
  <si>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</si>
  <si>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</si>
  <si>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</si>
  <si>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</si>
  <si>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</si>
  <si>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</si>
  <si>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</si>
  <si>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</si>
  <si>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</si>
  <si>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</si>
  <si>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</si>
  <si>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</si>
  <si>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</si>
  <si>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</si>
  <si>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</si>
  <si>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</si>
  <si>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</si>
  <si>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</si>
  <si>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</si>
  <si>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</si>
  <si>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</si>
  <si>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</si>
  <si>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</si>
  <si>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</si>
  <si>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</si>
  <si>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</si>
  <si>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</si>
  <si>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</si>
  <si>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</si>
  <si>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</si>
  <si>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</si>
  <si>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</si>
  <si>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</si>
  <si>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</si>
  <si>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</si>
  <si>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</si>
  <si>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</si>
  <si>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</si>
  <si>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</si>
  <si>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</si>
  <si>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</si>
  <si>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</si>
  <si>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</si>
  <si>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</si>
  <si>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</si>
  <si>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</si>
  <si>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</si>
  <si>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</si>
  <si>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</si>
  <si>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</si>
  <si>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</si>
  <si>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</si>
  <si>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</si>
  <si>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</si>
  <si>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</si>
  <si>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</si>
  <si>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</si>
  <si>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</si>
  <si>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</si>
  <si>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</si>
  <si>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</si>
  <si>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</si>
  <si>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</si>
  <si>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</si>
  <si>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</si>
  <si>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</si>
  <si>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</si>
  <si>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</si>
  <si>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</si>
  <si>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</si>
  <si>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</si>
  <si>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</si>
  <si>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</si>
  <si>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</si>
  <si>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</si>
  <si>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</si>
  <si>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</si>
  <si>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</si>
  <si>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</si>
  <si>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</si>
  <si>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</si>
  <si>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</si>
  <si>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</si>
  <si>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</si>
  <si>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</si>
  <si>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</si>
  <si>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</si>
  <si>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</si>
  <si>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</si>
  <si>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</si>
  <si>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</si>
  <si>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</si>
  <si>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</si>
  <si>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</si>
  <si>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</si>
  <si>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</si>
  <si>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</si>
  <si>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</si>
  <si>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</si>
  <si>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</si>
  <si>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</si>
  <si>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</si>
  <si>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</si>
  <si>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</si>
  <si>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</si>
  <si>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</si>
  <si>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</si>
  <si>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</si>
  <si>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</si>
  <si>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</si>
  <si>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</si>
  <si>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</si>
  <si>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</si>
  <si>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</si>
  <si>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</si>
  <si>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</si>
  <si>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</si>
  <si>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</si>
  <si>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</si>
  <si>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</si>
  <si>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</si>
  <si>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</si>
  <si>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</si>
  <si>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</si>
  <si>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</si>
  <si>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</si>
  <si>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</si>
  <si>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</si>
  <si>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</si>
  <si>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</si>
  <si>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</si>
  <si>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</si>
  <si>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</si>
  <si>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</si>
  <si>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</si>
  <si>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</si>
  <si>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</si>
  <si>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</si>
  <si>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</si>
  <si>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</si>
  <si>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</si>
  <si>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</si>
  <si>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</si>
  <si>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</si>
  <si>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</si>
  <si>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</si>
  <si>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</si>
  <si>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</si>
  <si>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</si>
  <si>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</si>
  <si>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</si>
  <si>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</si>
  <si>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</si>
  <si>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</si>
  <si>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</si>
  <si>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</si>
  <si>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</si>
  <si>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</si>
  <si>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</si>
  <si>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</si>
  <si>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</si>
  <si>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</si>
  <si>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</si>
  <si>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</si>
  <si>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</si>
  <si>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</si>
  <si>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</si>
  <si>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</si>
  <si>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</si>
  <si>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</si>
  <si>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</si>
  <si>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</si>
  <si>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</si>
  <si>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</si>
  <si>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</si>
  <si>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</si>
  <si>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</si>
  <si>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</si>
  <si>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</si>
  <si>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</si>
  <si>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</si>
  <si>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</si>
  <si>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</si>
  <si>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</si>
  <si>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</si>
  <si>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</si>
  <si>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</si>
  <si>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</si>
  <si>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</si>
  <si>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</si>
  <si>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</si>
  <si>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</si>
  <si>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</si>
  <si>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</si>
  <si>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</si>
  <si>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</si>
  <si>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</si>
  <si>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</si>
  <si>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</si>
  <si>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</si>
  <si>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</si>
  <si>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</si>
  <si>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</si>
  <si>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</si>
  <si>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</si>
  <si>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</si>
  <si>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</si>
  <si>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</si>
  <si>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</si>
  <si>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</si>
  <si>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</si>
  <si>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</si>
  <si>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</si>
  <si>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</si>
  <si>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</si>
  <si>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</si>
  <si>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</si>
  <si>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</si>
  <si>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</si>
  <si>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</si>
  <si>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</si>
  <si>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</si>
  <si>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</si>
  <si>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</si>
  <si>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</si>
  <si>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</si>
  <si>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</si>
  <si>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</si>
  <si>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</si>
  <si>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</si>
  <si>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</si>
  <si>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</si>
  <si>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</si>
  <si>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</si>
  <si>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</si>
  <si>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</si>
  <si>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</si>
  <si>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</si>
  <si>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</si>
  <si>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</si>
  <si>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</si>
  <si>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</si>
  <si>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</si>
  <si>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</si>
  <si>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</si>
  <si>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</si>
  <si>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</si>
  <si>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</si>
  <si>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</si>
  <si>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</si>
  <si>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</si>
  <si>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</si>
  <si>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</si>
  <si>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</si>
  <si>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</si>
  <si>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</si>
  <si>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</si>
  <si>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</si>
  <si>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</si>
  <si>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</si>
  <si>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</si>
  <si>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</si>
  <si>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</si>
  <si>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</si>
  <si>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</si>
  <si>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</si>
  <si>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</si>
  <si>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</si>
  <si>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</si>
  <si>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</si>
  <si>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</si>
  <si>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</si>
  <si>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</si>
  <si>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</si>
  <si>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</si>
  <si>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</si>
  <si>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</si>
  <si>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</si>
  <si>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</si>
  <si>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</si>
  <si>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</si>
  <si>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</si>
  <si>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</si>
  <si>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</si>
  <si>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</si>
  <si>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</si>
  <si>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</si>
  <si>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</si>
  <si>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</si>
  <si>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</si>
  <si>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</si>
  <si>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</si>
  <si>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</si>
  <si>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</si>
  <si>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</si>
  <si>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</si>
  <si>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</si>
  <si>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</si>
  <si>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</si>
  <si>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</si>
  <si>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</si>
  <si>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</si>
  <si>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</si>
  <si>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</si>
  <si>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</si>
  <si>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</si>
  <si>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</si>
  <si>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</si>
  <si>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</si>
  <si>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</si>
  <si>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</si>
  <si>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</si>
  <si>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</si>
  <si>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</si>
  <si>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</si>
  <si>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</si>
  <si>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</si>
  <si>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</si>
  <si>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</si>
  <si>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</si>
  <si>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</si>
  <si>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</si>
  <si>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</si>
  <si>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</si>
  <si>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</si>
  <si>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</si>
  <si>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</si>
  <si>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</si>
  <si>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</si>
  <si>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</si>
  <si>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</si>
  <si>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</si>
  <si>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</si>
  <si>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</si>
  <si>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</si>
  <si>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</si>
  <si>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</si>
  <si>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</si>
  <si>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</si>
  <si>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</si>
  <si>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</si>
  <si>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</si>
  <si>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</si>
  <si>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</si>
  <si>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</si>
  <si>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</si>
  <si>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</si>
  <si>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</si>
  <si>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</si>
  <si>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</si>
  <si>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</si>
  <si>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</si>
  <si>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</si>
  <si>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</si>
  <si>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</si>
  <si>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</si>
  <si>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</si>
  <si>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</si>
  <si>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</si>
  <si>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</si>
  <si>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</si>
  <si>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</si>
  <si>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</si>
  <si>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</si>
  <si>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</si>
  <si>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</si>
  <si>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</si>
  <si>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</si>
  <si>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</si>
  <si>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</si>
  <si>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</si>
  <si>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</si>
  <si>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</si>
  <si>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</si>
  <si>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</si>
  <si>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</si>
  <si>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</si>
  <si>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</si>
  <si>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</si>
  <si>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</si>
  <si>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</si>
  <si>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</si>
  <si>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</si>
  <si>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</si>
  <si>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</si>
  <si>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</si>
  <si>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</si>
  <si>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</si>
  <si>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</si>
  <si>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</si>
  <si>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</si>
  <si>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</si>
  <si>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</si>
  <si>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</si>
  <si>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</si>
  <si>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</si>
  <si>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</si>
  <si>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</si>
  <si>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</si>
  <si>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</si>
  <si>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</si>
  <si>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</si>
  <si>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</si>
  <si>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</si>
  <si>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</si>
  <si>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</si>
  <si>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</si>
  <si>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</si>
  <si>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</si>
  <si>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</si>
  <si>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</si>
  <si>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</si>
  <si>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</si>
  <si>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</si>
  <si>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</si>
  <si>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</si>
  <si>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</si>
  <si>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</si>
  <si>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</si>
  <si>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</si>
  <si>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</si>
  <si>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</si>
  <si>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</si>
  <si>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</si>
  <si>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</si>
  <si>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</si>
  <si>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</si>
  <si>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</si>
  <si>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</si>
  <si>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</si>
  <si>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</si>
  <si>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</si>
  <si>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</si>
  <si>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</si>
  <si>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</si>
  <si>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</si>
  <si>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</si>
  <si>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</si>
  <si>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</si>
  <si>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</si>
  <si>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</si>
  <si>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</si>
  <si>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</si>
  <si>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</si>
  <si>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</si>
  <si>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</si>
  <si>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</si>
  <si>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</si>
  <si>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</si>
  <si>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</si>
  <si>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</si>
  <si>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</si>
  <si>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</si>
  <si>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</si>
  <si>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</si>
  <si>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</si>
  <si>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</si>
  <si>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</si>
  <si>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</si>
  <si>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</si>
  <si>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</si>
  <si>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</si>
  <si>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</si>
  <si>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</si>
  <si>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</si>
  <si>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</si>
  <si>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</si>
  <si>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</si>
  <si>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</si>
  <si>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</si>
  <si>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</si>
  <si>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</si>
  <si>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</si>
  <si>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</si>
  <si>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</si>
  <si>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</si>
  <si>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</si>
  <si>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</si>
  <si>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</si>
  <si>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</si>
  <si>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</si>
  <si>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</si>
  <si>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</si>
  <si>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</si>
  <si>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</si>
  <si>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</si>
  <si>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</si>
  <si>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</si>
  <si>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</si>
  <si>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</si>
  <si>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</si>
  <si>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</si>
  <si>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</si>
  <si>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</si>
  <si>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</si>
  <si>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</si>
  <si>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</si>
  <si>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</si>
  <si>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</si>
  <si>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</si>
  <si>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</si>
  <si>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</si>
  <si>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</si>
  <si>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</si>
  <si>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</si>
  <si>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</si>
  <si>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</si>
  <si>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</si>
  <si>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</si>
  <si>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</si>
  <si>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</si>
  <si>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</si>
  <si>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</si>
  <si>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</si>
  <si>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</si>
  <si>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</si>
  <si>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</si>
  <si>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</si>
  <si>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</si>
  <si>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</si>
  <si>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</si>
  <si>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</si>
  <si>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</si>
  <si>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</si>
  <si>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</si>
  <si>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</si>
  <si>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</si>
  <si>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</si>
  <si>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</si>
  <si>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</si>
  <si>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</si>
  <si>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</si>
  <si>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</si>
  <si>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</si>
  <si>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</si>
  <si>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</si>
  <si>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</si>
  <si>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</si>
  <si>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</si>
  <si>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</si>
  <si>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</si>
  <si>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</si>
  <si>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</si>
  <si>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</si>
  <si>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</si>
  <si>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</si>
  <si>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</si>
  <si>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</si>
  <si>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</si>
  <si>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</si>
  <si>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</si>
  <si>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</si>
  <si>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</si>
  <si>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</si>
  <si>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</si>
  <si>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</si>
  <si>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</si>
  <si>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</si>
  <si>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</si>
  <si>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</si>
  <si>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</si>
  <si>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</si>
  <si>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</si>
  <si>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</si>
  <si>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</si>
  <si>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</si>
  <si>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</si>
  <si>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</si>
  <si>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</si>
  <si>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</si>
  <si>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</si>
  <si>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</si>
  <si>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</si>
  <si>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</si>
  <si>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</si>
  <si>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</si>
  <si>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</si>
  <si>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</si>
  <si>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</si>
  <si>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</si>
  <si>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</si>
  <si>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</si>
  <si>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</si>
  <si>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</si>
  <si>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</si>
  <si>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</si>
  <si>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</si>
  <si>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</si>
  <si>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</si>
  <si>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</si>
  <si>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</si>
  <si>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</si>
  <si>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</si>
  <si>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</si>
  <si>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</si>
  <si>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</si>
  <si>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</si>
  <si>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</si>
  <si>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</si>
  <si>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</si>
  <si>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</si>
  <si>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</si>
  <si>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</si>
  <si>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</si>
  <si>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</si>
  <si>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</si>
  <si>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</si>
  <si>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</si>
  <si>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</si>
  <si>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</si>
  <si>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</si>
  <si>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</si>
  <si>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</si>
  <si>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</si>
  <si>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</si>
  <si>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</si>
  <si>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</si>
  <si>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</si>
  <si>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</si>
  <si>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</si>
  <si>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</si>
  <si>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</si>
  <si>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</si>
  <si>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</si>
  <si>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</si>
  <si>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</si>
  <si>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</si>
  <si>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</si>
  <si>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</si>
  <si>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</si>
  <si>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</si>
  <si>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</si>
  <si>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</si>
  <si>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</si>
  <si>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</si>
  <si>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</si>
  <si>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</si>
  <si>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</si>
  <si>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</si>
  <si>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</si>
  <si>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</si>
  <si>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</si>
  <si>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</si>
  <si>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</si>
  <si>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</si>
  <si>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</si>
  <si>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</si>
  <si>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</si>
  <si>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</si>
  <si>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</si>
  <si>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</si>
  <si>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</si>
  <si>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</si>
  <si>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</si>
  <si>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</si>
  <si>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</si>
  <si>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</si>
  <si>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</si>
  <si>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</si>
  <si>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</si>
  <si>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</si>
  <si>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</si>
  <si>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</si>
  <si>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</si>
  <si>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</si>
  <si>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</si>
  <si>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</si>
  <si>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</si>
  <si>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</si>
  <si>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</si>
  <si>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</si>
  <si>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</si>
  <si>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</si>
  <si>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</si>
  <si>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</si>
  <si>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</si>
  <si>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</si>
  <si>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</si>
  <si>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</si>
  <si>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</si>
  <si>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</si>
  <si>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</si>
  <si>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</si>
  <si>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</si>
  <si>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</si>
  <si>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</si>
  <si>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</si>
  <si>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</si>
  <si>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</si>
  <si>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</si>
  <si>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</si>
  <si>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</si>
  <si>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</si>
  <si>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</si>
  <si>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</si>
  <si>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</si>
  <si>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</si>
  <si>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</si>
  <si>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</si>
  <si>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</si>
  <si>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</si>
  <si>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</si>
  <si>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</si>
  <si>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</si>
  <si>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</si>
  <si>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</si>
  <si>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</si>
  <si>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</si>
  <si>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</si>
  <si>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</si>
  <si>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</si>
  <si>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</si>
  <si>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</si>
  <si>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</si>
  <si>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</si>
  <si>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</si>
  <si>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</si>
  <si>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</si>
  <si>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</si>
  <si>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</si>
  <si>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</si>
  <si>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</si>
  <si>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</si>
  <si>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</si>
  <si>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</si>
  <si>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</si>
  <si>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</si>
  <si>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</si>
  <si>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</si>
  <si>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</si>
  <si>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</si>
  <si>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</si>
  <si>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</si>
  <si>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</si>
  <si>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</si>
  <si>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</si>
  <si>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</si>
  <si>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</si>
  <si>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</si>
  <si>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</si>
  <si>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</si>
  <si>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</si>
  <si>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</si>
  <si>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</si>
  <si>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</si>
  <si>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</si>
  <si>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</si>
  <si>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</si>
  <si>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</si>
  <si>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</si>
  <si>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</si>
  <si>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</si>
  <si>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</si>
  <si>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</si>
  <si>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</si>
  <si>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</si>
  <si>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</si>
  <si>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</si>
  <si>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</si>
  <si>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</si>
  <si>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</si>
  <si>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</si>
  <si>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</si>
  <si>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</si>
  <si>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</si>
  <si>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</si>
  <si>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</si>
  <si>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</si>
  <si>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</si>
  <si>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</si>
  <si>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</si>
  <si>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</si>
  <si>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</si>
  <si>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</si>
  <si>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</si>
  <si>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</si>
  <si>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</si>
  <si>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</si>
  <si>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</si>
  <si>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</si>
  <si>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</si>
  <si>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</si>
  <si>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</si>
  <si>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</si>
  <si>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</si>
  <si>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</si>
  <si>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</si>
  <si>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</si>
  <si>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</si>
  <si>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</si>
  <si>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</si>
  <si>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</si>
  <si>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</si>
  <si>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</si>
  <si>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</si>
  <si>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</si>
  <si>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</si>
  <si>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</si>
  <si>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</si>
  <si>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</si>
  <si>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</si>
  <si>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</si>
  <si>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</si>
  <si>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</si>
  <si>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</si>
  <si>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</si>
  <si>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</si>
  <si>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</si>
  <si>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</si>
  <si>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</si>
  <si>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</si>
  <si>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</si>
  <si>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</si>
  <si>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</si>
  <si>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</si>
  <si>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</si>
  <si>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</si>
  <si>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</si>
  <si>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</si>
  <si>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</si>
  <si>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</si>
  <si>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</si>
  <si>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</si>
  <si>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</si>
  <si>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</si>
  <si>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</si>
  <si>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</si>
  <si>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</si>
  <si>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</si>
  <si>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</si>
  <si>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</si>
  <si>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</si>
  <si>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</si>
  <si>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</si>
  <si>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</si>
  <si>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</si>
  <si>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</si>
  <si>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</si>
  <si>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</si>
  <si>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</si>
  <si>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</si>
  <si>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</si>
  <si>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</si>
  <si>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</si>
  <si>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</si>
  <si>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</si>
  <si>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</si>
  <si>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</si>
  <si>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</si>
  <si>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</si>
  <si>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</si>
  <si>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</si>
  <si>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</si>
  <si>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</si>
  <si>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</si>
  <si>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</si>
  <si>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</si>
  <si>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</si>
  <si>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</si>
  <si>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</si>
  <si>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</si>
  <si>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</si>
  <si>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</si>
  <si>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</si>
  <si>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</si>
  <si>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</si>
  <si>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</si>
  <si>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</si>
  <si>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</si>
  <si>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</si>
  <si>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</si>
  <si>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</si>
  <si>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</si>
  <si>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</si>
  <si>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</si>
  <si>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</si>
  <si>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</si>
  <si>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</si>
  <si>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</si>
  <si>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</si>
  <si>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</si>
  <si>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</si>
  <si>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</si>
  <si>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</si>
  <si>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</si>
  <si>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</si>
  <si>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</si>
  <si>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</si>
  <si>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</si>
  <si>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</si>
  <si>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</si>
  <si>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</si>
  <si>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</si>
  <si>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</si>
  <si>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</si>
  <si>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</si>
  <si>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</si>
  <si>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</si>
  <si>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</si>
  <si>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</si>
  <si>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</si>
  <si>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</si>
  <si>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</si>
  <si>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</si>
  <si>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</si>
  <si>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</si>
  <si>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</si>
  <si>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</si>
  <si>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</si>
  <si>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</si>
  <si>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</si>
  <si>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</si>
  <si>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</si>
  <si>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</si>
  <si>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</si>
  <si>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</si>
  <si>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</si>
  <si>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</si>
  <si>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</si>
  <si>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</si>
  <si>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</si>
  <si>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</si>
  <si>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</si>
  <si>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</si>
  <si>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</si>
  <si>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</si>
  <si>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</si>
  <si>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</si>
  <si>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</si>
  <si>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</si>
  <si>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</si>
  <si>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</si>
  <si>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</si>
  <si>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</si>
  <si>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</si>
  <si>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</si>
  <si>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</si>
  <si>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</si>
  <si>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</si>
  <si>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</si>
  <si>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</si>
  <si>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</si>
  <si>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</si>
  <si>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</si>
  <si>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</si>
  <si>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</si>
  <si>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</si>
  <si>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</si>
  <si>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</si>
  <si>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</si>
  <si>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</si>
  <si>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</si>
  <si>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</si>
  <si>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</si>
  <si>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</si>
  <si>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</si>
  <si>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</si>
  <si>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</si>
  <si>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</si>
  <si>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</si>
  <si>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</si>
  <si>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</si>
  <si>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</si>
  <si>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</si>
  <si>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</si>
  <si>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</si>
  <si>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</si>
  <si>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</si>
  <si>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</si>
  <si>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</si>
  <si>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</si>
  <si>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</si>
  <si>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</si>
  <si>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</si>
  <si>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</si>
  <si>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</si>
  <si>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</si>
  <si>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</si>
  <si>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</si>
  <si>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</si>
  <si>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</si>
  <si>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</si>
  <si>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</si>
  <si>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</si>
  <si>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</si>
  <si>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</si>
  <si>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</si>
  <si>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</si>
  <si>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</si>
  <si>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</si>
  <si>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</si>
  <si>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</si>
  <si>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</si>
  <si>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</si>
  <si>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</si>
  <si>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</si>
  <si>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</si>
  <si>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</si>
  <si>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</si>
  <si>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</si>
  <si>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</si>
  <si>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</si>
  <si>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</si>
  <si>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</si>
  <si>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</si>
  <si>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</si>
  <si>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</si>
  <si>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</si>
  <si>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</si>
  <si>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</si>
  <si>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</si>
  <si>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</si>
  <si>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</si>
  <si>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</si>
  <si>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</si>
  <si>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</si>
  <si>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</si>
  <si>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</si>
  <si>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</si>
  <si>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</si>
  <si>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</si>
  <si>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</si>
  <si>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</si>
  <si>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</si>
  <si>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</si>
  <si>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</si>
  <si>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</si>
  <si>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</si>
  <si>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</si>
  <si>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</si>
  <si>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</si>
  <si>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</si>
  <si>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</si>
  <si>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</si>
  <si>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</si>
  <si>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</si>
  <si>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</si>
  <si>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</si>
  <si>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</si>
  <si>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</si>
  <si>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</si>
  <si>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</si>
  <si>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</si>
  <si>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</si>
  <si>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</si>
  <si>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</si>
  <si>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</si>
  <si>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</si>
  <si>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</si>
  <si>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</si>
  <si>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</si>
  <si>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</si>
  <si>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</si>
  <si>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</si>
  <si>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</si>
  <si>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</si>
  <si>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</si>
  <si>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</si>
  <si>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</si>
  <si>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</si>
  <si>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</si>
  <si>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</si>
  <si>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</si>
  <si>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</si>
  <si>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</si>
  <si>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</si>
  <si>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</si>
  <si>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</si>
  <si>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</si>
  <si>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</si>
  <si>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</si>
  <si>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</si>
  <si>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</si>
  <si>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</si>
  <si>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</si>
  <si>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</si>
  <si>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</si>
  <si>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</si>
  <si>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</si>
  <si>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</si>
  <si>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</si>
  <si>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</si>
  <si>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</si>
  <si>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</si>
  <si>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</si>
  <si>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</si>
  <si>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</si>
  <si>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</si>
  <si>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</si>
  <si>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</si>
  <si>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</si>
  <si>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</si>
  <si>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</si>
  <si>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</si>
  <si>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</si>
  <si>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</si>
  <si>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</si>
  <si>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</si>
  <si>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</si>
  <si>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</si>
  <si>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</si>
  <si>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</si>
  <si>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</si>
  <si>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</si>
  <si>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</si>
  <si>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</si>
  <si>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</si>
  <si>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</si>
  <si>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</si>
  <si>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</si>
  <si>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</si>
  <si>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</si>
  <si>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</si>
  <si>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</si>
  <si>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</si>
  <si>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</si>
  <si>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</si>
  <si>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</si>
  <si>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</si>
  <si>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</si>
  <si>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</si>
  <si>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</si>
  <si>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</si>
  <si>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</si>
  <si>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</si>
  <si>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</si>
  <si>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</si>
  <si>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</si>
  <si>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</si>
  <si>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</si>
  <si>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</si>
  <si>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</si>
  <si>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</si>
  <si>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</si>
  <si>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</si>
  <si>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</si>
  <si>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</si>
  <si>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</si>
  <si>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</si>
  <si>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</si>
  <si>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</si>
  <si>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</si>
  <si>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</si>
  <si>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</si>
  <si>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</si>
  <si>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</si>
  <si>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</si>
  <si>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</si>
  <si>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</si>
  <si>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</si>
  <si>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</si>
  <si>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</si>
  <si>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</si>
  <si>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</si>
  <si>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</si>
  <si>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</si>
  <si>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</si>
  <si>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</si>
  <si>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</si>
  <si>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</si>
  <si>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</si>
  <si>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</si>
  <si>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</si>
  <si>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</si>
  <si>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</si>
  <si>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</si>
  <si>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</si>
  <si>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</si>
  <si>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</si>
  <si>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</si>
  <si>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</si>
  <si>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</si>
  <si>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</si>
  <si>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</si>
  <si>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</si>
  <si>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</si>
  <si>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</si>
  <si>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</si>
  <si>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</si>
  <si>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</si>
  <si>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</si>
  <si>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</si>
  <si>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</si>
  <si>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</si>
  <si>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</si>
  <si>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</si>
  <si>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</si>
  <si>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</si>
  <si>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</si>
  <si>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</si>
  <si>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</si>
  <si>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</si>
  <si>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</si>
  <si>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</si>
  <si>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</si>
  <si>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</si>
  <si>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</si>
  <si>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</si>
  <si>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</si>
  <si>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</si>
  <si>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</si>
  <si>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</si>
  <si>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</si>
  <si>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</si>
  <si>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</si>
  <si>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</si>
  <si>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</si>
  <si>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</si>
  <si>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</si>
  <si>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</si>
  <si>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</si>
  <si>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</si>
  <si>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</si>
  <si>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</si>
  <si>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</si>
  <si>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</si>
  <si>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</si>
  <si>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</si>
  <si>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</si>
  <si>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</si>
  <si>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</si>
  <si>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</si>
  <si>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</si>
  <si>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</si>
  <si>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</si>
  <si>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</si>
  <si>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</si>
  <si>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</si>
  <si>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</si>
  <si>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</si>
  <si>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</si>
  <si>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</si>
  <si>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</si>
  <si>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</si>
  <si>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</si>
  <si>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</si>
  <si>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</si>
  <si>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</si>
  <si>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</si>
  <si>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</si>
  <si>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</si>
  <si>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</si>
  <si>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</si>
  <si>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</si>
  <si>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</si>
  <si>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</si>
  <si>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</si>
  <si>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</si>
  <si>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</si>
  <si>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</si>
  <si>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</si>
  <si>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</si>
  <si>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</si>
  <si>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</si>
  <si>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</si>
  <si>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</si>
  <si>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</si>
  <si>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</si>
  <si>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</si>
  <si>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</si>
  <si>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</si>
  <si>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</si>
  <si>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</si>
  <si>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</si>
  <si>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</si>
  <si>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</si>
  <si>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</si>
  <si>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</si>
  <si>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</si>
  <si>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</si>
  <si>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</si>
  <si>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</si>
  <si>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</si>
  <si>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</si>
  <si>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</si>
  <si>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</si>
  <si>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</si>
  <si>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</si>
  <si>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</si>
  <si>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</si>
  <si>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</si>
  <si>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</si>
  <si>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</si>
  <si>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</si>
  <si>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</si>
  <si>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</si>
  <si>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</si>
  <si>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</si>
  <si>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</si>
  <si>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</si>
  <si>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</si>
  <si>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</si>
  <si>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</si>
  <si>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</si>
  <si>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</si>
  <si>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</si>
  <si>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</si>
  <si>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</si>
  <si>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</si>
  <si>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</si>
  <si>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</si>
  <si>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</si>
  <si>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</si>
  <si>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</si>
  <si>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</si>
  <si>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</si>
  <si>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</si>
  <si>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</si>
  <si>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</si>
  <si>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</si>
  <si>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</si>
  <si>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</si>
  <si>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</si>
  <si>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</si>
  <si>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</si>
  <si>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</si>
  <si>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</si>
  <si>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</si>
  <si>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</si>
  <si>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</si>
  <si>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</si>
  <si>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</si>
  <si>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</si>
  <si>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</si>
  <si>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</si>
  <si>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</si>
  <si>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</si>
  <si>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</si>
  <si>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</si>
  <si>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</si>
  <si>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</si>
  <si>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</si>
  <si>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</si>
  <si>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</si>
  <si>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</si>
  <si>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</si>
  <si>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</si>
  <si>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</si>
  <si>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</si>
  <si>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</si>
  <si>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</si>
  <si>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</si>
  <si>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</si>
  <si>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</si>
  <si>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</si>
  <si>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</si>
  <si>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</si>
  <si>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</si>
  <si>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</si>
  <si>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</si>
  <si>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</si>
  <si>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</si>
  <si>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</si>
  <si>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</si>
  <si>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</si>
  <si>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</si>
  <si>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</si>
  <si>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</si>
  <si>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</si>
  <si>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</si>
  <si>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</si>
  <si>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</si>
  <si>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</si>
  <si>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</si>
  <si>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</si>
  <si>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</si>
  <si>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</si>
  <si>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</si>
  <si>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</si>
  <si>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</si>
  <si>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</si>
  <si>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</si>
  <si>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</si>
  <si>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</si>
  <si>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</si>
  <si>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</si>
  <si>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</si>
  <si>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</si>
  <si>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</si>
  <si>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</si>
  <si>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</si>
  <si>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</si>
  <si>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</si>
  <si>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</si>
  <si>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</si>
  <si>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</si>
  <si>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</si>
  <si>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</si>
  <si>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</si>
  <si>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</si>
  <si>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</si>
  <si>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</si>
  <si>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</si>
  <si>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</si>
  <si>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</si>
  <si>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</si>
  <si>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</si>
  <si>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</si>
  <si>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</si>
  <si>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</si>
  <si>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</si>
  <si>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</si>
  <si>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</si>
  <si>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</si>
  <si>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</si>
  <si>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</si>
  <si>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</si>
  <si>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</si>
  <si>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</si>
  <si>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</si>
  <si>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</si>
  <si>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</si>
  <si>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</si>
  <si>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</si>
  <si>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</si>
  <si>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</si>
  <si>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</si>
  <si>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</si>
  <si>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</si>
  <si>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</si>
  <si>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</si>
  <si>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</si>
  <si>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</si>
  <si>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</si>
  <si>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</si>
  <si>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</si>
  <si>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</si>
  <si>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</si>
  <si>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</si>
  <si>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</si>
  <si>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</si>
  <si>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</si>
  <si>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</si>
  <si>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</si>
  <si>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</si>
  <si>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</si>
  <si>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</si>
  <si>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</si>
  <si>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</si>
  <si>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</si>
  <si>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</si>
  <si>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</si>
  <si>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</si>
  <si>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</si>
  <si>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</si>
  <si>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</si>
  <si>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</si>
  <si>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</si>
  <si>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</si>
  <si>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</si>
  <si>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</si>
  <si>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</si>
  <si>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</si>
  <si>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</si>
  <si>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</si>
  <si>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</si>
  <si>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</si>
  <si>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</si>
  <si>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</si>
  <si>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</si>
  <si>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</si>
  <si>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</si>
  <si>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</si>
  <si>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</si>
  <si>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</si>
  <si>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</si>
  <si>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</si>
  <si>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</si>
  <si>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Column Labels</t>
  </si>
  <si>
    <t>Count of state</t>
  </si>
  <si>
    <t>music</t>
  </si>
  <si>
    <t>film &amp; video</t>
  </si>
  <si>
    <t>food</t>
  </si>
  <si>
    <t>games</t>
  </si>
  <si>
    <t>journalism</t>
  </si>
  <si>
    <t>photography</t>
  </si>
  <si>
    <t>publishing</t>
  </si>
  <si>
    <t>technology</t>
  </si>
  <si>
    <t>theater</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</si>
  <si>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</si>
  <si>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</si>
  <si>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</si>
  <si>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</si>
  <si>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</si>
  <si>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</si>
  <si>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</si>
  <si>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</si>
  <si>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</si>
  <si>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</si>
  <si>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</si>
  <si>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</si>
  <si>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</si>
  <si>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</si>
  <si>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</si>
  <si>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</si>
  <si>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</si>
  <si>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</si>
  <si>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</si>
  <si>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</si>
  <si>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</si>
  <si>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</si>
  <si>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</si>
  <si>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</si>
  <si>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</si>
  <si>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</si>
  <si>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</si>
  <si>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</si>
  <si>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</si>
  <si>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</si>
  <si>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</si>
  <si>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</si>
  <si>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</si>
  <si>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</si>
  <si>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</si>
  <si>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</si>
  <si>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</si>
  <si>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Unsuccessful</t>
  </si>
  <si>
    <t>The mean number of backers</t>
  </si>
  <si>
    <t>The median number of backers</t>
  </si>
  <si>
    <t>The minimum number of backers</t>
  </si>
  <si>
    <t>The maximum number of backers</t>
  </si>
  <si>
    <t>The variance of the number of backers.</t>
  </si>
  <si>
    <t>The standard deviation of the number of backers.</t>
  </si>
  <si>
    <t>Use your data to determine whether the mean or the median summarizes the data more meaningfully.</t>
  </si>
  <si>
    <t>In this case the median is more meaningful than mean. The median is very low  for both successful and unsucessful campaigns, because there are a lot of low value number, but only a few high values.When the data set is skewed, the mean loses its ability to provide the best central location for the data.</t>
  </si>
  <si>
    <t>Use your data to determine if there is more variability with successful or unsuccessful campaigns. Does this make sense? Why or why not?</t>
  </si>
  <si>
    <t>Outcome</t>
  </si>
  <si>
    <t>Backers_count</t>
  </si>
  <si>
    <t>Successful campaigns has more variability. As we can see from the data, all the caculated value from successful campaigns are larger than unsuccessful campaigns. It make sense, because in order to be successful, at least 100% of the goal has to be reached, and a lot of the projects were funded more than their goal, which means they will need more backers to fund. But because each project's goal is different, the number of backers they need will be very different. For unsuccessful projects, since they have not fund enough money for project, they mostly only have a few backers, therefore the range of the backer will be 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</si>
</sst>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14" fontId="0" fillId="0" borderId="0" xfId="0" applyNumberFormat="1"/>
    <xf numFmtId="0" fontId="0" fillId="0" borderId="0" xfId="0" applyFill="1"/>
    <xf numFmtId="0" fontId="1" fillId="0" borderId="0" xfId="0" applyFont="1"/>
    <xf numFmtId="0" fontId="0" fillId="0" borderId="0" xfId="0" applyAlignment="1">
      <alignment horizontal="left" vertical="center" wrapText="1"/>
    </xf>
  </cellXfs>
  <cellStyles count="3">
    <cellStyle name="Currency" xfId="1" builtinId="4"/>
    <cellStyle name="Normal" xfId="0" builtinId="0"/>
    <cellStyle name="Percent" xfId="2" builtinId="5"/>
  </cellStyles>
  <dxfs count="16">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70C0"/>
      </font>
      <fill>
        <patternFill>
          <bgColor theme="8" tint="0.59996337778862885"/>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70C0"/>
      </font>
      <fill>
        <patternFill>
          <bgColor theme="8" tint="0.59996337778862885"/>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70C0"/>
      </font>
      <fill>
        <patternFill>
          <bgColor theme="8" tint="0.59996337778862885"/>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70C0"/>
      </font>
      <fill>
        <patternFill>
          <bgColor theme="8"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[StarterBook.xlsx]Sub-Categoty!PivotTable5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'Sub-Categoty'!$B$4:$B$5</c:f>
              <c:strCache>
                <c:ptCount val="1"/>
                <c:pt idx="0">
                  <c:v>successful</c:v>
                </c:pt>
              </c:strCache>
            </c:strRef>
          </c:tx>
          <c:spPr>
            <a:solidFill>
              <a:schemeClr val="accent1"/>
            </a:solidFill>
            <a:ln>
              <a:noFill/>
            </a:ln>
            <a:effectLst/>
          </c:spPr>
          <c:invertIfNegative val="0"/>
          <c:cat>
            <c:strRef>
              <c:f>'Sub-Categoty'!$A$6:$A$47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A80-D64C-B573-FA6B19B7A375}"/>
            </c:ext>
          </c:extLst>
        </c:ser>
        <c:ser>
          <c:idx val="1"/>
          <c:order val="1"/>
          <c:tx>
            <c:strRef>
              <c:f>'Sub-Categoty'!$C$4:$C$5</c:f>
              <c:strCache>
                <c:ptCount val="1"/>
                <c:pt idx="0">
                  <c:v>live</c:v>
                </c:pt>
              </c:strCache>
            </c:strRef>
          </c:tx>
          <c:spPr>
            <a:solidFill>
              <a:schemeClr val="accent2"/>
            </a:solidFill>
            <a:ln>
              <a:noFill/>
            </a:ln>
            <a:effectLst/>
          </c:spPr>
          <c:invertIfNegative val="0"/>
          <c:cat>
            <c:strRef>
              <c:f>'Sub-Categoty'!$A$6:$A$47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5A80-D64C-B573-FA6B19B7A375}"/>
            </c:ext>
          </c:extLst>
        </c:ser>
        <c:ser>
          <c:idx val="2"/>
          <c:order val="2"/>
          <c:tx>
            <c:strRef>
              <c:f>'Sub-Categoty'!$D$4:$D$5</c:f>
              <c:strCache>
                <c:ptCount val="1"/>
                <c:pt idx="0">
                  <c:v>failed</c:v>
                </c:pt>
              </c:strCache>
            </c:strRef>
          </c:tx>
          <c:spPr>
            <a:solidFill>
              <a:schemeClr val="accent3"/>
            </a:solidFill>
            <a:ln>
              <a:noFill/>
            </a:ln>
            <a:effectLst/>
          </c:spPr>
          <c:invertIfNegative val="0"/>
          <c:cat>
            <c:strRef>
              <c:f>'Sub-Categoty'!$A$6:$A$47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5A80-D64C-B573-FA6B19B7A375}"/>
            </c:ext>
          </c:extLst>
        </c:ser>
        <c:ser>
          <c:idx val="3"/>
          <c:order val="3"/>
          <c:tx>
            <c:strRef>
              <c:f>'Sub-Categoty'!$E$4:$E$5</c:f>
              <c:strCache>
                <c:ptCount val="1"/>
                <c:pt idx="0">
                  <c:v>canceled</c:v>
                </c:pt>
              </c:strCache>
            </c:strRef>
          </c:tx>
          <c:spPr>
            <a:solidFill>
              <a:schemeClr val="accent4"/>
            </a:solidFill>
            <a:ln>
              <a:noFill/>
            </a:ln>
            <a:effectLst/>
          </c:spPr>
          <c:invertIfNegative val="0"/>
          <c:cat>
            <c:strRef>
              <c:f>'Sub-Categoty'!$A$6:$A$47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'Sub-Categoty'!$E$6:$E$47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5A80-D64C-B573-FA6B19B7A375}"/>
            </c:ext>
          </c:extLst>
        </c:ser>
        <c:dLbls>
          <c:showLegendKey val="0"/>
          <c:showVal val="0"/>
          <c:showCatName val="0"/>
          <c:showSerName val="0"/>
          <c:showPercent val="0"/>
          <c:showBubbleSize val="0"/>
        </c:dLbls>
        <c:gapWidth val="219"/>
        <c:overlap val="100"/>
        <c:axId val="458778799"/>
        <c:axId val="458361183"/>
      </c:barChart>
      <c:catAx>
        <c:axId val="45877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361183"/>
        <c:crosses val="autoZero"/>
        <c:auto val="1"/>
        <c:lblAlgn val="ctr"/>
        <c:lblOffset val="100"/>
        <c:noMultiLvlLbl val="0"/>
      </c:catAx>
      <c:valAx>
        <c:axId val="458361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77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successful</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66B-F443-98BE-532D377C6165}"/>
            </c:ext>
          </c:extLst>
        </c:ser>
        <c:ser>
          <c:idx val="1"/>
          <c:order val="1"/>
          <c:tx>
            <c:strRef>
              <c:f>Category!$C$3:$C$4</c:f>
              <c:strCache>
                <c:ptCount val="1"/>
                <c:pt idx="0">
                  <c:v>live</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1">
                  <c:v>6</c:v>
                </c:pt>
                <c:pt idx="4">
                  <c:v>20</c:v>
                </c:pt>
                <c:pt idx="8">
                  <c:v>24</c:v>
                </c:pt>
              </c:numCache>
            </c:numRef>
          </c:val>
          <c:extLst>
            <c:ext xmlns:c16="http://schemas.microsoft.com/office/drawing/2014/chart" uri="{C3380CC4-5D6E-409C-BE32-E72D297353CC}">
              <c16:uniqueId val="{00000001-A66B-F443-98BE-532D377C6165}"/>
            </c:ext>
          </c:extLst>
        </c:ser>
        <c:ser>
          <c:idx val="2"/>
          <c:order val="2"/>
          <c:tx>
            <c:strRef>
              <c:f>Category!$D$3:$D$4</c:f>
              <c:strCache>
                <c:ptCount val="1"/>
                <c:pt idx="0">
                  <c:v>failed</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A66B-F443-98BE-532D377C6165}"/>
            </c:ext>
          </c:extLst>
        </c:ser>
        <c:ser>
          <c:idx val="3"/>
          <c:order val="3"/>
          <c:tx>
            <c:strRef>
              <c:f>Category!$E$3:$E$4</c:f>
              <c:strCache>
                <c:ptCount val="1"/>
                <c:pt idx="0">
                  <c:v>canceled</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A66B-F443-98BE-532D377C6165}"/>
            </c:ext>
          </c:extLst>
        </c:ser>
        <c:dLbls>
          <c:showLegendKey val="0"/>
          <c:showVal val="0"/>
          <c:showCatName val="0"/>
          <c:showSerName val="0"/>
          <c:showPercent val="0"/>
          <c:showBubbleSize val="0"/>
        </c:dLbls>
        <c:gapWidth val="219"/>
        <c:overlap val="100"/>
        <c:axId val="460111903"/>
        <c:axId val="471331183"/>
      </c:barChart>
      <c:catAx>
        <c:axId val="46011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331183"/>
        <c:crosses val="autoZero"/>
        <c:auto val="1"/>
        <c:lblAlgn val="ctr"/>
        <c:lblOffset val="100"/>
        <c:noMultiLvlLbl val="0"/>
      </c:catAx>
      <c:valAx>
        <c:axId val="471331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11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[StarterBook.xlsx]Date!PivotTable7</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6A4-DC41-A9FA-1D526E173ED4}"/>
            </c:ext>
          </c:extLst>
        </c:ser>
        <c:ser>
          <c:idx val="1"/>
          <c:order val="1"/>
          <c:tx>
            <c:strRef>
              <c:f>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6A4-DC41-A9FA-1D526E173ED4}"/>
            </c:ext>
          </c:extLst>
        </c:ser>
        <c:ser>
          <c:idx val="2"/>
          <c:order val="2"/>
          <c:tx>
            <c:strRef>
              <c:f>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B6A4-DC41-A9FA-1D526E173ED4}"/>
            </c:ext>
          </c:extLst>
        </c:ser>
        <c:dLbls>
          <c:showLegendKey val="0"/>
          <c:showVal val="0"/>
          <c:showCatName val="0"/>
          <c:showSerName val="0"/>
          <c:showPercent val="0"/>
          <c:showBubbleSize val="0"/>
        </c:dLbls>
        <c:marker val="1"/>
        <c:smooth val="0"/>
        <c:axId val="470796303"/>
        <c:axId val="461080735"/>
      </c:lineChart>
      <c:catAx>
        <c:axId val="47079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080735"/>
        <c:crosses val="autoZero"/>
        <c:auto val="1"/>
        <c:lblAlgn val="ctr"/>
        <c:lblOffset val="100"/>
        <c:noMultiLvlLbl val="0"/>
      </c:catAx>
      <c:valAx>
        <c:axId val="461080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796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163-7744-B0AE-875D0B31C362}"/>
            </c:ext>
          </c:extLst>
        </c:ser>
        <c:ser>
          <c:idx val="1"/>
          <c:order val="1"/>
          <c:tx>
            <c:strRef>
              <c:f>Bonus!$G$1</c:f>
              <c:strCache>
                <c:ptCount val="1"/>
                <c:pt idx="0">
                  <c:v>Percentage Filed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163-7744-B0AE-875D0B31C362}"/>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163-7744-B0AE-875D0B31C362}"/>
            </c:ext>
          </c:extLst>
        </c:ser>
        <c:dLbls>
          <c:showLegendKey val="0"/>
          <c:showVal val="0"/>
          <c:showCatName val="0"/>
          <c:showSerName val="0"/>
          <c:showPercent val="0"/>
          <c:showBubbleSize val="0"/>
        </c:dLbls>
        <c:smooth val="0"/>
        <c:axId val="472697455"/>
        <c:axId val="472699087"/>
      </c:lineChart>
      <c:catAx>
        <c:axId val="47269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699087"/>
        <c:crosses val="autoZero"/>
        <c:auto val="1"/>
        <c:lblAlgn val="ctr"/>
        <c:lblOffset val="100"/>
        <c:noMultiLvlLbl val="0"/>
      </c:catAx>
      <c:valAx>
        <c:axId val="4726990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697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660400</xdr:colOff>
      <xdr:row>4</xdr:row>
      <xdr:rowOff>0</xdr:rowOff>
    </xdr:from>
    <xdr:to>
      <xdr:col>20</xdr:col>
      <xdr:colOff>38100</xdr:colOff>
      <xdr:row>40</xdr:row>
      <xdr:rowOff>0</xdr:rowOff>
    </xdr:to>
    <xdr:graphicFrame macro="">
      <xdr:nvGraphicFramePr>
        <xdr:cNvPr id="2" name="Chart 1">
          <a:extLst>
            <a:ext uri="{FF2B5EF4-FFF2-40B4-BE49-F238E27FC236}">
              <a16:creationId xmlns:a16="http://schemas.microsoft.com/office/drawing/2014/main" id="{8238EFC4-C9F2-7F41-83F4-B7CC26644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812800</xdr:colOff>
      <xdr:row>4</xdr:row>
      <xdr:rowOff>0</xdr:rowOff>
    </xdr:from>
    <xdr:to>
      <xdr:col>15</xdr:col>
      <xdr:colOff>774700</xdr:colOff>
      <xdr:row>32</xdr:row>
      <xdr:rowOff>165100</xdr:rowOff>
    </xdr:to>
    <xdr:graphicFrame macro="">
      <xdr:nvGraphicFramePr>
        <xdr:cNvPr id="2" name="Chart 1">
          <a:extLst>
            <a:ext uri="{FF2B5EF4-FFF2-40B4-BE49-F238E27FC236}">
              <a16:creationId xmlns:a16="http://schemas.microsoft.com/office/drawing/2014/main" id="{8F06210C-CD08-1442-ABFD-BAE974163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406400</xdr:colOff>
      <xdr:row>3</xdr:row>
      <xdr:rowOff>139700</xdr:rowOff>
    </xdr:from>
    <xdr:to>
      <xdr:col>15</xdr:col>
      <xdr:colOff>812800</xdr:colOff>
      <xdr:row>22</xdr:row>
      <xdr:rowOff>114300</xdr:rowOff>
    </xdr:to>
    <xdr:graphicFrame macro="">
      <xdr:nvGraphicFramePr>
        <xdr:cNvPr id="2" name="Chart 1">
          <a:extLst>
            <a:ext uri="{FF2B5EF4-FFF2-40B4-BE49-F238E27FC236}">
              <a16:creationId xmlns:a16="http://schemas.microsoft.com/office/drawing/2014/main" id="{840C9B52-2403-A344-B1A0-651CAEFB6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279400</xdr:colOff>
      <xdr:row>14</xdr:row>
      <xdr:rowOff>127000</xdr:rowOff>
    </xdr:from>
    <xdr:to>
      <xdr:col>8</xdr:col>
      <xdr:colOff>419100</xdr:colOff>
      <xdr:row>43</xdr:row>
      <xdr:rowOff>88900</xdr:rowOff>
    </xdr:to>
    <xdr:graphicFrame macro="">
      <xdr:nvGraphicFramePr>
        <xdr:cNvPr id="2" name="Chart 1">
          <a:extLst>
            <a:ext uri="{FF2B5EF4-FFF2-40B4-BE49-F238E27FC236}">
              <a16:creationId xmlns:a16="http://schemas.microsoft.com/office/drawing/2014/main" id="{560B2821-5194-BC46-A2E8-1044EC6BEF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21.676254398146" createdVersion="6" refreshedVersion="6" minRefreshableVersion="3" recordCount="4114" xr:uid="{E4FFEA79-6447-424E-9F5A-177622CDCA46}">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2500.969696969697"/>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21.70307152778" createdVersion="6" refreshedVersion="6" minRefreshableVersion="3" recordCount="4114" xr:uid="{3403B02D-6B23-764B-A6E0-91773B241F59}">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2500.969696969697"/>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0"/>
    <n v="0"/>
    <x v="0"/>
    <x v="2"/>
  </r>
  <r>
    <n v="121"/>
    <x v="121"/>
    <s v="NAVY SEALS sent on a Area 51 Top-Secret rescue mission where they are shrunken and injected into an ET body, the immune system mutated."/>
    <n v="3000"/>
    <n v="1"/>
    <x v="1"/>
    <x v="0"/>
    <s v="USD"/>
    <n v="1429352160"/>
    <n v="1427993710"/>
    <b v="0"/>
    <n v="1"/>
    <b v="0"/>
    <s v="film &amp; video/science fiction"/>
    <n v="0"/>
    <n v="0"/>
    <x v="0"/>
    <x v="2"/>
  </r>
  <r>
    <n v="122"/>
    <x v="122"/>
    <s v="My ambition for this knows no bounds.  Seeing Sephoria in a live-action is a dream of mine."/>
    <n v="100000000"/>
    <n v="0"/>
    <x v="1"/>
    <x v="0"/>
    <s v="USD"/>
    <n v="1476094907"/>
    <n v="1470910907"/>
    <b v="0"/>
    <n v="0"/>
    <b v="0"/>
    <s v="film &amp; video/science fiction"/>
    <n v="0"/>
    <n v="0"/>
    <x v="0"/>
    <x v="2"/>
  </r>
  <r>
    <n v="123"/>
    <x v="123"/>
    <s v="A group of scientists stumble upon an extraterrestrial virus that is self aware. They must stop it's spread in order to save humanity."/>
    <n v="55000"/>
    <n v="151"/>
    <x v="1"/>
    <x v="0"/>
    <s v="USD"/>
    <n v="1414533600"/>
    <n v="1411411564"/>
    <b v="0"/>
    <n v="6"/>
    <b v="0"/>
    <s v="film &amp; video/science fiction"/>
    <n v="0"/>
    <n v="0"/>
    <x v="0"/>
    <x v="2"/>
  </r>
  <r>
    <n v="124"/>
    <x v="124"/>
    <s v="An artificial man and woman discover love under the unsuspecting eyes of the four renowned artists who created them."/>
    <n v="4000"/>
    <n v="0"/>
    <x v="1"/>
    <x v="0"/>
    <s v="USD"/>
    <n v="1431728242"/>
    <n v="1429568242"/>
    <b v="0"/>
    <n v="0"/>
    <b v="0"/>
    <s v="film &amp; video/science fiction"/>
    <n v="0"/>
    <n 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
    <n v="0"/>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0"/>
    <n v="0"/>
    <x v="0"/>
    <x v="2"/>
  </r>
  <r>
    <n v="127"/>
    <x v="127"/>
    <s v="An ambitious Sci-Fi/Action film that will have a big-budget feel with stunning visuals &amp; stunts starring a casting of up and comers."/>
    <n v="8000"/>
    <n v="190"/>
    <x v="1"/>
    <x v="0"/>
    <s v="USD"/>
    <n v="1428069541"/>
    <n v="1425481141"/>
    <b v="0"/>
    <n v="4"/>
    <b v="0"/>
    <s v="film &amp; video/science fiction"/>
    <n v="0"/>
    <n v="0"/>
    <x v="0"/>
    <x v="2"/>
  </r>
  <r>
    <n v="128"/>
    <x v="128"/>
    <s v="A Science Fiction film filled with entertainment and Excitement"/>
    <n v="100000"/>
    <n v="1867"/>
    <x v="1"/>
    <x v="0"/>
    <s v="USD"/>
    <n v="1476941293"/>
    <n v="1473917293"/>
    <b v="0"/>
    <n v="6"/>
    <b v="0"/>
    <s v="film &amp; video/science fiction"/>
    <n v="0"/>
    <n v="0"/>
    <x v="0"/>
    <x v="2"/>
  </r>
  <r>
    <n v="129"/>
    <x v="129"/>
    <s v="HEY!!! I'm David House, and I am currently working on a film called Justice League Origins!!! non-profit based on DC Comics Characters."/>
    <n v="20000"/>
    <n v="0"/>
    <x v="1"/>
    <x v="0"/>
    <s v="USD"/>
    <n v="1414708183"/>
    <n v="1409524183"/>
    <b v="0"/>
    <n v="0"/>
    <b v="0"/>
    <s v="film &amp; video/science fiction"/>
    <n v="0"/>
    <n v="0"/>
    <x v="0"/>
    <x v="2"/>
  </r>
  <r>
    <n v="130"/>
    <x v="130"/>
    <s v="A journey down the rabbit hole into the dark future. A mix of reality and dreams of a world dependant on an oppressed by technology."/>
    <n v="600"/>
    <n v="0"/>
    <x v="1"/>
    <x v="1"/>
    <s v="GBP"/>
    <n v="1402949760"/>
    <n v="1400536692"/>
    <b v="0"/>
    <n v="0"/>
    <b v="0"/>
    <s v="film &amp; video/science fiction"/>
    <n v="0"/>
    <n v="0"/>
    <x v="0"/>
    <x v="2"/>
  </r>
  <r>
    <n v="131"/>
    <x v="131"/>
    <s v="I"/>
    <n v="1200"/>
    <n v="0"/>
    <x v="1"/>
    <x v="0"/>
    <s v="USD"/>
    <n v="1467763200"/>
    <n v="1466453161"/>
    <b v="0"/>
    <n v="0"/>
    <b v="0"/>
    <s v="film &amp; video/science fiction"/>
    <n v="0"/>
    <n v="0"/>
    <x v="0"/>
    <x v="2"/>
  </r>
  <r>
    <n v="132"/>
    <x v="132"/>
    <s v="An anime inspired sci-fi action short set in Tokyo, Japan by VFX veterans, Gerald Abraham, Kim Tran and sound engineer, Jeremy Corby."/>
    <n v="80000"/>
    <n v="7655"/>
    <x v="1"/>
    <x v="0"/>
    <s v="USD"/>
    <n v="1415392207"/>
    <n v="1411500607"/>
    <b v="0"/>
    <n v="81"/>
    <b v="0"/>
    <s v="film &amp; video/science fiction"/>
    <n v="0"/>
    <n v="0"/>
    <x v="0"/>
    <x v="2"/>
  </r>
  <r>
    <n v="133"/>
    <x v="133"/>
    <s v="Invasion from outer space sights, to weird to imagine destruction too monstrous to escape"/>
    <n v="71764"/>
    <n v="0"/>
    <x v="1"/>
    <x v="0"/>
    <s v="USD"/>
    <n v="1464715860"/>
    <n v="1462130584"/>
    <b v="0"/>
    <n v="0"/>
    <b v="0"/>
    <s v="film &amp; video/science fiction"/>
    <n v="0"/>
    <n v="0"/>
    <x v="0"/>
    <x v="2"/>
  </r>
  <r>
    <n v="134"/>
    <x v="134"/>
    <s v="steampunk  remake of &quot;a Christmas carol&quot;"/>
    <n v="5000"/>
    <n v="0"/>
    <x v="1"/>
    <x v="0"/>
    <s v="USD"/>
    <n v="1441386000"/>
    <n v="1438811418"/>
    <b v="0"/>
    <n v="0"/>
    <b v="0"/>
    <s v="film &amp; video/science fiction"/>
    <n v="0"/>
    <n v="0"/>
    <x v="0"/>
    <x v="2"/>
  </r>
  <r>
    <n v="135"/>
    <x v="135"/>
    <s v="What would someone do if they suddenly discovered they could stop time? Join us on this clever sci-fi short film and find out!"/>
    <n v="3000"/>
    <n v="403"/>
    <x v="1"/>
    <x v="0"/>
    <s v="USD"/>
    <n v="1404241200"/>
    <n v="1401354597"/>
    <b v="0"/>
    <n v="5"/>
    <b v="0"/>
    <s v="film &amp; video/science fiction"/>
    <n v="0"/>
    <n v="0"/>
    <x v="0"/>
    <x v="2"/>
  </r>
  <r>
    <n v="136"/>
    <x v="136"/>
    <s v="NAVY SEALS sent on a Area 51 Top-Secret rescue mission where they are shrunken and injected into an ET body, the immune system mutated."/>
    <n v="3000"/>
    <n v="0"/>
    <x v="1"/>
    <x v="0"/>
    <s v="USD"/>
    <n v="1431771360"/>
    <n v="1427968234"/>
    <b v="0"/>
    <n v="0"/>
    <b v="0"/>
    <s v="film &amp; video/science fiction"/>
    <n v="0"/>
    <n v="0"/>
    <x v="0"/>
    <x v="2"/>
  </r>
  <r>
    <n v="137"/>
    <x v="137"/>
    <s v="An unofficial sequel to the independent 2015 fan film Predator: Dark ages. Set in 2141 we follow the crew of the cargoship Centurion"/>
    <n v="55000"/>
    <n v="0"/>
    <x v="1"/>
    <x v="8"/>
    <s v="DKK"/>
    <n v="1444657593"/>
    <n v="1440337593"/>
    <b v="0"/>
    <n v="0"/>
    <b v="0"/>
    <s v="film &amp; video/science fiction"/>
    <n v="0"/>
    <n 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0"/>
    <n v="0"/>
    <x v="0"/>
    <x v="2"/>
  </r>
  <r>
    <n v="139"/>
    <x v="139"/>
    <s v="When  Rome is infected with a zombie plague, Lucius Agrippa and a small group fights for survival"/>
    <n v="500"/>
    <n v="500"/>
    <x v="1"/>
    <x v="0"/>
    <s v="USD"/>
    <n v="1436738772"/>
    <n v="1435874772"/>
    <b v="0"/>
    <n v="1"/>
    <b v="0"/>
    <s v="film &amp; video/science fiction"/>
    <n v="0"/>
    <n v="0"/>
    <x v="0"/>
    <x v="2"/>
  </r>
  <r>
    <n v="140"/>
    <x v="140"/>
    <s v="A Gladiator fights for his freedom to be reunited with his Family, he's one fight away, when Rome is infected with a Zombie Virus"/>
    <n v="200000"/>
    <n v="0"/>
    <x v="1"/>
    <x v="0"/>
    <s v="USD"/>
    <n v="1426823132"/>
    <n v="1424234732"/>
    <b v="0"/>
    <n v="0"/>
    <b v="0"/>
    <s v="film &amp; video/science fiction"/>
    <n v="0"/>
    <n v="0"/>
    <x v="0"/>
    <x v="2"/>
  </r>
  <r>
    <n v="141"/>
    <x v="141"/>
    <s v="Join us creating a Science Fiction TV Series based upon the popular novels -The Catherine Kimbridge Chronicles."/>
    <n v="12000"/>
    <n v="1293"/>
    <x v="1"/>
    <x v="0"/>
    <s v="USD"/>
    <n v="1433043623"/>
    <n v="1429155623"/>
    <b v="0"/>
    <n v="28"/>
    <b v="0"/>
    <s v="film &amp; video/science fiction"/>
    <n v="0"/>
    <n v="0"/>
    <x v="0"/>
    <x v="2"/>
  </r>
  <r>
    <n v="142"/>
    <x v="142"/>
    <s v="A science fiction series about a women trying to stave off a mysterious appearance of monsters from getting out of a dark alley."/>
    <n v="3000"/>
    <n v="10"/>
    <x v="1"/>
    <x v="0"/>
    <s v="USD"/>
    <n v="1416176778"/>
    <n v="1414358778"/>
    <b v="0"/>
    <n v="1"/>
    <b v="0"/>
    <s v="film &amp; video/science fiction"/>
    <n v="0"/>
    <n v="0"/>
    <x v="0"/>
    <x v="2"/>
  </r>
  <r>
    <n v="143"/>
    <x v="143"/>
    <s v="A young woman learns she is one of few women left bred like cattle in order to control a deadly disease and the world populace"/>
    <n v="5500"/>
    <n v="0"/>
    <x v="1"/>
    <x v="2"/>
    <s v="AUD"/>
    <n v="1472882100"/>
    <n v="1467941542"/>
    <b v="0"/>
    <n v="0"/>
    <b v="0"/>
    <s v="film &amp; video/science fiction"/>
    <n v="0"/>
    <n v="0"/>
    <x v="0"/>
    <x v="2"/>
  </r>
  <r>
    <n v="144"/>
    <x v="144"/>
    <s v="A film about a collapsing food industry, a lonely farmer and a lonely botanist needs your help to finish post-production!"/>
    <n v="7500"/>
    <n v="2070"/>
    <x v="1"/>
    <x v="5"/>
    <s v="CAD"/>
    <n v="1428945472"/>
    <n v="1423765072"/>
    <b v="0"/>
    <n v="37"/>
    <b v="0"/>
    <s v="film &amp; video/science fiction"/>
    <n v="0"/>
    <n v="0"/>
    <x v="0"/>
    <x v="2"/>
  </r>
  <r>
    <n v="145"/>
    <x v="145"/>
    <s v="Film-Makers Ricky Comuniello &amp; Ian Weeks are at it again - for the 1st time. We need your support for a modern Sci-Fiction short film"/>
    <n v="4500"/>
    <n v="338"/>
    <x v="1"/>
    <x v="0"/>
    <s v="USD"/>
    <n v="1439298052"/>
    <n v="1436965252"/>
    <b v="0"/>
    <n v="9"/>
    <b v="0"/>
    <s v="film &amp; video/science fiction"/>
    <n v="0"/>
    <n v="0"/>
    <x v="0"/>
    <x v="2"/>
  </r>
  <r>
    <n v="146"/>
    <x v="146"/>
    <s v="California and the west have declared their refusal to support the election of a staunch conservative president. Will it be Civil War?"/>
    <n v="20000"/>
    <n v="115"/>
    <x v="1"/>
    <x v="0"/>
    <s v="USD"/>
    <n v="1484698998"/>
    <n v="1479514998"/>
    <b v="0"/>
    <n v="3"/>
    <b v="0"/>
    <s v="film &amp; video/science fiction"/>
    <n v="0"/>
    <n v="0"/>
    <x v="0"/>
    <x v="2"/>
  </r>
  <r>
    <n v="147"/>
    <x v="147"/>
    <s v="Film makers catch live footage beyond their wildest dreams."/>
    <n v="7000"/>
    <n v="0"/>
    <x v="1"/>
    <x v="1"/>
    <s v="GBP"/>
    <n v="1420741080"/>
    <n v="1417026340"/>
    <b v="0"/>
    <n v="0"/>
    <b v="0"/>
    <s v="film &amp; video/science fiction"/>
    <n v="0"/>
    <n v="0"/>
    <x v="0"/>
    <x v="2"/>
  </r>
  <r>
    <n v="148"/>
    <x v="148"/>
    <s v="An aspiring pilot decides to take his Dad's ship for a joyride, and learns it was the biggest mistake of his life in this Sci-Fi comedy"/>
    <n v="50000"/>
    <n v="40"/>
    <x v="1"/>
    <x v="0"/>
    <s v="USD"/>
    <n v="1456555536"/>
    <n v="1453963536"/>
    <b v="0"/>
    <n v="2"/>
    <b v="0"/>
    <s v="film &amp; video/science fiction"/>
    <n v="0"/>
    <n v="0"/>
    <x v="0"/>
    <x v="2"/>
  </r>
  <r>
    <n v="149"/>
    <x v="149"/>
    <s v="A provocatively mind-bending sci-fi thriller, this short film project examines opposites and the balance of the universe. #Dichotomy"/>
    <n v="10000"/>
    <n v="92"/>
    <x v="1"/>
    <x v="0"/>
    <s v="USD"/>
    <n v="1419494400"/>
    <n v="1416888470"/>
    <b v="0"/>
    <n v="6"/>
    <b v="0"/>
    <s v="film &amp; video/science fiction"/>
    <n v="0"/>
    <n v="0"/>
    <x v="0"/>
    <x v="2"/>
  </r>
  <r>
    <n v="150"/>
    <x v="150"/>
    <s v="The untold story of Captain Robert April and the first launching of the starship U.S.S. Enterprise,  NCC-1701"/>
    <n v="130000"/>
    <n v="30112"/>
    <x v="1"/>
    <x v="0"/>
    <s v="USD"/>
    <n v="1432612382"/>
    <n v="1427428382"/>
    <b v="0"/>
    <n v="67"/>
    <b v="0"/>
    <s v="film &amp; video/science fiction"/>
    <n v="0"/>
    <n v="0"/>
    <x v="0"/>
    <x v="2"/>
  </r>
  <r>
    <n v="151"/>
    <x v="151"/>
    <s v="The age of a race to the finish between the higher &amp; lower dimensional realms, A fight for consciousness &amp; freedom,THE NEW HUMAN"/>
    <n v="250000"/>
    <n v="140"/>
    <x v="1"/>
    <x v="2"/>
    <s v="AUD"/>
    <n v="1434633191"/>
    <n v="1429449191"/>
    <b v="0"/>
    <n v="5"/>
    <b v="0"/>
    <s v="film &amp; video/science fiction"/>
    <n v="0"/>
    <n v="0"/>
    <x v="0"/>
    <x v="2"/>
  </r>
  <r>
    <n v="152"/>
    <x v="152"/>
    <s v="The Great Dark is a journey through the unimaginable...and un foreseeable..."/>
    <n v="380000"/>
    <n v="30"/>
    <x v="1"/>
    <x v="0"/>
    <s v="USD"/>
    <n v="1411437100"/>
    <n v="1408845100"/>
    <b v="0"/>
    <n v="2"/>
    <b v="0"/>
    <s v="film &amp; video/science fiction"/>
    <n v="0"/>
    <n v="0"/>
    <x v="0"/>
    <x v="2"/>
  </r>
  <r>
    <n v="153"/>
    <x v="153"/>
    <s v="What would you do if you face something beyond your understanding? If someone you loved disappeared without a trace?"/>
    <n v="50000"/>
    <n v="359"/>
    <x v="1"/>
    <x v="0"/>
    <s v="USD"/>
    <n v="1417532644"/>
    <n v="1413900244"/>
    <b v="0"/>
    <n v="10"/>
    <b v="0"/>
    <s v="film &amp; video/science fiction"/>
    <n v="0"/>
    <n v="0"/>
    <x v="0"/>
    <x v="2"/>
  </r>
  <r>
    <n v="154"/>
    <x v="154"/>
    <s v="Fiction Becomes Reality in this non-profit science fiction, stop motion, and fantasy fan film."/>
    <n v="1500"/>
    <n v="40"/>
    <x v="1"/>
    <x v="0"/>
    <s v="USD"/>
    <n v="1433336895"/>
    <n v="1429621695"/>
    <b v="0"/>
    <n v="3"/>
    <b v="0"/>
    <s v="film &amp; video/science fiction"/>
    <n v="0"/>
    <n v="0"/>
    <x v="0"/>
    <x v="2"/>
  </r>
  <r>
    <n v="155"/>
    <x v="155"/>
    <s v="While a shadow of peace was on the horizon,humankind was being threatened by its past.Whispers of threat was being heard from the North"/>
    <n v="1350000"/>
    <n v="81"/>
    <x v="1"/>
    <x v="0"/>
    <s v="USD"/>
    <n v="1437657935"/>
    <n v="1434201935"/>
    <b v="0"/>
    <n v="4"/>
    <b v="0"/>
    <s v="film &amp; video/science fiction"/>
    <n v="0"/>
    <n v="0"/>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0"/>
    <n v="0"/>
    <x v="0"/>
    <x v="2"/>
  </r>
  <r>
    <n v="157"/>
    <x v="157"/>
    <s v="Man's cryogenic chamber and his soulmate's time travel from the distant future allows them to meet in the middle."/>
    <n v="2995"/>
    <n v="8"/>
    <x v="1"/>
    <x v="0"/>
    <s v="USD"/>
    <n v="1456523572"/>
    <n v="1453931572"/>
    <b v="0"/>
    <n v="2"/>
    <b v="0"/>
    <s v="film &amp; video/science fiction"/>
    <n v="0"/>
    <n v="0"/>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n v="0"/>
    <x v="0"/>
    <x v="2"/>
  </r>
  <r>
    <n v="159"/>
    <x v="159"/>
    <s v="Love, Robots... and Time Travel._x000a_Rosette: A Sci-Fi/Action/Adventure Feature Film, set to cast three A-list Hollywood actors."/>
    <n v="500000"/>
    <n v="10"/>
    <x v="1"/>
    <x v="0"/>
    <s v="USD"/>
    <n v="1467541545"/>
    <n v="1464085545"/>
    <b v="0"/>
    <n v="1"/>
    <b v="0"/>
    <s v="film &amp; video/science fiction"/>
    <n v="0"/>
    <n v="0"/>
    <x v="0"/>
    <x v="2"/>
  </r>
  <r>
    <n v="160"/>
    <x v="160"/>
    <s v="The title might seem cheesy, but my father says that to my mother every time they say I love you.     This story is dedicated to them."/>
    <n v="5000"/>
    <n v="0"/>
    <x v="2"/>
    <x v="0"/>
    <s v="USD"/>
    <n v="1439675691"/>
    <n v="1434491691"/>
    <b v="0"/>
    <n v="0"/>
    <b v="0"/>
    <s v="film &amp; video/drama"/>
    <n v="0"/>
    <n v="0"/>
    <x v="0"/>
    <x v="3"/>
  </r>
  <r>
    <n v="161"/>
    <x v="161"/>
    <s v="Step 1 (script editing) to produce a dramatic film about the air/sea battle of WWII that turned the tide of victory for the US."/>
    <n v="50000"/>
    <n v="5"/>
    <x v="2"/>
    <x v="0"/>
    <s v="USD"/>
    <n v="1404318595"/>
    <n v="1401726595"/>
    <b v="0"/>
    <n v="1"/>
    <b v="0"/>
    <s v="film &amp; video/drama"/>
    <n v="0"/>
    <n v="0"/>
    <x v="0"/>
    <x v="3"/>
  </r>
  <r>
    <n v="162"/>
    <x v="162"/>
    <s v="This film follows a young man who has had only a troubled family life. He turns to all the wrong things and life falls apart."/>
    <n v="2800"/>
    <n v="435"/>
    <x v="2"/>
    <x v="0"/>
    <s v="USD"/>
    <n v="1408232520"/>
    <n v="1405393356"/>
    <b v="0"/>
    <n v="10"/>
    <b v="0"/>
    <s v="film &amp; video/drama"/>
    <n v="0"/>
    <n v="0"/>
    <x v="0"/>
    <x v="3"/>
  </r>
  <r>
    <n v="163"/>
    <x v="163"/>
    <s v="Over 2.5 million Black men registered for the draft in World War II. _x000a_This will be the most comprehensive portrayal EVER of US. THEN."/>
    <n v="2000000"/>
    <n v="0"/>
    <x v="2"/>
    <x v="0"/>
    <s v="USD"/>
    <n v="1443657600"/>
    <n v="1440716654"/>
    <b v="0"/>
    <n v="0"/>
    <b v="0"/>
    <s v="film &amp; video/drama"/>
    <n v="0"/>
    <n v="0"/>
    <x v="0"/>
    <x v="3"/>
  </r>
  <r>
    <n v="164"/>
    <x v="164"/>
    <s v="Two cousins are caught up in the private war between warrior class angels and demons. You may be caught up too and not realize it yet."/>
    <n v="120000"/>
    <n v="640"/>
    <x v="2"/>
    <x v="0"/>
    <s v="USD"/>
    <n v="1411150701"/>
    <n v="1405966701"/>
    <b v="0"/>
    <n v="7"/>
    <b v="0"/>
    <s v="film &amp; video/drama"/>
    <n v="0"/>
    <n v="0"/>
    <x v="0"/>
    <x v="3"/>
  </r>
  <r>
    <n v="165"/>
    <x v="165"/>
    <s v="A teacher. A boy. The beach and a heatwave that drove them all insane."/>
    <n v="17000"/>
    <n v="0"/>
    <x v="2"/>
    <x v="1"/>
    <s v="GBP"/>
    <n v="1452613724"/>
    <n v="1450021724"/>
    <b v="0"/>
    <n v="0"/>
    <b v="0"/>
    <s v="film &amp; video/drama"/>
    <n v="0"/>
    <n v="0"/>
    <x v="0"/>
    <x v="3"/>
  </r>
  <r>
    <n v="166"/>
    <x v="166"/>
    <s v="A young teen makes a bad decision after joining gang and the film expresses his choices that led him to that point."/>
    <n v="5000"/>
    <n v="3000"/>
    <x v="2"/>
    <x v="0"/>
    <s v="USD"/>
    <n v="1484531362"/>
    <n v="1481939362"/>
    <b v="0"/>
    <n v="1"/>
    <b v="0"/>
    <s v="film &amp; video/drama"/>
    <n v="0"/>
    <n v="0"/>
    <x v="0"/>
    <x v="3"/>
  </r>
  <r>
    <n v="167"/>
    <x v="167"/>
    <s v="A young man experiences a tragedy and has the opportunity to go back and learn from his mistakes and find out his true self."/>
    <n v="110000"/>
    <n v="11"/>
    <x v="2"/>
    <x v="0"/>
    <s v="USD"/>
    <n v="1438726535"/>
    <n v="1433542535"/>
    <b v="0"/>
    <n v="2"/>
    <b v="0"/>
    <s v="film &amp; video/drama"/>
    <n v="0"/>
    <n v="0"/>
    <x v="0"/>
    <x v="3"/>
  </r>
  <r>
    <n v="168"/>
    <x v="168"/>
    <s v="A homeless Gulf War 2 vet, and Congressional Medal of Honor recipient fights for his sanity on the mean streets of Albuquerque."/>
    <n v="8000"/>
    <n v="325"/>
    <x v="2"/>
    <x v="0"/>
    <s v="USD"/>
    <n v="1426791770"/>
    <n v="1424203370"/>
    <b v="0"/>
    <n v="3"/>
    <b v="0"/>
    <s v="film &amp; video/drama"/>
    <n v="0"/>
    <n v="0"/>
    <x v="0"/>
    <x v="3"/>
  </r>
  <r>
    <n v="169"/>
    <x v="169"/>
    <s v="Family is a short film about a father and son and two brothers who were separated by the Korean war and finally reunite after 60 years."/>
    <n v="2500"/>
    <n v="560"/>
    <x v="2"/>
    <x v="1"/>
    <s v="GBP"/>
    <n v="1413634059"/>
    <n v="1411042059"/>
    <b v="0"/>
    <n v="10"/>
    <b v="0"/>
    <s v="film &amp; video/drama"/>
    <n v="0"/>
    <n v="0"/>
    <x v="0"/>
    <x v="3"/>
  </r>
  <r>
    <n v="170"/>
    <x v="170"/>
    <s v="Amy &amp; Missy survive Amy's bipolar disorder and go on to become award winning &amp; bestselling authors, screenwriters &amp; filmmakers"/>
    <n v="10000"/>
    <n v="325"/>
    <x v="2"/>
    <x v="0"/>
    <s v="USD"/>
    <n v="1440912480"/>
    <n v="1438385283"/>
    <b v="0"/>
    <n v="10"/>
    <b v="0"/>
    <s v="film &amp; video/drama"/>
    <n v="0"/>
    <n v="0"/>
    <x v="0"/>
    <x v="3"/>
  </r>
  <r>
    <n v="171"/>
    <x v="171"/>
    <s v="Team Mayhem, a local small town gang of gamers who are enlisted   to save the world from the new great evil known as Prowler."/>
    <n v="50000"/>
    <n v="1"/>
    <x v="2"/>
    <x v="0"/>
    <s v="USD"/>
    <n v="1470975614"/>
    <n v="1465791614"/>
    <b v="0"/>
    <n v="1"/>
    <b v="0"/>
    <s v="film &amp; video/drama"/>
    <n v="0"/>
    <n v="0"/>
    <x v="0"/>
    <x v="3"/>
  </r>
  <r>
    <n v="172"/>
    <x v="172"/>
    <s v="A short film on the rarest mammal and the second most endangered freshwater river dolphin, in Pakistan."/>
    <n v="95000"/>
    <n v="0"/>
    <x v="2"/>
    <x v="0"/>
    <s v="USD"/>
    <n v="1426753723"/>
    <n v="1423733323"/>
    <b v="0"/>
    <n v="0"/>
    <b v="0"/>
    <s v="film &amp; video/drama"/>
    <n v="0"/>
    <n v="0"/>
    <x v="0"/>
    <x v="3"/>
  </r>
  <r>
    <n v="173"/>
    <x v="173"/>
    <s v="This is a film inspired by Quentin Tarantino, I want to make a film thats entertaining yet gritty. 7 Sins is in pre-production."/>
    <n v="1110"/>
    <n v="0"/>
    <x v="2"/>
    <x v="1"/>
    <s v="GBP"/>
    <n v="1425131108"/>
    <n v="1422539108"/>
    <b v="0"/>
    <n v="0"/>
    <b v="0"/>
    <s v="film &amp; video/drama"/>
    <n v="0"/>
    <n v="0"/>
    <x v="0"/>
    <x v="3"/>
  </r>
  <r>
    <n v="174"/>
    <x v="174"/>
    <s v="An international short film project. It is about loneliness, wich is caused by the current compulsion to check your Facebook every day."/>
    <n v="6000"/>
    <n v="0"/>
    <x v="2"/>
    <x v="9"/>
    <s v="EUR"/>
    <n v="1431108776"/>
    <n v="1425924776"/>
    <b v="0"/>
    <n v="0"/>
    <b v="0"/>
    <s v="film &amp; video/drama"/>
    <n v="0"/>
    <n v="0"/>
    <x v="0"/>
    <x v="3"/>
  </r>
  <r>
    <n v="175"/>
    <x v="175"/>
    <s v="To heal her scars Olivia must take a journey back to her roots, where an unresolved conflict stands between her and musical success."/>
    <n v="20000"/>
    <n v="1297"/>
    <x v="2"/>
    <x v="1"/>
    <s v="GBP"/>
    <n v="1409337611"/>
    <n v="1407177611"/>
    <b v="0"/>
    <n v="26"/>
    <b v="0"/>
    <s v="film &amp; video/drama"/>
    <n v="0"/>
    <n v="0"/>
    <x v="0"/>
    <x v="3"/>
  </r>
  <r>
    <n v="176"/>
    <x v="176"/>
    <s v="I'm seeking funding to finish my short film, Silent Monster, to bring awareness to teenage bullying as well as teenage violence."/>
    <n v="1500"/>
    <n v="0"/>
    <x v="2"/>
    <x v="0"/>
    <s v="USD"/>
    <n v="1438803999"/>
    <n v="1436211999"/>
    <b v="0"/>
    <n v="0"/>
    <b v="0"/>
    <s v="film &amp; video/drama"/>
    <n v="0"/>
    <n v="0"/>
    <x v="0"/>
    <x v="3"/>
  </r>
  <r>
    <n v="177"/>
    <x v="177"/>
    <s v="I'm making a modern day version of the bible story &quot; The Good Samaritan&quot;"/>
    <n v="450"/>
    <n v="180"/>
    <x v="2"/>
    <x v="0"/>
    <s v="USD"/>
    <n v="1427155726"/>
    <n v="1425690526"/>
    <b v="0"/>
    <n v="7"/>
    <b v="0"/>
    <s v="film &amp; video/drama"/>
    <n v="0"/>
    <n v="0"/>
    <x v="0"/>
    <x v="3"/>
  </r>
  <r>
    <n v="178"/>
    <x v="178"/>
    <s v="El viaje de LucÃ­a es un largometraje de ficciÃ³n con temÃ¡tica sobre el cÃ¡ncer infantil."/>
    <n v="500000"/>
    <n v="0"/>
    <x v="2"/>
    <x v="3"/>
    <s v="EUR"/>
    <n v="1448582145"/>
    <n v="1445986545"/>
    <b v="0"/>
    <n v="0"/>
    <b v="0"/>
    <s v="film &amp; video/drama"/>
    <n v="0"/>
    <n v="0"/>
    <x v="0"/>
    <x v="3"/>
  </r>
  <r>
    <n v="179"/>
    <x v="179"/>
    <s v="A feature-length film about how three people survive in a diseased world."/>
    <n v="1000"/>
    <n v="200"/>
    <x v="2"/>
    <x v="0"/>
    <s v="USD"/>
    <n v="1457056555"/>
    <n v="1454464555"/>
    <b v="0"/>
    <n v="2"/>
    <b v="0"/>
    <s v="film &amp; video/drama"/>
    <n v="0"/>
    <n v="0"/>
    <x v="0"/>
    <x v="3"/>
  </r>
  <r>
    <n v="180"/>
    <x v="180"/>
    <s v="The Rest of Us follows a survivor of an outbreak that nearly destroyed the earth as he travels to find some form of humanity."/>
    <n v="1200"/>
    <n v="401"/>
    <x v="2"/>
    <x v="1"/>
    <s v="GBP"/>
    <n v="1428951600"/>
    <n v="1425512843"/>
    <b v="0"/>
    <n v="13"/>
    <b v="0"/>
    <s v="film &amp; video/drama"/>
    <n v="0"/>
    <n v="0"/>
    <x v="0"/>
    <x v="3"/>
  </r>
  <r>
    <n v="181"/>
    <x v="181"/>
    <s v="Christina has been suffering with flash backs and some very disturbing nightmares and realises that it is more than just nightmares."/>
    <n v="3423"/>
    <n v="722"/>
    <x v="2"/>
    <x v="1"/>
    <s v="GBP"/>
    <n v="1434995295"/>
    <n v="1432403295"/>
    <b v="0"/>
    <n v="4"/>
    <b v="0"/>
    <s v="film &amp; video/drama"/>
    <n v="0"/>
    <n v="0"/>
    <x v="0"/>
    <x v="3"/>
  </r>
  <r>
    <n v="182"/>
    <x v="182"/>
    <s v="I'm Faraz, and I am raising money for my feature film called ABU. This one is for our parents, and our responsibilities towards them."/>
    <n v="1000"/>
    <n v="0"/>
    <x v="2"/>
    <x v="0"/>
    <s v="USD"/>
    <n v="1483748232"/>
    <n v="1481156232"/>
    <b v="0"/>
    <n v="0"/>
    <b v="0"/>
    <s v="film &amp; video/drama"/>
    <n v="0"/>
    <n v="0"/>
    <x v="0"/>
    <x v="3"/>
  </r>
  <r>
    <n v="183"/>
    <x v="183"/>
    <s v="Don't kill me until I meet my Dad"/>
    <n v="12500"/>
    <n v="4482"/>
    <x v="2"/>
    <x v="1"/>
    <s v="GBP"/>
    <n v="1417033610"/>
    <n v="1414438010"/>
    <b v="0"/>
    <n v="12"/>
    <b v="0"/>
    <s v="film &amp; video/drama"/>
    <n v="0"/>
    <n v="0"/>
    <x v="0"/>
    <x v="3"/>
  </r>
  <r>
    <n v="184"/>
    <x v="184"/>
    <s v="&quot;Lana&quot; is an horror/dramatic short film, written by myself, about a young woman fighting the darkness in her, but it might be too late."/>
    <n v="1500"/>
    <n v="51"/>
    <x v="2"/>
    <x v="5"/>
    <s v="CAD"/>
    <n v="1409543940"/>
    <n v="1404586762"/>
    <b v="0"/>
    <n v="2"/>
    <b v="0"/>
    <s v="film &amp; video/drama"/>
    <n v="0"/>
    <n v="0"/>
    <x v="0"/>
    <x v="3"/>
  </r>
  <r>
    <n v="185"/>
    <x v="185"/>
    <s v="Love has no boundaries!"/>
    <n v="40000"/>
    <n v="2200"/>
    <x v="2"/>
    <x v="10"/>
    <s v="NOK"/>
    <n v="1471557139"/>
    <n v="1468965139"/>
    <b v="0"/>
    <n v="10"/>
    <b v="0"/>
    <s v="film &amp; video/drama"/>
    <n v="0"/>
    <n v="0"/>
    <x v="0"/>
    <x v="3"/>
  </r>
  <r>
    <n v="186"/>
    <x v="186"/>
    <s v="My film is about a boy who discovers the truth about his fathers dissapearance through the dark secrets of his mothers past."/>
    <n v="5000"/>
    <n v="0"/>
    <x v="2"/>
    <x v="0"/>
    <s v="USD"/>
    <n v="1488571200"/>
    <n v="1485977434"/>
    <b v="0"/>
    <n v="0"/>
    <b v="0"/>
    <s v="film &amp; video/drama"/>
    <n v="0"/>
    <n v="0"/>
    <x v="0"/>
    <x v="3"/>
  </r>
  <r>
    <n v="187"/>
    <x v="187"/>
    <s v="A young man suffering from a severe case of OCD embarks on a road trip to find peace of mind."/>
    <n v="5000"/>
    <n v="800"/>
    <x v="2"/>
    <x v="0"/>
    <s v="USD"/>
    <n v="1437461940"/>
    <n v="1435383457"/>
    <b v="0"/>
    <n v="5"/>
    <b v="0"/>
    <s v="film &amp; video/drama"/>
    <n v="0"/>
    <n v="0"/>
    <x v="0"/>
    <x v="3"/>
  </r>
  <r>
    <n v="188"/>
    <x v="188"/>
    <s v="Mariano Messini, an aspiring musician, indebted to the mafia must put his life on the line to escape their grasp and pursue his dream."/>
    <n v="1500"/>
    <n v="0"/>
    <x v="2"/>
    <x v="0"/>
    <s v="USD"/>
    <n v="1409891015"/>
    <n v="1407299015"/>
    <b v="0"/>
    <n v="0"/>
    <b v="0"/>
    <s v="film &amp; video/drama"/>
    <n v="0"/>
    <n v="0"/>
    <x v="0"/>
    <x v="3"/>
  </r>
  <r>
    <n v="189"/>
    <x v="189"/>
    <s v="Jack Barlow's wife and daughter shot in cold blood at a gun confiscation station in Texas, he sets out to save his family &amp; neighbors."/>
    <n v="500000"/>
    <n v="345"/>
    <x v="2"/>
    <x v="0"/>
    <s v="USD"/>
    <n v="1472920477"/>
    <n v="1467736477"/>
    <b v="0"/>
    <n v="5"/>
    <b v="0"/>
    <s v="film &amp; video/drama"/>
    <n v="0"/>
    <n v="0"/>
    <x v="0"/>
    <x v="3"/>
  </r>
  <r>
    <n v="190"/>
    <x v="190"/>
    <s v="Because hope can be a 4 letter word"/>
    <n v="12000"/>
    <n v="50"/>
    <x v="2"/>
    <x v="0"/>
    <s v="USD"/>
    <n v="1466091446"/>
    <n v="1465227446"/>
    <b v="0"/>
    <n v="1"/>
    <b v="0"/>
    <s v="film &amp; video/drama"/>
    <n v="0"/>
    <n v="0"/>
    <x v="0"/>
    <x v="3"/>
  </r>
  <r>
    <n v="191"/>
    <x v="191"/>
    <s v="A young boy passionate about Astronomy and Chemistry tracks down an astroid that scientists said would never hit earth."/>
    <n v="5000"/>
    <n v="250"/>
    <x v="2"/>
    <x v="2"/>
    <s v="AUD"/>
    <n v="1443782138"/>
    <n v="1440326138"/>
    <b v="0"/>
    <n v="3"/>
    <b v="0"/>
    <s v="film &amp; video/drama"/>
    <n v="0"/>
    <n v="0"/>
    <x v="0"/>
    <x v="3"/>
  </r>
  <r>
    <n v="192"/>
    <x v="192"/>
    <s v="This Eminem Tell All details the good times, hardships, drug abuse, domestic violence, scandals, sex, near-death experiences and murder"/>
    <n v="1000000"/>
    <n v="17"/>
    <x v="2"/>
    <x v="0"/>
    <s v="USD"/>
    <n v="1413572432"/>
    <n v="1410980432"/>
    <b v="0"/>
    <n v="3"/>
    <b v="0"/>
    <s v="film &amp; video/drama"/>
    <n v="0"/>
    <n v="0"/>
    <x v="0"/>
    <x v="3"/>
  </r>
  <r>
    <n v="193"/>
    <x v="193"/>
    <s v="I am in need of a new PC for my Media Production course so i can pursue my dream of creating CGI based sci-fi productions for everyone"/>
    <n v="1000"/>
    <n v="0"/>
    <x v="2"/>
    <x v="1"/>
    <s v="GBP"/>
    <n v="1417217166"/>
    <n v="1412029566"/>
    <b v="0"/>
    <n v="0"/>
    <b v="0"/>
    <s v="film &amp; video/drama"/>
    <n v="0"/>
    <n v="0"/>
    <x v="0"/>
    <x v="3"/>
  </r>
  <r>
    <n v="194"/>
    <x v="194"/>
    <s v="Northern Irish Original Short Film based on the desperation of love and survival and taking a risk that may change everything."/>
    <n v="2500"/>
    <n v="3"/>
    <x v="2"/>
    <x v="1"/>
    <s v="GBP"/>
    <n v="1457308531"/>
    <n v="1452124531"/>
    <b v="0"/>
    <n v="3"/>
    <b v="0"/>
    <s v="film &amp; video/drama"/>
    <n v="0"/>
    <n v="0"/>
    <x v="0"/>
    <x v="3"/>
  </r>
  <r>
    <n v="195"/>
    <x v="195"/>
    <s v="A film project based on my auto-biography, a military conflict with no media attention, this story depicts war and its aftermath."/>
    <n v="2000000"/>
    <n v="0"/>
    <x v="2"/>
    <x v="0"/>
    <s v="USD"/>
    <n v="1436544332"/>
    <n v="1431360332"/>
    <b v="0"/>
    <n v="0"/>
    <b v="0"/>
    <s v="film &amp; video/drama"/>
    <n v="0"/>
    <n v="0"/>
    <x v="0"/>
    <x v="3"/>
  </r>
  <r>
    <n v="196"/>
    <x v="196"/>
    <s v="A moving short film about a retired female boxer who develops a relationship with a young journalist who idolises her"/>
    <n v="3500"/>
    <n v="1465"/>
    <x v="2"/>
    <x v="1"/>
    <s v="GBP"/>
    <n v="1444510800"/>
    <n v="1442062898"/>
    <b v="0"/>
    <n v="19"/>
    <b v="0"/>
    <s v="film &amp; video/drama"/>
    <n v="0"/>
    <n v="0"/>
    <x v="0"/>
    <x v="3"/>
  </r>
  <r>
    <n v="197"/>
    <x v="197"/>
    <s v="â€œAfter a terrifying ordeal, a young woman is left in a depressive state and abandoned to cope with a distressing account of revengeâ€"/>
    <n v="2500"/>
    <n v="262"/>
    <x v="2"/>
    <x v="1"/>
    <s v="GBP"/>
    <n v="1487365200"/>
    <n v="1483734100"/>
    <b v="0"/>
    <n v="8"/>
    <b v="0"/>
    <s v="film &amp; video/drama"/>
    <n v="0"/>
    <n v="0"/>
    <x v="0"/>
    <x v="3"/>
  </r>
  <r>
    <n v="198"/>
    <x v="198"/>
    <s v="Nine Lives is a story of one woman's survival of EIGHT near deaths and her love for one man as an influence to fight for the NINTH."/>
    <n v="25000"/>
    <n v="279"/>
    <x v="2"/>
    <x v="0"/>
    <s v="USD"/>
    <n v="1412500322"/>
    <n v="1409908322"/>
    <b v="0"/>
    <n v="6"/>
    <b v="0"/>
    <s v="film &amp; video/drama"/>
    <n v="0"/>
    <n v="0"/>
    <x v="0"/>
    <x v="3"/>
  </r>
  <r>
    <n v="199"/>
    <x v="199"/>
    <s v="We're filming a feature film that we can put in numerous film festivals across the country. My dream is to compete in every single one."/>
    <n v="10000"/>
    <n v="0"/>
    <x v="2"/>
    <x v="0"/>
    <s v="USD"/>
    <n v="1472698702"/>
    <n v="1470106702"/>
    <b v="0"/>
    <n v="0"/>
    <b v="0"/>
    <s v="film &amp; video/drama"/>
    <n v="0"/>
    <n v="0"/>
    <x v="0"/>
    <x v="3"/>
  </r>
  <r>
    <n v="200"/>
    <x v="200"/>
    <s v="A film dedicated to an AAF Pilot's struggle to survive behind enemy lines during WWII."/>
    <n v="6000"/>
    <n v="1571.55"/>
    <x v="2"/>
    <x v="0"/>
    <s v="USD"/>
    <n v="1410746403"/>
    <n v="1408154403"/>
    <b v="0"/>
    <n v="18"/>
    <b v="0"/>
    <s v="film &amp; video/drama"/>
    <n v="0"/>
    <n v="0"/>
    <x v="0"/>
    <x v="3"/>
  </r>
  <r>
    <n v="201"/>
    <x v="201"/>
    <s v="Everyone has a choice. Can two college students get past their differences to save the life of a man whom they've never met before?"/>
    <n v="650"/>
    <n v="380"/>
    <x v="2"/>
    <x v="0"/>
    <s v="USD"/>
    <n v="1423424329"/>
    <n v="1421696329"/>
    <b v="0"/>
    <n v="7"/>
    <b v="0"/>
    <s v="film &amp; video/drama"/>
    <n v="0"/>
    <n v="0"/>
    <x v="0"/>
    <x v="3"/>
  </r>
  <r>
    <n v="202"/>
    <x v="202"/>
    <s v="new web series created by jonney terry"/>
    <n v="6000"/>
    <n v="0"/>
    <x v="2"/>
    <x v="0"/>
    <s v="USD"/>
    <n v="1444337940"/>
    <n v="1441750564"/>
    <b v="0"/>
    <n v="0"/>
    <b v="0"/>
    <s v="film &amp; video/drama"/>
    <n v="0"/>
    <n v="0"/>
    <x v="0"/>
    <x v="3"/>
  </r>
  <r>
    <n v="203"/>
    <x v="203"/>
    <s v="We are aiming to make a Web Series based on Youth Culture and the misrepresentation of socially stereotyped people."/>
    <n v="2500"/>
    <n v="746"/>
    <x v="2"/>
    <x v="1"/>
    <s v="GBP"/>
    <n v="1422562864"/>
    <n v="1417378864"/>
    <b v="0"/>
    <n v="8"/>
    <b v="0"/>
    <s v="film &amp; video/drama"/>
    <n v="0"/>
    <n v="0"/>
    <x v="0"/>
    <x v="3"/>
  </r>
  <r>
    <n v="204"/>
    <x v="204"/>
    <s v="A feature film based on the true story of Bruce and Denise Morcombe and their battle for justice for their missing son Daniel."/>
    <n v="300000"/>
    <n v="152165"/>
    <x v="2"/>
    <x v="2"/>
    <s v="AUD"/>
    <n v="1470319203"/>
    <n v="1467727203"/>
    <b v="0"/>
    <n v="1293"/>
    <b v="0"/>
    <s v="film &amp; video/drama"/>
    <n v="0"/>
    <n v="0"/>
    <x v="0"/>
    <x v="3"/>
  </r>
  <r>
    <n v="205"/>
    <x v="205"/>
    <s v="A martyr faces execution at the hands of the State, while enduring the horrors and alienation of a new world order."/>
    <n v="8000"/>
    <n v="1300"/>
    <x v="2"/>
    <x v="0"/>
    <s v="USD"/>
    <n v="1444144222"/>
    <n v="1441120222"/>
    <b v="0"/>
    <n v="17"/>
    <b v="0"/>
    <s v="film &amp; video/drama"/>
    <n v="0"/>
    <n v="0"/>
    <x v="0"/>
    <x v="3"/>
  </r>
  <r>
    <n v="206"/>
    <x v="206"/>
    <s v="A love story featuring adoption,struggle,dysfunction,grace, healing, and restoration."/>
    <n v="12700"/>
    <n v="0"/>
    <x v="2"/>
    <x v="0"/>
    <s v="USD"/>
    <n v="1470441983"/>
    <n v="1468627583"/>
    <b v="0"/>
    <n v="0"/>
    <b v="0"/>
    <s v="film &amp; video/drama"/>
    <n v="0"/>
    <n v="0"/>
    <x v="0"/>
    <x v="3"/>
  </r>
  <r>
    <n v="207"/>
    <x v="207"/>
    <s v="To avoid bankruptcy, Vincent, a passionate young entrepreneur embarks  on an illicit affair in order to save his dream business."/>
    <n v="14000"/>
    <n v="2130"/>
    <x v="2"/>
    <x v="5"/>
    <s v="CAD"/>
    <n v="1420346638"/>
    <n v="1417754638"/>
    <b v="0"/>
    <n v="13"/>
    <b v="0"/>
    <s v="film &amp; video/drama"/>
    <n v="0"/>
    <n v="0"/>
    <x v="0"/>
    <x v="3"/>
  </r>
  <r>
    <n v="208"/>
    <x v="208"/>
    <s v="A young woman's journey from Africa to Australia where she finds heaven on earth, love and tragedy. Within her tragedy she saves lives."/>
    <n v="50000"/>
    <n v="0"/>
    <x v="2"/>
    <x v="2"/>
    <s v="AUD"/>
    <n v="1418719967"/>
    <n v="1416127967"/>
    <b v="0"/>
    <n v="0"/>
    <b v="0"/>
    <s v="film &amp; video/drama"/>
    <n v="0"/>
    <n v="0"/>
    <x v="0"/>
    <x v="3"/>
  </r>
  <r>
    <n v="209"/>
    <x v="209"/>
    <s v="&quot;A Brighter Day&quot; is the first episode of a television series about an ex-hustler that becomes a school teacher to help at risk youth."/>
    <n v="25000"/>
    <n v="0"/>
    <x v="2"/>
    <x v="0"/>
    <s v="USD"/>
    <n v="1436566135"/>
    <n v="1433974135"/>
    <b v="0"/>
    <n v="0"/>
    <b v="0"/>
    <s v="film &amp; video/drama"/>
    <n v="0"/>
    <n v="0"/>
    <x v="0"/>
    <x v="3"/>
  </r>
  <r>
    <n v="210"/>
    <x v="210"/>
    <s v="A tender short film about a young man who needs advice from  someone he had no intention of ever meeting, his biological father."/>
    <n v="12000"/>
    <n v="3030"/>
    <x v="2"/>
    <x v="0"/>
    <s v="USD"/>
    <n v="1443675600"/>
    <n v="1441157592"/>
    <b v="0"/>
    <n v="33"/>
    <b v="0"/>
    <s v="film &amp; video/drama"/>
    <n v="0"/>
    <n v="0"/>
    <x v="0"/>
    <x v="3"/>
  </r>
  <r>
    <n v="211"/>
    <x v="211"/>
    <s v="The Heart of a Woman and The Heart of a Man is a feature film written by Jennie Marie Pacelli, based on real people and true events"/>
    <n v="5000"/>
    <n v="2230"/>
    <x v="2"/>
    <x v="0"/>
    <s v="USD"/>
    <n v="1442634617"/>
    <n v="1440042617"/>
    <b v="0"/>
    <n v="12"/>
    <b v="0"/>
    <s v="film &amp; video/drama"/>
    <n v="0"/>
    <n v="0"/>
    <x v="0"/>
    <x v="3"/>
  </r>
  <r>
    <n v="212"/>
    <x v="212"/>
    <s v="This film is a fictional crime drama following the events of a heist that ended in bloodshed."/>
    <n v="6300"/>
    <n v="1"/>
    <x v="2"/>
    <x v="0"/>
    <s v="USD"/>
    <n v="1460837320"/>
    <n v="1455656920"/>
    <b v="0"/>
    <n v="1"/>
    <b v="0"/>
    <s v="film &amp; video/drama"/>
    <n v="0"/>
    <n v="0"/>
    <x v="0"/>
    <x v="3"/>
  </r>
  <r>
    <n v="213"/>
    <x v="213"/>
    <s v="A family dramedy about a grandfather  and grandson who are both on their path to redemption."/>
    <n v="50000"/>
    <n v="20"/>
    <x v="2"/>
    <x v="0"/>
    <s v="USD"/>
    <n v="1439734001"/>
    <n v="1437142547"/>
    <b v="0"/>
    <n v="1"/>
    <b v="0"/>
    <s v="film &amp; video/drama"/>
    <n v="0"/>
    <n v="0"/>
    <x v="0"/>
    <x v="3"/>
  </r>
  <r>
    <n v="214"/>
    <x v="214"/>
    <s v="A screenplay based upon the true story of a man with Asperger Syndrome who falls through the cracks of the criminal justice system."/>
    <n v="12500"/>
    <n v="1"/>
    <x v="2"/>
    <x v="0"/>
    <s v="USD"/>
    <n v="1425655349"/>
    <n v="1420471349"/>
    <b v="0"/>
    <n v="1"/>
    <b v="0"/>
    <s v="film &amp; video/drama"/>
    <n v="0"/>
    <n v="0"/>
    <x v="0"/>
    <x v="3"/>
  </r>
  <r>
    <n v="215"/>
    <x v="215"/>
    <s v="A short drama based on a true events. Story of a British Soldier who comes back home suffering from Post Traumatic Stress Disorder."/>
    <n v="4400"/>
    <n v="10"/>
    <x v="2"/>
    <x v="1"/>
    <s v="GBP"/>
    <n v="1455753540"/>
    <n v="1452058282"/>
    <b v="0"/>
    <n v="1"/>
    <b v="0"/>
    <s v="film &amp; video/drama"/>
    <n v="0"/>
    <n v="0"/>
    <x v="0"/>
    <x v="3"/>
  </r>
  <r>
    <n v="216"/>
    <x v="216"/>
    <s v="A nostalgic film about the unorthodox teacher we all wish we had, the girl we all fell for, and the friend we didn't expect to make."/>
    <n v="50000"/>
    <n v="27849.22"/>
    <x v="2"/>
    <x v="0"/>
    <s v="USD"/>
    <n v="1429740037"/>
    <n v="1425423637"/>
    <b v="0"/>
    <n v="84"/>
    <b v="0"/>
    <s v="film &amp; video/drama"/>
    <n v="0"/>
    <n v="0"/>
    <x v="0"/>
    <x v="3"/>
  </r>
  <r>
    <n v="217"/>
    <x v="217"/>
    <s v="A roadmovie by paw"/>
    <n v="100000"/>
    <n v="11943"/>
    <x v="2"/>
    <x v="11"/>
    <s v="SEK"/>
    <n v="1419780149"/>
    <n v="1417101749"/>
    <b v="0"/>
    <n v="38"/>
    <b v="0"/>
    <s v="film &amp; video/drama"/>
    <n v="0"/>
    <n v="0"/>
    <x v="0"/>
    <x v="3"/>
  </r>
  <r>
    <n v="218"/>
    <x v="218"/>
    <s v="A sassy talking spider named Charmaine, joins forces with an abused young boy.  She stages off bullies and help fight an abusive father"/>
    <n v="5000"/>
    <n v="100"/>
    <x v="2"/>
    <x v="0"/>
    <s v="USD"/>
    <n v="1431702289"/>
    <n v="1426518289"/>
    <b v="0"/>
    <n v="1"/>
    <b v="0"/>
    <s v="film &amp; video/drama"/>
    <n v="0"/>
    <n v="0"/>
    <x v="0"/>
    <x v="3"/>
  </r>
  <r>
    <n v="219"/>
    <x v="219"/>
    <s v="An hour-long pilot about a group of suburban LGBT teens coming of age in the early 90's."/>
    <n v="50000"/>
    <n v="8815"/>
    <x v="2"/>
    <x v="0"/>
    <s v="USD"/>
    <n v="1459493940"/>
    <n v="1456732225"/>
    <b v="0"/>
    <n v="76"/>
    <b v="0"/>
    <s v="film &amp; video/drama"/>
    <n v="0"/>
    <n v="0"/>
    <x v="0"/>
    <x v="3"/>
  </r>
  <r>
    <n v="220"/>
    <x v="220"/>
    <s v="A Freelancer abandons everything to chase after his dream of being &quot;great&quot; escape to Bangkok and return to his home-world."/>
    <n v="50000"/>
    <n v="360"/>
    <x v="2"/>
    <x v="0"/>
    <s v="USD"/>
    <n v="1440101160"/>
    <n v="1436542030"/>
    <b v="0"/>
    <n v="3"/>
    <b v="0"/>
    <s v="film &amp; video/drama"/>
    <n v="0"/>
    <n v="0"/>
    <x v="0"/>
    <x v="3"/>
  </r>
  <r>
    <n v="221"/>
    <x v="221"/>
    <s v="Film about Schizophrenia with Surreal Twists!"/>
    <n v="50000"/>
    <n v="0"/>
    <x v="2"/>
    <x v="0"/>
    <s v="USD"/>
    <n v="1427569564"/>
    <n v="1422389164"/>
    <b v="0"/>
    <n v="0"/>
    <b v="0"/>
    <s v="film &amp; video/drama"/>
    <n v="0"/>
    <n v="0"/>
    <x v="0"/>
    <x v="3"/>
  </r>
  <r>
    <n v="222"/>
    <x v="222"/>
    <s v="Killian leader of an outlaw bike gang doesnâ€™t have a bike yet and here is your chance to help design and build his machine."/>
    <n v="1000"/>
    <n v="130"/>
    <x v="2"/>
    <x v="0"/>
    <s v="USD"/>
    <n v="1427423940"/>
    <n v="1422383318"/>
    <b v="0"/>
    <n v="2"/>
    <b v="0"/>
    <s v="film &amp; video/drama"/>
    <n v="0"/>
    <n v="0"/>
    <x v="0"/>
    <x v="3"/>
  </r>
  <r>
    <n v="223"/>
    <x v="223"/>
    <s v="An old man, a U.S Marine Corps veteran remembers his combat experience in the battle of Toktong Pass 1950, during the Korean War."/>
    <n v="1500000"/>
    <n v="0"/>
    <x v="2"/>
    <x v="0"/>
    <s v="USD"/>
    <n v="1463879100"/>
    <n v="1461287350"/>
    <b v="0"/>
    <n v="0"/>
    <b v="0"/>
    <s v="film &amp; video/drama"/>
    <n v="0"/>
    <n v="0"/>
    <x v="0"/>
    <x v="3"/>
  </r>
  <r>
    <n v="224"/>
    <x v="224"/>
    <s v="African Hollywood production, from the people who brought you Spiderman 1&amp;2, Star Trek 1&amp;2, Mission Impossible 3&amp;4 and Star Wars Ep7"/>
    <n v="6000000"/>
    <n v="0"/>
    <x v="2"/>
    <x v="2"/>
    <s v="AUD"/>
    <n v="1436506726"/>
    <n v="1431322726"/>
    <b v="0"/>
    <n v="0"/>
    <b v="0"/>
    <s v="film &amp; video/drama"/>
    <n v="0"/>
    <n v="0"/>
    <x v="0"/>
    <x v="3"/>
  </r>
  <r>
    <n v="225"/>
    <x v="225"/>
    <s v="I'm creating a &quot;Lifetime&quot; type drama film about a girl who uses backpage for money, but trying to turn her life around."/>
    <n v="200"/>
    <n v="0"/>
    <x v="2"/>
    <x v="0"/>
    <s v="USD"/>
    <n v="1460153054"/>
    <n v="1457564654"/>
    <b v="0"/>
    <n v="0"/>
    <b v="0"/>
    <s v="film &amp; video/drama"/>
    <n v="0"/>
    <n v="0"/>
    <x v="0"/>
    <x v="3"/>
  </r>
  <r>
    <n v="226"/>
    <x v="226"/>
    <s v="A TRUE STORY OF DOMESTIC VILOLENCE THAT SEEKS TO OFFER THE VIEWER OUTLEST OF SUPPORT."/>
    <n v="29000"/>
    <n v="250"/>
    <x v="2"/>
    <x v="1"/>
    <s v="GBP"/>
    <n v="1433064540"/>
    <n v="1428854344"/>
    <b v="0"/>
    <n v="2"/>
    <b v="0"/>
    <s v="film &amp; video/drama"/>
    <n v="0"/>
    <n v="0"/>
    <x v="0"/>
    <x v="3"/>
  </r>
  <r>
    <n v="227"/>
    <x v="227"/>
    <s v="Imagine your life is full is nothing but pain and darkness. One day, you had the chance to be free from it all. Would you take it?"/>
    <n v="28000"/>
    <n v="0"/>
    <x v="2"/>
    <x v="0"/>
    <s v="USD"/>
    <n v="1436477241"/>
    <n v="1433885241"/>
    <b v="0"/>
    <n v="0"/>
    <b v="0"/>
    <s v="film &amp; video/drama"/>
    <n v="0"/>
    <n v="0"/>
    <x v="0"/>
    <x v="3"/>
  </r>
  <r>
    <n v="228"/>
    <x v="228"/>
    <s v="I am making a film from one one of my books called facets of a Geek life."/>
    <n v="8000"/>
    <n v="0"/>
    <x v="2"/>
    <x v="1"/>
    <s v="GBP"/>
    <n v="1433176105"/>
    <n v="1427992105"/>
    <b v="0"/>
    <n v="0"/>
    <b v="0"/>
    <s v="film &amp; video/drama"/>
    <n v="0"/>
    <n v="0"/>
    <x v="0"/>
    <x v="3"/>
  </r>
  <r>
    <n v="229"/>
    <x v="229"/>
    <s v="I teenage girl that wants to go around the system. She does all she can to cheat and finds herself in a bad position when she messesup"/>
    <n v="3000"/>
    <n v="0"/>
    <x v="2"/>
    <x v="12"/>
    <s v="EUR"/>
    <n v="1455402297"/>
    <n v="1452810297"/>
    <b v="0"/>
    <n v="0"/>
    <b v="0"/>
    <s v="film &amp; video/drama"/>
    <n v="0"/>
    <n v="0"/>
    <x v="0"/>
    <x v="3"/>
  </r>
  <r>
    <n v="230"/>
    <x v="230"/>
    <s v="In Love There's War is a spicy web series that will have viewers at the edge of their seats as deception and hidden secrecies unravel."/>
    <n v="15000"/>
    <n v="60"/>
    <x v="2"/>
    <x v="0"/>
    <s v="USD"/>
    <n v="1433443151"/>
    <n v="1430851151"/>
    <b v="0"/>
    <n v="2"/>
    <b v="0"/>
    <s v="film &amp; video/drama"/>
    <n v="0"/>
    <n v="0"/>
    <x v="0"/>
    <x v="3"/>
  </r>
  <r>
    <n v="231"/>
    <x v="231"/>
    <s v="Farewell to Freedom the screenplay portrays  a vulnerable divorce'  who falls for a hard-luck cowboy she meets in Las Vegas."/>
    <n v="1500000"/>
    <n v="0"/>
    <x v="2"/>
    <x v="0"/>
    <s v="USD"/>
    <n v="1451775651"/>
    <n v="1449183651"/>
    <b v="0"/>
    <n v="0"/>
    <b v="0"/>
    <s v="film &amp; video/drama"/>
    <n v="0"/>
    <n v="0"/>
    <x v="0"/>
    <x v="3"/>
  </r>
  <r>
    <n v="232"/>
    <x v="232"/>
    <s v="A high-impact, high-quality resource to address, for young people and youth-related professionals, the issue of sexual consent."/>
    <n v="4000"/>
    <n v="110"/>
    <x v="2"/>
    <x v="1"/>
    <s v="GBP"/>
    <n v="1425066546"/>
    <n v="1422474546"/>
    <b v="0"/>
    <n v="7"/>
    <b v="0"/>
    <s v="film &amp; video/drama"/>
    <n v="0"/>
    <n v="0"/>
    <x v="0"/>
    <x v="3"/>
  </r>
  <r>
    <n v="233"/>
    <x v="233"/>
    <s v="â€œArea 4â€ revolves around Frank Hammond, a counselor at a high school, who discovers the scandals that took place."/>
    <n v="350000"/>
    <n v="0"/>
    <x v="2"/>
    <x v="0"/>
    <s v="USD"/>
    <n v="1475185972"/>
    <n v="1472593972"/>
    <b v="0"/>
    <n v="0"/>
    <b v="0"/>
    <s v="film &amp; video/drama"/>
    <n v="0"/>
    <n v="0"/>
    <x v="0"/>
    <x v="3"/>
  </r>
  <r>
    <n v="234"/>
    <x v="234"/>
    <s v="The Interviewer is a dramatic short film about second chances. If a murderer can get a second chance then uneducated children can too."/>
    <n v="1000"/>
    <n v="401"/>
    <x v="2"/>
    <x v="0"/>
    <s v="USD"/>
    <n v="1434847859"/>
    <n v="1431391859"/>
    <b v="0"/>
    <n v="5"/>
    <b v="0"/>
    <s v="film &amp; video/drama"/>
    <n v="0"/>
    <n v="0"/>
    <x v="0"/>
    <x v="3"/>
  </r>
  <r>
    <n v="235"/>
    <x v="235"/>
    <s v="Taking people on a deep emotional trip with a story about sometimes those who have less, give more."/>
    <n v="10000"/>
    <n v="0"/>
    <x v="2"/>
    <x v="0"/>
    <s v="USD"/>
    <n v="1436478497"/>
    <n v="1433886497"/>
    <b v="0"/>
    <n v="0"/>
    <b v="0"/>
    <s v="film &amp; video/drama"/>
    <n v="0"/>
    <n v="0"/>
    <x v="0"/>
    <x v="3"/>
  </r>
  <r>
    <n v="236"/>
    <x v="236"/>
    <s v="Real cases from IAB investigations. Good cops taking down the bad cops. Police misconduct, obsessive force, drug trafficking etc."/>
    <n v="150000"/>
    <n v="0"/>
    <x v="2"/>
    <x v="0"/>
    <s v="USD"/>
    <n v="1451952000"/>
    <n v="1447380099"/>
    <b v="0"/>
    <n v="0"/>
    <b v="0"/>
    <s v="film &amp; video/drama"/>
    <n v="0"/>
    <n v="0"/>
    <x v="0"/>
    <x v="3"/>
  </r>
  <r>
    <n v="237"/>
    <x v="237"/>
    <s v="Making The Choice is a christian short film series."/>
    <n v="15000"/>
    <n v="50"/>
    <x v="2"/>
    <x v="0"/>
    <s v="USD"/>
    <n v="1457445069"/>
    <n v="1452261069"/>
    <b v="0"/>
    <n v="1"/>
    <b v="0"/>
    <s v="film &amp; video/drama"/>
    <n v="0"/>
    <n v="0"/>
    <x v="0"/>
    <x v="3"/>
  </r>
  <r>
    <n v="238"/>
    <x v="238"/>
    <s v="A film to stop society from judging others and get along. Life is not about discrimination! Donate for this Thrilling Drama Series!!!!"/>
    <n v="26000"/>
    <n v="0"/>
    <x v="2"/>
    <x v="0"/>
    <s v="USD"/>
    <n v="1483088400"/>
    <n v="1481324760"/>
    <b v="0"/>
    <n v="0"/>
    <b v="0"/>
    <s v="film &amp; video/drama"/>
    <n v="0"/>
    <n v="0"/>
    <x v="0"/>
    <x v="3"/>
  </r>
  <r>
    <n v="239"/>
    <x v="239"/>
    <s v="Lovers Clint and Eli convey their conflicting perspectives of guilt and remorse while in the desolate Australian bush."/>
    <n v="1000"/>
    <n v="250"/>
    <x v="2"/>
    <x v="2"/>
    <s v="AUD"/>
    <n v="1446984000"/>
    <n v="1445308730"/>
    <b v="0"/>
    <n v="5"/>
    <b v="0"/>
    <s v="film &amp; video/drama"/>
    <n v="0"/>
    <n v="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0"/>
    <n v="0"/>
    <x v="0"/>
    <x v="5"/>
  </r>
  <r>
    <n v="421"/>
    <x v="421"/>
    <s v="An artistic project that will act as my final animation project and first feature film written, directed, animated, and produced by me"/>
    <n v="15000"/>
    <n v="301"/>
    <x v="2"/>
    <x v="0"/>
    <s v="USD"/>
    <n v="1440157656"/>
    <n v="1434973656"/>
    <b v="0"/>
    <n v="6"/>
    <b v="0"/>
    <s v="film &amp; video/animation"/>
    <n v="0"/>
    <n v="0"/>
    <x v="0"/>
    <x v="5"/>
  </r>
  <r>
    <n v="422"/>
    <x v="422"/>
    <s v="Screen writers look to create animated trailer about Anti-Bullying and seek to produce an on-going series that addresses teen issues."/>
    <n v="40000"/>
    <n v="430"/>
    <x v="2"/>
    <x v="0"/>
    <s v="USD"/>
    <n v="1410416097"/>
    <n v="1407824097"/>
    <b v="0"/>
    <n v="12"/>
    <b v="0"/>
    <s v="film &amp; video/animation"/>
    <n v="0"/>
    <n v="0"/>
    <x v="0"/>
    <x v="5"/>
  </r>
  <r>
    <n v="423"/>
    <x v="423"/>
    <s v="from the makers of COPS: Skyrim comes the Dark Brotherhood. a dramatic series created with Skyrim machinima."/>
    <n v="20000"/>
    <n v="153"/>
    <x v="2"/>
    <x v="0"/>
    <s v="USD"/>
    <n v="1370470430"/>
    <n v="1367878430"/>
    <b v="0"/>
    <n v="13"/>
    <b v="0"/>
    <s v="film &amp; video/animation"/>
    <n v="0"/>
    <n v="0"/>
    <x v="0"/>
    <x v="5"/>
  </r>
  <r>
    <n v="424"/>
    <x v="424"/>
    <s v="A short film about a gay teenage boy who is bullied to the point where he is willing to commit suicide. Only he can save himself."/>
    <n v="3000"/>
    <n v="203.9"/>
    <x v="2"/>
    <x v="0"/>
    <s v="USD"/>
    <n v="1332748899"/>
    <n v="1327568499"/>
    <b v="0"/>
    <n v="5"/>
    <b v="0"/>
    <s v="film &amp; video/animation"/>
    <n v="0"/>
    <n v="0"/>
    <x v="0"/>
    <x v="5"/>
  </r>
  <r>
    <n v="425"/>
    <x v="425"/>
    <s v="Support new organic, gluten free cartoon! You'll enjoy this funny story about fruits &amp; vegies and will be able to see new episodes!"/>
    <n v="50000"/>
    <n v="6"/>
    <x v="2"/>
    <x v="0"/>
    <s v="USD"/>
    <n v="1448660404"/>
    <n v="1443472804"/>
    <b v="0"/>
    <n v="2"/>
    <b v="0"/>
    <s v="film &amp; video/animation"/>
    <n v="0"/>
    <n v="0"/>
    <x v="0"/>
    <x v="5"/>
  </r>
  <r>
    <n v="426"/>
    <x v="426"/>
    <s v="The first ever, Dewey Does 110 animation, teaches kids good values, how to succeed in life and maintaining a 110% state-of-mind."/>
    <n v="10000"/>
    <n v="133"/>
    <x v="2"/>
    <x v="0"/>
    <s v="USD"/>
    <n v="1456851914"/>
    <n v="1454259914"/>
    <b v="0"/>
    <n v="8"/>
    <b v="0"/>
    <s v="film &amp; video/animation"/>
    <n v="0"/>
    <n v="0"/>
    <x v="0"/>
    <x v="5"/>
  </r>
  <r>
    <n v="427"/>
    <x v="427"/>
    <s v="Iâ€™m raising funds to produce a professional Hard Times Charles animated video book, including hiring animators and voice-over talent."/>
    <n v="6500"/>
    <n v="0"/>
    <x v="2"/>
    <x v="0"/>
    <s v="USD"/>
    <n v="1445540340"/>
    <n v="1444340940"/>
    <b v="0"/>
    <n v="0"/>
    <b v="0"/>
    <s v="film &amp; video/animation"/>
    <n v="0"/>
    <n v="0"/>
    <x v="0"/>
    <x v="5"/>
  </r>
  <r>
    <n v="428"/>
    <x v="428"/>
    <s v="Fresh, fun, entertaining Bible stories on YouTube, stop-motion style."/>
    <n v="12000"/>
    <n v="676"/>
    <x v="2"/>
    <x v="0"/>
    <s v="USD"/>
    <n v="1402956000"/>
    <n v="1400523845"/>
    <b v="0"/>
    <n v="13"/>
    <b v="0"/>
    <s v="film &amp; video/animation"/>
    <n v="0"/>
    <n v="0"/>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x v="430"/>
    <s v="Freddy Flint is creating an animated music video to the new &quot;Buttonpusher&quot; single, &quot;I'll Take You Back&quot;"/>
    <n v="1000"/>
    <n v="24"/>
    <x v="2"/>
    <x v="0"/>
    <s v="USD"/>
    <n v="1378866867"/>
    <n v="1377570867"/>
    <b v="0"/>
    <n v="5"/>
    <b v="0"/>
    <s v="film &amp; video/animation"/>
    <n v="0"/>
    <n v="0"/>
    <x v="0"/>
    <x v="5"/>
  </r>
  <r>
    <n v="431"/>
    <x v="431"/>
    <s v="A short stop motion animated film of a man on his way home when strange goings on start to happen on his journey."/>
    <n v="3000"/>
    <n v="415"/>
    <x v="2"/>
    <x v="1"/>
    <s v="GBP"/>
    <n v="1467752083"/>
    <n v="1465160083"/>
    <b v="0"/>
    <n v="8"/>
    <b v="0"/>
    <s v="film &amp; video/animation"/>
    <n v="0"/>
    <n v="0"/>
    <x v="0"/>
    <x v="5"/>
  </r>
  <r>
    <n v="432"/>
    <x v="432"/>
    <s v="A teenage zombie named Jeff and his mad scientist mother adapt to life in the town of Serendipity, where the supernatural occurs daily."/>
    <n v="6000"/>
    <n v="570"/>
    <x v="2"/>
    <x v="0"/>
    <s v="USD"/>
    <n v="1445448381"/>
    <n v="1440264381"/>
    <b v="0"/>
    <n v="8"/>
    <b v="0"/>
    <s v="film &amp; video/animation"/>
    <n v="0"/>
    <n v="0"/>
    <x v="0"/>
    <x v="5"/>
  </r>
  <r>
    <n v="433"/>
    <x v="433"/>
    <s v="A 3D Animation._x000a_3 Main characters: Josh, Jessie, and Rosa._x000a_Genre: Action/eerie/adventure/suspense_x000a_Setting: Desert ruins/Deep Dungeon"/>
    <n v="3000"/>
    <n v="0"/>
    <x v="2"/>
    <x v="0"/>
    <s v="USD"/>
    <n v="1444576022"/>
    <n v="1439392022"/>
    <b v="0"/>
    <n v="0"/>
    <b v="0"/>
    <s v="film &amp; video/animation"/>
    <n v="0"/>
    <n v="0"/>
    <x v="0"/>
    <x v="5"/>
  </r>
  <r>
    <n v="434"/>
    <x v="434"/>
    <s v="A campaign to share their love on the silver screen and make possible a street musicianâ€™s dream to play them at the same time."/>
    <n v="2500"/>
    <n v="125"/>
    <x v="2"/>
    <x v="0"/>
    <s v="USD"/>
    <n v="1385931702"/>
    <n v="1383076902"/>
    <b v="0"/>
    <n v="2"/>
    <b v="0"/>
    <s v="film &amp; video/animation"/>
    <n v="0"/>
    <n v="0"/>
    <x v="0"/>
    <x v="5"/>
  </r>
  <r>
    <n v="435"/>
    <x v="435"/>
    <s v="Be a part of the Planet Earth Superheroes legacy by supporting the project. Mike and friends gain powers to save endangered animals."/>
    <n v="110000"/>
    <n v="3"/>
    <x v="2"/>
    <x v="0"/>
    <s v="USD"/>
    <n v="1379094980"/>
    <n v="1376502980"/>
    <b v="0"/>
    <n v="3"/>
    <b v="0"/>
    <s v="film &amp; video/animation"/>
    <n v="0"/>
    <n v="0"/>
    <x v="0"/>
    <x v="5"/>
  </r>
  <r>
    <n v="436"/>
    <x v="436"/>
    <s v="Blinky is the story of a naÃ¯ve simpleton who suddenly finds himself struggling to adapt to changes within his environment."/>
    <n v="1000"/>
    <n v="0"/>
    <x v="2"/>
    <x v="0"/>
    <s v="USD"/>
    <n v="1375260113"/>
    <n v="1372668113"/>
    <b v="0"/>
    <n v="0"/>
    <b v="0"/>
    <s v="film &amp; video/animation"/>
    <n v="0"/>
    <n v="0"/>
    <x v="0"/>
    <x v="5"/>
  </r>
  <r>
    <n v="437"/>
    <x v="437"/>
    <s v="This is an educational adventure series for kids about a baby owl and an alien. Physics, science, adventures, drama and joy!"/>
    <n v="7000"/>
    <n v="0"/>
    <x v="2"/>
    <x v="5"/>
    <s v="CAD"/>
    <n v="1475912326"/>
    <n v="1470728326"/>
    <b v="0"/>
    <n v="0"/>
    <b v="0"/>
    <s v="film &amp; video/animation"/>
    <n v="0"/>
    <n v="0"/>
    <x v="0"/>
    <x v="5"/>
  </r>
  <r>
    <n v="438"/>
    <x v="438"/>
    <s v="As Smyton pushes himself to become respected, he unlocks secrets about himself and the world around him."/>
    <n v="20000"/>
    <n v="1876"/>
    <x v="2"/>
    <x v="0"/>
    <s v="USD"/>
    <n v="1447830958"/>
    <n v="1445235358"/>
    <b v="0"/>
    <n v="11"/>
    <b v="0"/>
    <s v="film &amp; video/animation"/>
    <n v="0"/>
    <n v="0"/>
    <x v="0"/>
    <x v="5"/>
  </r>
  <r>
    <n v="439"/>
    <x v="439"/>
    <s v="Hi everyone, I'm trying to begin a cartoon series. It's a show about space bounty hunters and their adventures as they travel around."/>
    <n v="450"/>
    <n v="0"/>
    <x v="2"/>
    <x v="0"/>
    <s v="USD"/>
    <n v="1413569818"/>
    <n v="1412705818"/>
    <b v="0"/>
    <n v="0"/>
    <b v="0"/>
    <s v="film &amp; video/animation"/>
    <n v="0"/>
    <n v="0"/>
    <x v="0"/>
    <x v="5"/>
  </r>
  <r>
    <n v="440"/>
    <x v="440"/>
    <s v="A stop-motion animation made by a one girl team, with a camera, creativity, and a lot of determination."/>
    <n v="5000"/>
    <n v="5"/>
    <x v="2"/>
    <x v="0"/>
    <s v="USD"/>
    <n v="1458859153"/>
    <n v="1456270753"/>
    <b v="0"/>
    <n v="1"/>
    <b v="0"/>
    <s v="film &amp; video/animation"/>
    <n v="0"/>
    <n v="0"/>
    <x v="0"/>
    <x v="5"/>
  </r>
  <r>
    <n v="441"/>
    <x v="441"/>
    <s v="A group of specialist clones called Wolf Squad are the only clones left after order 66 and are searching the galaxy for survivors!"/>
    <n v="400"/>
    <n v="0"/>
    <x v="2"/>
    <x v="1"/>
    <s v="GBP"/>
    <n v="1383418996"/>
    <n v="1380826996"/>
    <b v="0"/>
    <n v="0"/>
    <b v="0"/>
    <s v="film &amp; video/animation"/>
    <n v="0"/>
    <n v="0"/>
    <x v="0"/>
    <x v="5"/>
  </r>
  <r>
    <n v="442"/>
    <x v="442"/>
    <s v="Doomsday is here"/>
    <n v="17000"/>
    <n v="6691"/>
    <x v="2"/>
    <x v="0"/>
    <s v="USD"/>
    <n v="1424380783"/>
    <n v="1421788783"/>
    <b v="0"/>
    <n v="17"/>
    <b v="0"/>
    <s v="film &amp; video/animation"/>
    <n v="0"/>
    <n v="0"/>
    <x v="0"/>
    <x v="5"/>
  </r>
  <r>
    <n v="443"/>
    <x v="443"/>
    <s v="We love cartoons!! We want to make more but it costs money to so. Be apart of your daily dose of WTF!?! Pledge now!!"/>
    <n v="10000"/>
    <n v="10"/>
    <x v="2"/>
    <x v="5"/>
    <s v="CAD"/>
    <n v="1391991701"/>
    <n v="1389399701"/>
    <b v="0"/>
    <n v="2"/>
    <b v="0"/>
    <s v="film &amp; video/animation"/>
    <n v="0"/>
    <n v="0"/>
    <x v="0"/>
    <x v="5"/>
  </r>
  <r>
    <n v="444"/>
    <x v="444"/>
    <s v="An upcoming animated web sitcom series centered around dealing with life, love, and relationships."/>
    <n v="1000"/>
    <n v="50"/>
    <x v="2"/>
    <x v="0"/>
    <s v="USD"/>
    <n v="1329342361"/>
    <n v="1324158361"/>
    <b v="0"/>
    <n v="1"/>
    <b v="0"/>
    <s v="film &amp; video/animation"/>
    <n v="0"/>
    <n v="0"/>
    <x v="0"/>
    <x v="5"/>
  </r>
  <r>
    <n v="445"/>
    <x v="445"/>
    <s v="We're ready to officially launch our website with a collectable dvd and comic package. Three shows and a double comic."/>
    <n v="60000"/>
    <n v="2"/>
    <x v="2"/>
    <x v="0"/>
    <s v="USD"/>
    <n v="1432195375"/>
    <n v="1430899375"/>
    <b v="0"/>
    <n v="2"/>
    <b v="0"/>
    <s v="film &amp; video/animation"/>
    <n v="0"/>
    <n v="0"/>
    <x v="0"/>
    <x v="5"/>
  </r>
  <r>
    <n v="446"/>
    <x v="446"/>
    <s v="A faith based animated short. (The same guy who said a picture is worth a thousand words also said a cartoon is worth two thousand.)"/>
    <n v="10500"/>
    <n v="766"/>
    <x v="2"/>
    <x v="0"/>
    <s v="USD"/>
    <n v="1425434420"/>
    <n v="1422842420"/>
    <b v="0"/>
    <n v="16"/>
    <b v="0"/>
    <s v="film &amp; video/animation"/>
    <n v="0"/>
    <n v="0"/>
    <x v="0"/>
    <x v="5"/>
  </r>
  <r>
    <n v="447"/>
    <x v="447"/>
    <s v="10 tracks have been professionally recorded by CGI supergroup, The Fat Rich Bastards. Funding required for 10 animated music videos."/>
    <n v="30000"/>
    <n v="5"/>
    <x v="2"/>
    <x v="1"/>
    <s v="GBP"/>
    <n v="1364041163"/>
    <n v="1361884763"/>
    <b v="0"/>
    <n v="1"/>
    <b v="0"/>
    <s v="film &amp; video/animation"/>
    <n v="0"/>
    <n v="0"/>
    <x v="0"/>
    <x v="5"/>
  </r>
  <r>
    <n v="448"/>
    <x v="448"/>
    <s v="Max is a pessimistic mouse, always fantasizing about the end of the world. In The Last Mice, Max's fantasy becomes a real nightmare."/>
    <n v="2500"/>
    <n v="82.01"/>
    <x v="2"/>
    <x v="0"/>
    <s v="USD"/>
    <n v="1400091095"/>
    <n v="1398363095"/>
    <b v="0"/>
    <n v="4"/>
    <b v="0"/>
    <s v="film &amp; video/animation"/>
    <n v="0"/>
    <n v="0"/>
    <x v="0"/>
    <x v="5"/>
  </r>
  <r>
    <n v="449"/>
    <x v="449"/>
    <s v="Shell &amp; Paddy is a 2D animation cartoon with 4 minutes of slapstick surreal humour staring two animal characters in weird, wacky world."/>
    <n v="2000"/>
    <n v="45"/>
    <x v="2"/>
    <x v="1"/>
    <s v="GBP"/>
    <n v="1382017085"/>
    <n v="1379425085"/>
    <b v="0"/>
    <n v="5"/>
    <b v="0"/>
    <s v="film &amp; video/animation"/>
    <n v="0"/>
    <n v="0"/>
    <x v="0"/>
    <x v="5"/>
  </r>
  <r>
    <n v="450"/>
    <x v="450"/>
    <s v="Why do the moon and stars receive their light from the sun? Africa has a story to tell. Ananse and Kweku appear in this great folktale."/>
    <n v="50000"/>
    <n v="396"/>
    <x v="2"/>
    <x v="0"/>
    <s v="USD"/>
    <n v="1392417800"/>
    <n v="1389825800"/>
    <b v="0"/>
    <n v="7"/>
    <b v="0"/>
    <s v="film &amp; video/animation"/>
    <n v="0"/>
    <n v="0"/>
    <x v="0"/>
    <x v="5"/>
  </r>
  <r>
    <n v="451"/>
    <x v="451"/>
    <s v="This comedy follows two devils who discover a magical boombox to become musicians after an 80s rapture enchants earth with fairy-tales."/>
    <n v="20000"/>
    <n v="0"/>
    <x v="2"/>
    <x v="0"/>
    <s v="USD"/>
    <n v="1390669791"/>
    <n v="1388077791"/>
    <b v="0"/>
    <n v="0"/>
    <b v="0"/>
    <s v="film &amp; video/animation"/>
    <n v="0"/>
    <n v="0"/>
    <x v="0"/>
    <x v="5"/>
  </r>
  <r>
    <n v="452"/>
    <x v="452"/>
    <s v="A man must find his way out of the depths of the shadows by using the aid of a little girl."/>
    <n v="750"/>
    <n v="480"/>
    <x v="2"/>
    <x v="0"/>
    <s v="USD"/>
    <n v="1431536015"/>
    <n v="1428944015"/>
    <b v="0"/>
    <n v="12"/>
    <b v="0"/>
    <s v="film &amp; video/animation"/>
    <n v="0"/>
    <n v="0"/>
    <x v="0"/>
    <x v="5"/>
  </r>
  <r>
    <n v="453"/>
    <x v="453"/>
    <s v="A 7 minute broadcast-quality web pilot (in 3D animation) of Jamboni Brothers Pizza {the ultimate goal being a cartoon TV series}."/>
    <n v="94875"/>
    <n v="26"/>
    <x v="2"/>
    <x v="0"/>
    <s v="USD"/>
    <n v="1424375279"/>
    <n v="1422992879"/>
    <b v="0"/>
    <n v="2"/>
    <b v="0"/>
    <s v="film &amp; video/animation"/>
    <n v="0"/>
    <n v="0"/>
    <x v="0"/>
    <x v="5"/>
  </r>
  <r>
    <n v="454"/>
    <x v="454"/>
    <s v="Itâ€™s an Action/Adventure Anime for The Yuusha Brave series, G1 Transformer, and the Fast and the Furious Fans!"/>
    <n v="10000"/>
    <n v="82"/>
    <x v="2"/>
    <x v="0"/>
    <s v="USD"/>
    <n v="1417007640"/>
    <n v="1414343571"/>
    <b v="0"/>
    <n v="5"/>
    <b v="0"/>
    <s v="film &amp; video/animation"/>
    <n v="0"/>
    <n v="0"/>
    <x v="0"/>
    <x v="5"/>
  </r>
  <r>
    <n v="455"/>
    <x v="455"/>
    <s v="Goal The FunBunch characters animated on TV: Fun entertainment for kids just like other authors before us (ex.Arthur,Clifford,Dr Seuss)"/>
    <n v="65000"/>
    <n v="45"/>
    <x v="2"/>
    <x v="0"/>
    <s v="USD"/>
    <n v="1334622660"/>
    <n v="1330733022"/>
    <b v="0"/>
    <n v="2"/>
    <b v="0"/>
    <s v="film &amp; video/animation"/>
    <n v="0"/>
    <n v="0"/>
    <x v="0"/>
    <x v="5"/>
  </r>
  <r>
    <n v="456"/>
    <x v="456"/>
    <s v="Sideways Mohawk vs This Guy a special project combining th two stories into a Comic eBook &amp; full length Cartoon Movie homemade goodness"/>
    <n v="8888"/>
    <n v="61"/>
    <x v="2"/>
    <x v="0"/>
    <s v="USD"/>
    <n v="1382414340"/>
    <n v="1380559201"/>
    <b v="0"/>
    <n v="3"/>
    <b v="0"/>
    <s v="film &amp; video/animation"/>
    <n v="0"/>
    <n v="0"/>
    <x v="0"/>
    <x v="5"/>
  </r>
  <r>
    <n v="457"/>
    <x v="457"/>
    <s v="from my photo work, pyro techniques, aqua technitque and more , i will take the pricipale personnage to the lost land of phenix where ."/>
    <n v="20000"/>
    <n v="0"/>
    <x v="2"/>
    <x v="5"/>
    <s v="CAD"/>
    <n v="1408213512"/>
    <n v="1405621512"/>
    <b v="0"/>
    <n v="0"/>
    <b v="0"/>
    <s v="film &amp; video/animation"/>
    <n v="0"/>
    <n v="0"/>
    <x v="0"/>
    <x v="5"/>
  </r>
  <r>
    <n v="458"/>
    <x v="458"/>
    <s v="An animated parody of the game, Counter-Strike. The sequel to the very popular Counter-Strike: DE_dust2. Hacker is back!"/>
    <n v="10000"/>
    <n v="821"/>
    <x v="2"/>
    <x v="1"/>
    <s v="GBP"/>
    <n v="1368550060"/>
    <n v="1365958060"/>
    <b v="0"/>
    <n v="49"/>
    <b v="0"/>
    <s v="film &amp; video/animation"/>
    <n v="0"/>
    <n v="0"/>
    <x v="0"/>
    <x v="5"/>
  </r>
  <r>
    <n v="459"/>
    <x v="459"/>
    <s v="Little Lamb Kidz is a first of its kind set of multi-faith children's characters that will come to life in this 21 minute animated DVD."/>
    <n v="39000"/>
    <n v="25"/>
    <x v="2"/>
    <x v="0"/>
    <s v="USD"/>
    <n v="1321201327"/>
    <n v="1316013727"/>
    <b v="0"/>
    <n v="1"/>
    <b v="0"/>
    <s v="film &amp; video/animation"/>
    <n v="0"/>
    <n v="0"/>
    <x v="0"/>
    <x v="5"/>
  </r>
  <r>
    <n v="460"/>
    <x v="460"/>
    <s v="An animated web series about biological evolution gone haywire."/>
    <n v="8500"/>
    <n v="25"/>
    <x v="2"/>
    <x v="0"/>
    <s v="USD"/>
    <n v="1401595200"/>
    <n v="1398862875"/>
    <b v="0"/>
    <n v="2"/>
    <b v="0"/>
    <s v="film &amp; video/animation"/>
    <n v="0"/>
    <n v="0"/>
    <x v="0"/>
    <x v="5"/>
  </r>
  <r>
    <n v="461"/>
    <x v="461"/>
    <s v="A machinima based film, displaying the effects of todays financial crisis the world faces, and the explossive consequences it carries."/>
    <n v="550"/>
    <n v="0"/>
    <x v="2"/>
    <x v="1"/>
    <s v="GBP"/>
    <n v="1370204367"/>
    <n v="1368476367"/>
    <b v="0"/>
    <n v="0"/>
    <b v="0"/>
    <s v="film &amp; video/animation"/>
    <n v="0"/>
    <n v="0"/>
    <x v="0"/>
    <x v="5"/>
  </r>
  <r>
    <n v="462"/>
    <x v="462"/>
    <s v="A prince who becomes a slave, suffers of amnesia far away from his land. Slowly he recovers memory and returns where all started."/>
    <n v="100000"/>
    <n v="0"/>
    <x v="2"/>
    <x v="0"/>
    <s v="USD"/>
    <n v="1312945341"/>
    <n v="1307761341"/>
    <b v="0"/>
    <n v="0"/>
    <b v="0"/>
    <s v="film &amp; video/animation"/>
    <n v="0"/>
    <n v="0"/>
    <x v="0"/>
    <x v="5"/>
  </r>
  <r>
    <n v="463"/>
    <x v="463"/>
    <s v="Depicts the contribution the Tuskegee airmen made in certain historical events that helped turn the tide in World War II."/>
    <n v="55000"/>
    <n v="1250"/>
    <x v="2"/>
    <x v="0"/>
    <s v="USD"/>
    <n v="1316883753"/>
    <n v="1311699753"/>
    <b v="0"/>
    <n v="11"/>
    <b v="0"/>
    <s v="film &amp; video/animation"/>
    <n v="0"/>
    <n v="0"/>
    <x v="0"/>
    <x v="5"/>
  </r>
  <r>
    <n v="464"/>
    <x v="464"/>
    <s v="We are three students that want to make a short PokÃ©mon movie as a school project!"/>
    <n v="1010"/>
    <n v="1"/>
    <x v="2"/>
    <x v="12"/>
    <s v="EUR"/>
    <n v="1463602935"/>
    <n v="1461874935"/>
    <b v="0"/>
    <n v="1"/>
    <b v="0"/>
    <s v="film &amp; video/animation"/>
    <n v="0"/>
    <n v="0"/>
    <x v="0"/>
    <x v="5"/>
  </r>
  <r>
    <n v="465"/>
    <x v="465"/>
    <s v="&quot;Amp&quot; is a short film about a robot with needs."/>
    <n v="512"/>
    <n v="138"/>
    <x v="2"/>
    <x v="0"/>
    <s v="USD"/>
    <n v="1403837574"/>
    <n v="1402455174"/>
    <b v="0"/>
    <n v="8"/>
    <b v="0"/>
    <s v="film &amp; video/animation"/>
    <n v="0"/>
    <n v="0"/>
    <x v="0"/>
    <x v="5"/>
  </r>
  <r>
    <n v="466"/>
    <x v="466"/>
    <s v="(Working storyboard for animated project) A multi-generational Knight that wages war on criminals and corrupt governments"/>
    <n v="10000"/>
    <n v="76"/>
    <x v="2"/>
    <x v="0"/>
    <s v="USD"/>
    <n v="1347057464"/>
    <n v="1344465464"/>
    <b v="0"/>
    <n v="5"/>
    <b v="0"/>
    <s v="film &amp; video/animation"/>
    <n v="0"/>
    <n v="0"/>
    <x v="0"/>
    <x v="5"/>
  </r>
  <r>
    <n v="467"/>
    <x v="467"/>
    <s v="Unfiltered + uncensored radio hosts Kris and Berman, create an adult animated series based on the mock lives of prank call characters."/>
    <n v="20000"/>
    <n v="4315"/>
    <x v="2"/>
    <x v="0"/>
    <s v="USD"/>
    <n v="1348849134"/>
    <n v="1344961134"/>
    <b v="0"/>
    <n v="39"/>
    <b v="0"/>
    <s v="film &amp; video/animation"/>
    <n v="0"/>
    <n v="0"/>
    <x v="0"/>
    <x v="5"/>
  </r>
  <r>
    <n v="468"/>
    <x v="468"/>
    <s v="After the devastation of a massive Hurricane, main character that has strong's ties to the city returns to find everything in ruins. As"/>
    <n v="7500"/>
    <n v="0"/>
    <x v="2"/>
    <x v="0"/>
    <s v="USD"/>
    <n v="1341978665"/>
    <n v="1336795283"/>
    <b v="0"/>
    <n v="0"/>
    <b v="0"/>
    <s v="film &amp; video/animation"/>
    <n v="0"/>
    <n v="0"/>
    <x v="0"/>
    <x v="5"/>
  </r>
  <r>
    <n v="469"/>
    <x v="469"/>
    <s v="Create a personalised animation film using your child's name and photo."/>
    <n v="6000"/>
    <n v="0"/>
    <x v="2"/>
    <x v="1"/>
    <s v="GBP"/>
    <n v="1409960724"/>
    <n v="1404776724"/>
    <b v="0"/>
    <n v="0"/>
    <b v="0"/>
    <s v="film &amp; video/animation"/>
    <n v="0"/>
    <n v="0"/>
    <x v="0"/>
    <x v="5"/>
  </r>
  <r>
    <n v="470"/>
    <x v="470"/>
    <s v="Glippets is a fun comic strip and animation that features cute aliens taking up residence next door!   See the strip at glippets.com"/>
    <n v="5000"/>
    <n v="51"/>
    <x v="2"/>
    <x v="0"/>
    <s v="USD"/>
    <n v="1389844800"/>
    <n v="1385524889"/>
    <b v="0"/>
    <n v="2"/>
    <b v="0"/>
    <s v="film &amp; video/animation"/>
    <n v="0"/>
    <n v="0"/>
    <x v="0"/>
    <x v="5"/>
  </r>
  <r>
    <n v="471"/>
    <x v="471"/>
    <s v="Three kids try to stop Mazi Mbe's plan to restore Africa to its original state where Tricksters &amp; Spirits ruled_x000a_and Juju was law."/>
    <n v="55000"/>
    <n v="6541"/>
    <x v="2"/>
    <x v="0"/>
    <s v="USD"/>
    <n v="1397924379"/>
    <n v="1394039979"/>
    <b v="0"/>
    <n v="170"/>
    <b v="0"/>
    <s v="film &amp; video/animation"/>
    <n v="0"/>
    <n v="0"/>
    <x v="0"/>
    <x v="5"/>
  </r>
  <r>
    <n v="472"/>
    <x v="472"/>
    <s v="The animated film &quot;Fly Forward&quot; is an original story which humorously describes the life experiences of the Hero A-Fei in his Childhood"/>
    <n v="800"/>
    <n v="141"/>
    <x v="2"/>
    <x v="0"/>
    <s v="USD"/>
    <n v="1408831718"/>
    <n v="1406239718"/>
    <b v="0"/>
    <n v="5"/>
    <b v="0"/>
    <s v="film &amp; video/animation"/>
    <n v="0"/>
    <n v="0"/>
    <x v="0"/>
    <x v="5"/>
  </r>
  <r>
    <n v="473"/>
    <x v="473"/>
    <s v="Quantum Kidz follows a young girlâ€™s journey becoming a superhero and dealing with alien threats against the Earth!"/>
    <n v="30000"/>
    <n v="861"/>
    <x v="2"/>
    <x v="0"/>
    <s v="USD"/>
    <n v="1410972319"/>
    <n v="1408380319"/>
    <b v="0"/>
    <n v="14"/>
    <b v="0"/>
    <s v="film &amp; video/animation"/>
    <n v="0"/>
    <n v="0"/>
    <x v="0"/>
    <x v="5"/>
  </r>
  <r>
    <n v="474"/>
    <x v="474"/>
    <s v="Time travel the light Mr. Fantastic!  Spin the dimensions toward other continuums and worlds.  Hold onto your panties."/>
    <n v="3300"/>
    <n v="1"/>
    <x v="2"/>
    <x v="0"/>
    <s v="USD"/>
    <n v="1487318029"/>
    <n v="1484726029"/>
    <b v="0"/>
    <n v="1"/>
    <b v="0"/>
    <s v="film &amp; video/animation"/>
    <n v="0"/>
    <n v="0"/>
    <x v="0"/>
    <x v="5"/>
  </r>
  <r>
    <n v="475"/>
    <x v="475"/>
    <s v="Tropiki-Meet the Tikis-childrens animated/cartoon series.Fun  cartoon shorts with quirky humor and a positive uplifting message"/>
    <n v="2000"/>
    <n v="0"/>
    <x v="2"/>
    <x v="0"/>
    <s v="USD"/>
    <n v="1430877843"/>
    <n v="1428285843"/>
    <b v="0"/>
    <n v="0"/>
    <b v="0"/>
    <s v="film &amp; video/animation"/>
    <n v="0"/>
    <n v="0"/>
    <x v="0"/>
    <x v="5"/>
  </r>
  <r>
    <n v="476"/>
    <x v="476"/>
    <s v="Animated Music Videos that teach kids how to read."/>
    <n v="220000"/>
    <n v="4906.59"/>
    <x v="2"/>
    <x v="0"/>
    <s v="USD"/>
    <n v="1401767940"/>
    <n v="1398727441"/>
    <b v="0"/>
    <n v="124"/>
    <b v="0"/>
    <s v="film &amp; video/animation"/>
    <n v="0"/>
    <n v="0"/>
    <x v="0"/>
    <x v="5"/>
  </r>
  <r>
    <n v="477"/>
    <x v="477"/>
    <s v="A Comedy-drama animation revolving around a man who finds a problematic pair of headphones that literally take over his whole life."/>
    <n v="1500"/>
    <n v="0"/>
    <x v="2"/>
    <x v="0"/>
    <s v="USD"/>
    <n v="1337371334"/>
    <n v="1332187334"/>
    <b v="0"/>
    <n v="0"/>
    <b v="0"/>
    <s v="film &amp; video/animation"/>
    <n v="0"/>
    <n v="0"/>
    <x v="0"/>
    <x v="5"/>
  </r>
  <r>
    <n v="478"/>
    <x v="478"/>
    <s v="this is an animated full length film of an old classic with new life to it. That gigantic and naive duckling we all love  ."/>
    <n v="10000"/>
    <n v="0"/>
    <x v="2"/>
    <x v="0"/>
    <s v="USD"/>
    <n v="1427921509"/>
    <n v="1425333109"/>
    <b v="0"/>
    <n v="0"/>
    <b v="0"/>
    <s v="film &amp; video/animation"/>
    <n v="0"/>
    <n v="0"/>
    <x v="0"/>
    <x v="5"/>
  </r>
  <r>
    <n v="479"/>
    <x v="479"/>
    <s v="ANIMATING the most INFAMOUS Math Courses in America and TRANSLATING them for the mathematical underdog!"/>
    <n v="15000"/>
    <n v="4884"/>
    <x v="2"/>
    <x v="0"/>
    <s v="USD"/>
    <n v="1416566835"/>
    <n v="1411379235"/>
    <b v="0"/>
    <n v="55"/>
    <b v="0"/>
    <s v="film &amp; video/animation"/>
    <n v="0"/>
    <n v="0"/>
    <x v="0"/>
    <x v="5"/>
  </r>
  <r>
    <n v="480"/>
    <x v="480"/>
    <s v="To court his muse, an artist must first outsmart her dog.  A short animated film collaboration by Dana and Terrence Masson."/>
    <n v="40000"/>
    <n v="7764"/>
    <x v="2"/>
    <x v="0"/>
    <s v="USD"/>
    <n v="1376049615"/>
    <n v="1373457615"/>
    <b v="0"/>
    <n v="140"/>
    <b v="0"/>
    <s v="film &amp; video/animation"/>
    <n v="0"/>
    <n v="0"/>
    <x v="0"/>
    <x v="5"/>
  </r>
  <r>
    <n v="481"/>
    <x v="481"/>
    <s v="The year is 2043. Test subject David Beck has been augmented with psychokinetic abilities. He uses his newfound gifts to thwart evil."/>
    <n v="30000"/>
    <n v="1830"/>
    <x v="2"/>
    <x v="0"/>
    <s v="USD"/>
    <n v="1349885289"/>
    <n v="1347293289"/>
    <b v="0"/>
    <n v="21"/>
    <b v="0"/>
    <s v="film &amp; video/animation"/>
    <n v="0"/>
    <n v="0"/>
    <x v="0"/>
    <x v="5"/>
  </r>
  <r>
    <n v="482"/>
    <x v="482"/>
    <s v="Help me quit my day job and also create animated Stand-up routines from local up and coming comedians."/>
    <n v="10000"/>
    <n v="10"/>
    <x v="2"/>
    <x v="0"/>
    <s v="USD"/>
    <n v="1460644440"/>
    <n v="1458336690"/>
    <b v="0"/>
    <n v="1"/>
    <b v="0"/>
    <s v="film &amp; video/animation"/>
    <n v="0"/>
    <n v="0"/>
    <x v="0"/>
    <x v="5"/>
  </r>
  <r>
    <n v="483"/>
    <x v="483"/>
    <s v="Help to fund a children's animation Series. Teaching good morals and conduct. Also includes simplified teachings about Islam and Allah."/>
    <n v="15000"/>
    <n v="7530"/>
    <x v="2"/>
    <x v="1"/>
    <s v="GBP"/>
    <n v="1359434672"/>
    <n v="1354250672"/>
    <b v="0"/>
    <n v="147"/>
    <b v="0"/>
    <s v="film &amp; video/animation"/>
    <n v="0"/>
    <n v="0"/>
    <x v="0"/>
    <x v="5"/>
  </r>
  <r>
    <n v="484"/>
    <x v="484"/>
    <s v="The Diddlys are steam powered superheroes,transforming into spaceships,submarines or whatever it takes to complete their secret mission"/>
    <n v="80000"/>
    <n v="149"/>
    <x v="2"/>
    <x v="1"/>
    <s v="GBP"/>
    <n v="1446766372"/>
    <n v="1443220372"/>
    <b v="0"/>
    <n v="11"/>
    <b v="0"/>
    <s v="film &amp; video/animation"/>
    <n v="0"/>
    <n v="0"/>
    <x v="0"/>
    <x v="5"/>
  </r>
  <r>
    <n v="485"/>
    <x v="485"/>
    <s v="Last few days to make this toon a reality! 5 funny toons for YOU! See the pilot episode here!"/>
    <n v="37956"/>
    <n v="8315.01"/>
    <x v="2"/>
    <x v="1"/>
    <s v="GBP"/>
    <n v="1368792499"/>
    <n v="1366200499"/>
    <b v="0"/>
    <n v="125"/>
    <b v="0"/>
    <s v="film &amp; video/animation"/>
    <n v="0"/>
    <n v="0"/>
    <x v="0"/>
    <x v="5"/>
  </r>
  <r>
    <n v="486"/>
    <x v="486"/>
    <s v="&quot;Today's Toys Build Tomorrow&quot;  A feature film backed major toy project. Children learn about life while they play and have fun."/>
    <n v="550000"/>
    <n v="50"/>
    <x v="2"/>
    <x v="2"/>
    <s v="AUD"/>
    <n v="1401662239"/>
    <n v="1399070239"/>
    <b v="0"/>
    <n v="1"/>
    <b v="0"/>
    <s v="film &amp; video/animation"/>
    <n v="0"/>
    <n v="0"/>
    <x v="0"/>
    <x v="5"/>
  </r>
  <r>
    <n v="487"/>
    <x v="487"/>
    <s v="Hey everyone we are producing a new show called The Adventures of Daryl and Straight Man. It is an animated comedy web series."/>
    <n v="50000"/>
    <n v="0"/>
    <x v="2"/>
    <x v="5"/>
    <s v="CAD"/>
    <n v="1482678994"/>
    <n v="1477491394"/>
    <b v="0"/>
    <n v="0"/>
    <b v="0"/>
    <s v="film &amp; video/animation"/>
    <n v="0"/>
    <n v="0"/>
    <x v="0"/>
    <x v="5"/>
  </r>
  <r>
    <n v="488"/>
    <x v="488"/>
    <s v="When humans left the earth, the animals took over the city. What could go wrong? Well...everything!"/>
    <n v="12000"/>
    <n v="0"/>
    <x v="2"/>
    <x v="0"/>
    <s v="USD"/>
    <n v="1483924700"/>
    <n v="1481332700"/>
    <b v="0"/>
    <n v="0"/>
    <b v="0"/>
    <s v="film &amp; video/animation"/>
    <n v="0"/>
    <n v="0"/>
    <x v="0"/>
    <x v="5"/>
  </r>
  <r>
    <n v="489"/>
    <x v="489"/>
    <s v="Help America's favorite dysfunctional immigrant family THE GUINEAS launch the first season of their animated web series."/>
    <n v="74997"/>
    <n v="215"/>
    <x v="2"/>
    <x v="0"/>
    <s v="USD"/>
    <n v="1325763180"/>
    <n v="1323084816"/>
    <b v="0"/>
    <n v="3"/>
    <b v="0"/>
    <s v="film &amp; video/animation"/>
    <n v="0"/>
    <n v="0"/>
    <x v="0"/>
    <x v="5"/>
  </r>
  <r>
    <n v="490"/>
    <x v="490"/>
    <s v="Cancelled"/>
    <n v="1000"/>
    <n v="0"/>
    <x v="2"/>
    <x v="0"/>
    <s v="USD"/>
    <n v="1345677285"/>
    <n v="1343085285"/>
    <b v="0"/>
    <n v="0"/>
    <b v="0"/>
    <s v="film &amp; video/animation"/>
    <n v="0"/>
    <n v="0"/>
    <x v="0"/>
    <x v="5"/>
  </r>
  <r>
    <n v="491"/>
    <x v="491"/>
    <s v="&quot;Guess What? Gus&quot; is a magical animated comedy that follow a new kid who playful antics for attention make the news."/>
    <n v="10000"/>
    <n v="0"/>
    <x v="2"/>
    <x v="0"/>
    <s v="USD"/>
    <n v="1453937699"/>
    <n v="1451345699"/>
    <b v="0"/>
    <n v="0"/>
    <b v="0"/>
    <s v="film &amp; video/animation"/>
    <n v="0"/>
    <n v="0"/>
    <x v="0"/>
    <x v="5"/>
  </r>
  <r>
    <n v="492"/>
    <x v="492"/>
    <s v="This project aims to create a 3D animated movie that is created by it's fans, it's content and plot will be driven by it's followers."/>
    <n v="10000000"/>
    <n v="0"/>
    <x v="2"/>
    <x v="11"/>
    <s v="SEK"/>
    <n v="1476319830"/>
    <n v="1471135830"/>
    <b v="0"/>
    <n v="0"/>
    <b v="0"/>
    <s v="film &amp; video/animation"/>
    <n v="0"/>
    <n v="0"/>
    <x v="0"/>
    <x v="5"/>
  </r>
  <r>
    <n v="493"/>
    <x v="493"/>
    <s v="The Chupacabra is not a myth and one man is on a mission to prove its existence no matter what, his name is Joc Barrera."/>
    <n v="30000"/>
    <n v="0"/>
    <x v="2"/>
    <x v="1"/>
    <s v="GBP"/>
    <n v="1432142738"/>
    <n v="1429550738"/>
    <b v="0"/>
    <n v="0"/>
    <b v="0"/>
    <s v="film &amp; video/animation"/>
    <n v="0"/>
    <n v="0"/>
    <x v="0"/>
    <x v="5"/>
  </r>
  <r>
    <n v="494"/>
    <x v="494"/>
    <s v="Angels come to Earth in human disguise to deceive mankind, rule the Earth as gods, create a hybrid army &amp; destroy all who oppose them."/>
    <n v="20000"/>
    <n v="31"/>
    <x v="2"/>
    <x v="0"/>
    <s v="USD"/>
    <n v="1404356400"/>
    <n v="1402343765"/>
    <b v="0"/>
    <n v="3"/>
    <b v="0"/>
    <s v="film &amp; video/animation"/>
    <n v="0"/>
    <n v="0"/>
    <x v="0"/>
    <x v="5"/>
  </r>
  <r>
    <n v="495"/>
    <x v="495"/>
    <s v="two friends set out to conquer and reach the level cap of the quest watch, how will they do it when they're 2 teenage idiots"/>
    <n v="7000"/>
    <n v="0"/>
    <x v="2"/>
    <x v="0"/>
    <s v="USD"/>
    <n v="1437076305"/>
    <n v="1434484305"/>
    <b v="0"/>
    <n v="0"/>
    <b v="0"/>
    <s v="film &amp; video/animation"/>
    <n v="0"/>
    <n v="0"/>
    <x v="0"/>
    <x v="5"/>
  </r>
  <r>
    <n v="496"/>
    <x v="496"/>
    <s v="The movie is about the adventures of Ethan, Danna, The mysterious inventor and more."/>
    <n v="60000"/>
    <n v="1"/>
    <x v="2"/>
    <x v="0"/>
    <s v="USD"/>
    <n v="1392070874"/>
    <n v="1386886874"/>
    <b v="0"/>
    <n v="1"/>
    <b v="0"/>
    <s v="film &amp; video/animation"/>
    <n v="0"/>
    <n v="0"/>
    <x v="0"/>
    <x v="5"/>
  </r>
  <r>
    <n v="497"/>
    <x v="497"/>
    <s v="live-action/animated series pilot."/>
    <n v="4480"/>
    <n v="30"/>
    <x v="2"/>
    <x v="0"/>
    <s v="USD"/>
    <n v="1419483600"/>
    <n v="1414889665"/>
    <b v="0"/>
    <n v="3"/>
    <b v="0"/>
    <s v="film &amp; video/animation"/>
    <n v="0"/>
    <n v="0"/>
    <x v="0"/>
    <x v="5"/>
  </r>
  <r>
    <n v="498"/>
    <x v="498"/>
    <s v="AT is an Interactive Animation made for the iPad where the user becomes part of the story. It's a fantastic journey of discovery!"/>
    <n v="65108"/>
    <n v="2994"/>
    <x v="2"/>
    <x v="0"/>
    <s v="USD"/>
    <n v="1324664249"/>
    <n v="1321035449"/>
    <b v="0"/>
    <n v="22"/>
    <b v="0"/>
    <s v="film &amp; video/animation"/>
    <n v="0"/>
    <n v="0"/>
    <x v="0"/>
    <x v="5"/>
  </r>
  <r>
    <n v="499"/>
    <x v="499"/>
    <s v="A Feature Length Animated Film Noir Musical with a modern twist. _x000d__x000a_Animation and music melded into edge-of-your-seat entertainment."/>
    <n v="20000"/>
    <n v="1910"/>
    <x v="2"/>
    <x v="0"/>
    <s v="USD"/>
    <n v="1255381140"/>
    <n v="1250630968"/>
    <b v="0"/>
    <n v="26"/>
    <b v="0"/>
    <s v="film &amp; video/animation"/>
    <n v="0"/>
    <n v="0"/>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0"/>
    <n v="0"/>
    <x v="0"/>
    <x v="5"/>
  </r>
  <r>
    <n v="501"/>
    <x v="501"/>
    <s v="Based on the invention portfolio of a patented inventor World War Four is a look into the future of warfare and humanity as a whole"/>
    <n v="10000"/>
    <n v="0"/>
    <x v="2"/>
    <x v="0"/>
    <s v="USD"/>
    <n v="1310189851"/>
    <n v="1307597851"/>
    <b v="0"/>
    <n v="0"/>
    <b v="0"/>
    <s v="film &amp; video/animation"/>
    <n v="0"/>
    <n v="0"/>
    <x v="0"/>
    <x v="5"/>
  </r>
  <r>
    <n v="502"/>
    <x v="502"/>
    <s v="This Strawberry Bowl concept is the 1st of many episodes.  These episodes will be released in accordance with the harvest of the month."/>
    <n v="20000"/>
    <n v="230"/>
    <x v="2"/>
    <x v="0"/>
    <s v="USD"/>
    <n v="1332073025"/>
    <n v="1329484625"/>
    <b v="0"/>
    <n v="4"/>
    <b v="0"/>
    <s v="film &amp; video/animation"/>
    <n v="0"/>
    <n v="0"/>
    <x v="0"/>
    <x v="5"/>
  </r>
  <r>
    <n v="503"/>
    <x v="503"/>
    <s v="Jimmy wants to live life and see his grandchildren grow up, but alcoholism threatens to curtail everything he dreams of."/>
    <n v="6500"/>
    <n v="114"/>
    <x v="2"/>
    <x v="1"/>
    <s v="GBP"/>
    <n v="1421498303"/>
    <n v="1418906303"/>
    <b v="0"/>
    <n v="9"/>
    <b v="0"/>
    <s v="film &amp; video/animation"/>
    <n v="0"/>
    <n v="0"/>
    <x v="0"/>
    <x v="5"/>
  </r>
  <r>
    <n v="504"/>
    <x v="504"/>
    <s v="An animated DVD starring Woodsy Owl that entertains children while  showing them how they can help create a cleaner, greener planet."/>
    <n v="24500"/>
    <n v="335"/>
    <x v="2"/>
    <x v="0"/>
    <s v="USD"/>
    <n v="1334097387"/>
    <n v="1328916987"/>
    <b v="0"/>
    <n v="5"/>
    <b v="0"/>
    <s v="film &amp; video/animation"/>
    <n v="0"/>
    <n v="0"/>
    <x v="0"/>
    <x v="5"/>
  </r>
  <r>
    <n v="505"/>
    <x v="505"/>
    <s v="This wonderful movie will tells the story of two adorable aliens who crash land into a familyâ€™s backyard, and travel the Earth."/>
    <n v="12000"/>
    <n v="52"/>
    <x v="2"/>
    <x v="0"/>
    <s v="USD"/>
    <n v="1451010086"/>
    <n v="1447122086"/>
    <b v="0"/>
    <n v="14"/>
    <b v="0"/>
    <s v="film &amp; video/animation"/>
    <n v="0"/>
    <n v="0"/>
    <x v="0"/>
    <x v="5"/>
  </r>
  <r>
    <n v="506"/>
    <x v="506"/>
    <s v="A feature-length 3D animation that depicts what happened when the Son of the Morning rebelled against God."/>
    <n v="200000"/>
    <n v="250"/>
    <x v="2"/>
    <x v="0"/>
    <s v="USD"/>
    <n v="1376140520"/>
    <n v="1373548520"/>
    <b v="0"/>
    <n v="1"/>
    <b v="0"/>
    <s v="film &amp; video/animation"/>
    <n v="0"/>
    <n v="0"/>
    <x v="0"/>
    <x v="5"/>
  </r>
  <r>
    <n v="507"/>
    <x v="507"/>
    <s v="&quot;Code Monkey(s)&quot; is a short animated-series about life from the perspective of an engineer who feels like an actual &quot;Code Monkey&quot;."/>
    <n v="20000"/>
    <n v="640"/>
    <x v="2"/>
    <x v="0"/>
    <s v="USD"/>
    <n v="1350687657"/>
    <n v="1346799657"/>
    <b v="0"/>
    <n v="10"/>
    <b v="0"/>
    <s v="film &amp; video/animation"/>
    <n v="0"/>
    <n v="0"/>
    <x v="0"/>
    <x v="5"/>
  </r>
  <r>
    <n v="508"/>
    <x v="508"/>
    <s v="A stop-motion animated action packed adventure. Telling a great story with an even greater message. Join me and lets change the world."/>
    <n v="50000"/>
    <n v="400"/>
    <x v="2"/>
    <x v="0"/>
    <s v="USD"/>
    <n v="1337955240"/>
    <n v="1332808501"/>
    <b v="0"/>
    <n v="3"/>
    <b v="0"/>
    <s v="film &amp; video/animation"/>
    <n v="0"/>
    <n v="0"/>
    <x v="0"/>
    <x v="5"/>
  </r>
  <r>
    <n v="509"/>
    <x v="509"/>
    <s v="A hilarious comedy podcast being turned into an animated series  about an indian servant and his boss."/>
    <n v="5000"/>
    <n v="10"/>
    <x v="2"/>
    <x v="1"/>
    <s v="GBP"/>
    <n v="1435504170"/>
    <n v="1432912170"/>
    <b v="0"/>
    <n v="1"/>
    <b v="0"/>
    <s v="film &amp; video/animation"/>
    <n v="0"/>
    <n v="0"/>
    <x v="0"/>
    <x v="5"/>
  </r>
  <r>
    <n v="510"/>
    <x v="510"/>
    <s v="A mile below the Franco-Swiss border Dean manages to break the Large Hadron Collider and triggers the end of the world."/>
    <n v="14000"/>
    <n v="0"/>
    <x v="2"/>
    <x v="0"/>
    <s v="USD"/>
    <n v="1456805639"/>
    <n v="1454213639"/>
    <b v="0"/>
    <n v="0"/>
    <b v="0"/>
    <s v="film &amp; video/animation"/>
    <n v="0"/>
    <n v="0"/>
    <x v="0"/>
    <x v="5"/>
  </r>
  <r>
    <n v="511"/>
    <x v="511"/>
    <s v="A project that incorporates animation and comic art into a relevant story. 4 boys, 1 eyeland, and a whole lot of drama!!!"/>
    <n v="5000"/>
    <n v="150"/>
    <x v="2"/>
    <x v="0"/>
    <s v="USD"/>
    <n v="1365228982"/>
    <n v="1362640582"/>
    <b v="0"/>
    <n v="5"/>
    <b v="0"/>
    <s v="film &amp; video/animation"/>
    <n v="0"/>
    <n v="0"/>
    <x v="0"/>
    <x v="5"/>
  </r>
  <r>
    <n v="512"/>
    <x v="512"/>
    <s v="We have a fully developed 2D animated series that requires more professional animation. Our first 2 home-animated eps are up online."/>
    <n v="8000"/>
    <n v="11"/>
    <x v="2"/>
    <x v="0"/>
    <s v="USD"/>
    <n v="1479667727"/>
    <n v="1475776127"/>
    <b v="0"/>
    <n v="2"/>
    <b v="0"/>
    <s v="film &amp; video/animation"/>
    <n v="0"/>
    <n v="0"/>
    <x v="0"/>
    <x v="5"/>
  </r>
  <r>
    <n v="513"/>
    <x v="513"/>
    <s v="A sci-fi fantasy 2.5D anime styled series about some guys trying to save the world, probably..."/>
    <n v="50000"/>
    <n v="6962"/>
    <x v="2"/>
    <x v="0"/>
    <s v="USD"/>
    <n v="1471244400"/>
    <n v="1467387705"/>
    <b v="0"/>
    <n v="68"/>
    <b v="0"/>
    <s v="film &amp; video/animation"/>
    <n v="0"/>
    <n v="0"/>
    <x v="0"/>
    <x v="5"/>
  </r>
  <r>
    <n v="514"/>
    <x v="514"/>
    <s v="A film created entirely out of paper, visual effects and found objects depicts how one man created a new life for himself."/>
    <n v="1500"/>
    <n v="50"/>
    <x v="2"/>
    <x v="5"/>
    <s v="CAD"/>
    <n v="1407595447"/>
    <n v="1405003447"/>
    <b v="0"/>
    <n v="3"/>
    <b v="0"/>
    <s v="film &amp; video/animation"/>
    <n v="0"/>
    <n v="0"/>
    <x v="0"/>
    <x v="5"/>
  </r>
  <r>
    <n v="515"/>
    <x v="515"/>
    <s v="A Tale of Faith is an animated short film based on the heartwarming tale by Rebbe Nachman of Breslov."/>
    <n v="97000"/>
    <n v="24651"/>
    <x v="2"/>
    <x v="0"/>
    <s v="USD"/>
    <n v="1451389601"/>
    <n v="1447933601"/>
    <b v="0"/>
    <n v="34"/>
    <b v="0"/>
    <s v="film &amp; video/animation"/>
    <n v="0"/>
    <n v="0"/>
    <x v="0"/>
    <x v="5"/>
  </r>
  <r>
    <n v="516"/>
    <x v="516"/>
    <s v="A big brother style comedy animation series starring famous seafarers"/>
    <n v="5000"/>
    <n v="0"/>
    <x v="2"/>
    <x v="1"/>
    <s v="GBP"/>
    <n v="1432752080"/>
    <n v="1427568080"/>
    <b v="0"/>
    <n v="0"/>
    <b v="0"/>
    <s v="film &amp; video/animation"/>
    <n v="0"/>
    <n v="0"/>
    <x v="0"/>
    <x v="5"/>
  </r>
  <r>
    <n v="517"/>
    <x v="517"/>
    <s v="Honeybee is a cartoon about a girl who can talk to bugs, and her quest to save the bees! Adventure, humor, and lots of fun characters."/>
    <n v="15000"/>
    <n v="205"/>
    <x v="2"/>
    <x v="0"/>
    <s v="USD"/>
    <n v="1486046761"/>
    <n v="1483454761"/>
    <b v="0"/>
    <n v="3"/>
    <b v="0"/>
    <s v="film &amp; video/animation"/>
    <n v="0"/>
    <n v="0"/>
    <x v="0"/>
    <x v="5"/>
  </r>
  <r>
    <n v="518"/>
    <x v="518"/>
    <s v="The community of Somorrah is peaceful and unblemished until &quot;The Boss&quot; power and money starts to diminish &amp; plans to gain it all back!"/>
    <n v="7175"/>
    <n v="0"/>
    <x v="2"/>
    <x v="0"/>
    <s v="USD"/>
    <n v="1441550760"/>
    <n v="1438958824"/>
    <b v="0"/>
    <n v="0"/>
    <b v="0"/>
    <s v="film &amp; video/animation"/>
    <n v="0"/>
    <n v="0"/>
    <x v="0"/>
    <x v="5"/>
  </r>
  <r>
    <n v="519"/>
    <x v="519"/>
    <s v="&quot;When the dream of childhood is stolen... a nightmare is born&quot; A dark animated fantasy film by indie filmmaker M dot Strange."/>
    <n v="12001"/>
    <n v="2746"/>
    <x v="2"/>
    <x v="0"/>
    <s v="USD"/>
    <n v="1354699421"/>
    <n v="1352107421"/>
    <b v="0"/>
    <n v="70"/>
    <b v="0"/>
    <s v="film &amp; video/animation"/>
    <n v="0"/>
    <n v="0"/>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0"/>
    <n v="0"/>
    <x v="2"/>
    <x v="7"/>
  </r>
  <r>
    <n v="541"/>
    <x v="541"/>
    <s v="A website dedicated to local Kink Communities; to find others with matching interests and bring them together."/>
    <n v="4500"/>
    <n v="25"/>
    <x v="2"/>
    <x v="0"/>
    <s v="USD"/>
    <n v="1446080834"/>
    <n v="1443488834"/>
    <b v="0"/>
    <n v="1"/>
    <b v="0"/>
    <s v="technology/web"/>
    <n v="0"/>
    <n v="0"/>
    <x v="2"/>
    <x v="7"/>
  </r>
  <r>
    <n v="542"/>
    <x v="542"/>
    <s v="The platform to record visual, audio and text memory of the common man - as we experienced history when it brushed us by"/>
    <n v="250000"/>
    <n v="1"/>
    <x v="2"/>
    <x v="0"/>
    <s v="USD"/>
    <n v="1462293716"/>
    <n v="1457113316"/>
    <b v="0"/>
    <n v="1"/>
    <b v="0"/>
    <s v="technology/web"/>
    <n v="0"/>
    <n v="0"/>
    <x v="2"/>
    <x v="7"/>
  </r>
  <r>
    <n v="543"/>
    <x v="543"/>
    <s v="I want to make it easy for those with food allergies to know where they can safely, and happily eat out with friends and family."/>
    <n v="22000"/>
    <n v="70"/>
    <x v="2"/>
    <x v="2"/>
    <s v="AUD"/>
    <n v="1414807962"/>
    <n v="1412215962"/>
    <b v="0"/>
    <n v="2"/>
    <b v="0"/>
    <s v="technology/web"/>
    <n v="0"/>
    <n v="0"/>
    <x v="2"/>
    <x v="7"/>
  </r>
  <r>
    <n v="544"/>
    <x v="544"/>
    <s v="Do you have a favorite shirt? So does everyone else. Favowear is creating a platform to share the best clothes and shopping sources."/>
    <n v="500"/>
    <n v="6"/>
    <x v="2"/>
    <x v="0"/>
    <s v="USD"/>
    <n v="1467647160"/>
    <n v="1465055160"/>
    <b v="0"/>
    <n v="2"/>
    <b v="0"/>
    <s v="technology/web"/>
    <n v="0"/>
    <n v="0"/>
    <x v="2"/>
    <x v="7"/>
  </r>
  <r>
    <n v="545"/>
    <x v="545"/>
    <s v="1st collaborative webdesign tool to create professional websites with WordPress, Bootstrap and other open source technologies."/>
    <n v="50000"/>
    <n v="13692"/>
    <x v="2"/>
    <x v="6"/>
    <s v="EUR"/>
    <n v="1447600389"/>
    <n v="1444140789"/>
    <b v="0"/>
    <n v="34"/>
    <b v="0"/>
    <s v="technology/web"/>
    <n v="0"/>
    <n v="0"/>
    <x v="2"/>
    <x v="7"/>
  </r>
  <r>
    <n v="546"/>
    <x v="546"/>
    <s v="Build a Christian Network Platform to connect and collaborate projects, events, missions and support online to fulfill the call."/>
    <n v="60000"/>
    <n v="52"/>
    <x v="2"/>
    <x v="0"/>
    <s v="USD"/>
    <n v="1445097715"/>
    <n v="1441209715"/>
    <b v="0"/>
    <n v="2"/>
    <b v="0"/>
    <s v="technology/web"/>
    <n v="0"/>
    <n v="0"/>
    <x v="2"/>
    <x v="7"/>
  </r>
  <r>
    <n v="547"/>
    <x v="547"/>
    <s v="We are looking to build a secure email / document sharing system for companies needing to send sensitive information to clients."/>
    <n v="7500"/>
    <n v="0"/>
    <x v="2"/>
    <x v="1"/>
    <s v="GBP"/>
    <n v="1455122564"/>
    <n v="1452530564"/>
    <b v="0"/>
    <n v="0"/>
    <b v="0"/>
    <s v="technology/web"/>
    <n v="0"/>
    <n v="0"/>
    <x v="2"/>
    <x v="7"/>
  </r>
  <r>
    <n v="548"/>
    <x v="548"/>
    <s v="Teach your native language online or study a foreign language with native speaking teachers. Social Web service and apps."/>
    <n v="10000"/>
    <n v="9"/>
    <x v="2"/>
    <x v="1"/>
    <s v="GBP"/>
    <n v="1446154848"/>
    <n v="1443562848"/>
    <b v="0"/>
    <n v="1"/>
    <b v="0"/>
    <s v="technology/web"/>
    <n v="0"/>
    <n v="0"/>
    <x v="2"/>
    <x v="7"/>
  </r>
  <r>
    <n v="549"/>
    <x v="549"/>
    <s v="The project idea came from game keys, gamers give out game keys on insecure forums and websites, we want to change that and make it fun"/>
    <n v="2500"/>
    <n v="68"/>
    <x v="2"/>
    <x v="1"/>
    <s v="GBP"/>
    <n v="1436368622"/>
    <n v="1433776622"/>
    <b v="0"/>
    <n v="8"/>
    <b v="0"/>
    <s v="technology/web"/>
    <n v="0"/>
    <n v="0"/>
    <x v="2"/>
    <x v="7"/>
  </r>
  <r>
    <n v="550"/>
    <x v="550"/>
    <s v="Help us shine the spotlight on our local businesses and contractors by providing a cost-effective ecommerce &amp; marketing platform"/>
    <n v="5000"/>
    <n v="35"/>
    <x v="2"/>
    <x v="5"/>
    <s v="CAD"/>
    <n v="1485838800"/>
    <n v="1484756245"/>
    <b v="0"/>
    <n v="4"/>
    <b v="0"/>
    <s v="technology/web"/>
    <n v="0"/>
    <n v="0"/>
    <x v="2"/>
    <x v="7"/>
  </r>
  <r>
    <n v="551"/>
    <x v="551"/>
    <s v="AX Nation's goal is to develop, highlight, and connect black business leaders across the diaspora with skilled software developers."/>
    <n v="75000"/>
    <n v="3781"/>
    <x v="2"/>
    <x v="0"/>
    <s v="USD"/>
    <n v="1438451580"/>
    <n v="1434609424"/>
    <b v="0"/>
    <n v="28"/>
    <b v="0"/>
    <s v="technology/web"/>
    <n v="0"/>
    <n v="0"/>
    <x v="2"/>
    <x v="7"/>
  </r>
  <r>
    <n v="552"/>
    <x v="552"/>
    <s v="Axoral is a 3d interactive social media interface, with the potential to be so much more, but we need your help!"/>
    <n v="45000"/>
    <n v="0"/>
    <x v="2"/>
    <x v="5"/>
    <s v="CAD"/>
    <n v="1452350896"/>
    <n v="1447166896"/>
    <b v="0"/>
    <n v="0"/>
    <b v="0"/>
    <s v="technology/web"/>
    <n v="0"/>
    <n v="0"/>
    <x v="2"/>
    <x v="7"/>
  </r>
  <r>
    <n v="553"/>
    <x v="553"/>
    <s v="Groundbreaking New Classifieds Website Grows Into Largest Nationwide Coverage By Turning Users Into Entrepreneurs"/>
    <n v="25000"/>
    <n v="123"/>
    <x v="2"/>
    <x v="0"/>
    <s v="USD"/>
    <n v="1415988991"/>
    <n v="1413393391"/>
    <b v="0"/>
    <n v="6"/>
    <b v="0"/>
    <s v="technology/web"/>
    <n v="0"/>
    <n v="0"/>
    <x v="2"/>
    <x v="7"/>
  </r>
  <r>
    <n v="554"/>
    <x v="554"/>
    <s v="grplife helps non-profit and community groups engage their members while upholding an attitude of responsibility for their information"/>
    <n v="3870"/>
    <n v="1416"/>
    <x v="2"/>
    <x v="0"/>
    <s v="USD"/>
    <n v="1413735972"/>
    <n v="1411143972"/>
    <b v="0"/>
    <n v="22"/>
    <b v="0"/>
    <s v="technology/web"/>
    <n v="0"/>
    <n v="0"/>
    <x v="2"/>
    <x v="7"/>
  </r>
  <r>
    <n v="555"/>
    <x v="555"/>
    <s v="Show-Skill.net helps to promote young football talents for free. It's the best place to show what you've got! Just post your videos :)"/>
    <n v="7500"/>
    <n v="0"/>
    <x v="2"/>
    <x v="1"/>
    <s v="GBP"/>
    <n v="1465720143"/>
    <n v="1463128143"/>
    <b v="0"/>
    <n v="0"/>
    <b v="0"/>
    <s v="technology/web"/>
    <n v="0"/>
    <n v="0"/>
    <x v="2"/>
    <x v="7"/>
  </r>
  <r>
    <n v="556"/>
    <x v="556"/>
    <s v="An educational platform for learning Unified English Braille Code"/>
    <n v="8000"/>
    <n v="200"/>
    <x v="2"/>
    <x v="0"/>
    <s v="USD"/>
    <n v="1452112717"/>
    <n v="1449520717"/>
    <b v="0"/>
    <n v="1"/>
    <b v="0"/>
    <s v="technology/web"/>
    <n v="0"/>
    <n v="0"/>
    <x v="2"/>
    <x v="7"/>
  </r>
  <r>
    <n v="557"/>
    <x v="557"/>
    <s v="The world's first interactive global domestic violence platform which connects victims, NGO's, policy-makers and researchers."/>
    <n v="150000"/>
    <n v="1366"/>
    <x v="2"/>
    <x v="12"/>
    <s v="EUR"/>
    <n v="1480721803"/>
    <n v="1478126203"/>
    <b v="0"/>
    <n v="20"/>
    <b v="0"/>
    <s v="technology/web"/>
    <n v="0"/>
    <n v="0"/>
    <x v="2"/>
    <x v="7"/>
  </r>
  <r>
    <n v="558"/>
    <x v="558"/>
    <s v="A community website with news, classifieds, photo albums, business reviews and a calendar for the local community to share."/>
    <n v="750"/>
    <n v="0"/>
    <x v="2"/>
    <x v="0"/>
    <s v="USD"/>
    <n v="1427227905"/>
    <n v="1424639505"/>
    <b v="0"/>
    <n v="0"/>
    <b v="0"/>
    <s v="technology/web"/>
    <n v="0"/>
    <n v="0"/>
    <x v="2"/>
    <x v="7"/>
  </r>
  <r>
    <n v="559"/>
    <x v="559"/>
    <s v="The words most comprehensive platform for creatives &amp; artists. Develop &amp; showcase user talent &amp; link them to business &amp; brands globally"/>
    <n v="240000"/>
    <n v="50"/>
    <x v="2"/>
    <x v="0"/>
    <s v="USD"/>
    <n v="1449989260"/>
    <n v="1447397260"/>
    <b v="0"/>
    <n v="1"/>
    <b v="0"/>
    <s v="technology/web"/>
    <n v="0"/>
    <n v="0"/>
    <x v="2"/>
    <x v="7"/>
  </r>
  <r>
    <n v="560"/>
    <x v="560"/>
    <s v="In the future the possibility exists that the internet it's self could be felled, we have world seed banks, it's time for a net bank,.."/>
    <n v="100000"/>
    <n v="12"/>
    <x v="2"/>
    <x v="5"/>
    <s v="CAD"/>
    <n v="1418841045"/>
    <n v="1416249045"/>
    <b v="0"/>
    <n v="3"/>
    <b v="0"/>
    <s v="technology/web"/>
    <n v="0"/>
    <n v="0"/>
    <x v="2"/>
    <x v="7"/>
  </r>
  <r>
    <n v="561"/>
    <x v="561"/>
    <s v="A marketplace for talent and employers to match. Using intuitive technology we match &amp; place talent with the best career position."/>
    <n v="15000"/>
    <n v="55"/>
    <x v="2"/>
    <x v="0"/>
    <s v="USD"/>
    <n v="1445874513"/>
    <n v="1442850513"/>
    <b v="0"/>
    <n v="2"/>
    <b v="0"/>
    <s v="technology/web"/>
    <n v="0"/>
    <n v="0"/>
    <x v="2"/>
    <x v="7"/>
  </r>
  <r>
    <n v="562"/>
    <x v="562"/>
    <s v="i would like to develop an international free platform for domestic and international students to find accomodation in all countries"/>
    <n v="50000"/>
    <n v="0"/>
    <x v="2"/>
    <x v="9"/>
    <s v="EUR"/>
    <n v="1482052815"/>
    <n v="1479460815"/>
    <b v="0"/>
    <n v="0"/>
    <b v="0"/>
    <s v="technology/web"/>
    <n v="0"/>
    <n v="0"/>
    <x v="2"/>
    <x v="7"/>
  </r>
  <r>
    <n v="563"/>
    <x v="563"/>
    <s v="I want to help people who have trouble remembering the simple things in life, like what day it is and what they need to do today."/>
    <n v="75000"/>
    <n v="68"/>
    <x v="2"/>
    <x v="2"/>
    <s v="AUD"/>
    <n v="1424137247"/>
    <n v="1421545247"/>
    <b v="0"/>
    <n v="2"/>
    <b v="0"/>
    <s v="technology/web"/>
    <n v="0"/>
    <n v="0"/>
    <x v="2"/>
    <x v="7"/>
  </r>
  <r>
    <n v="564"/>
    <x v="564"/>
    <s v="Plateforme de troc gratuit et d'Ã©changes en tous genres par nature. Mieux s'entraider, Ã©changer, de donner, louer ou vendre Ã  distance."/>
    <n v="18000"/>
    <n v="1"/>
    <x v="2"/>
    <x v="6"/>
    <s v="EUR"/>
    <n v="1457822275"/>
    <n v="1455230275"/>
    <b v="0"/>
    <n v="1"/>
    <b v="0"/>
    <s v="technology/web"/>
    <n v="0"/>
    <n v="0"/>
    <x v="2"/>
    <x v="7"/>
  </r>
  <r>
    <n v="565"/>
    <x v="565"/>
    <s v="Our objective is to provide a platform which helps teachers to provide courses to leaners in wide range of locations including Africa."/>
    <n v="25000"/>
    <n v="0"/>
    <x v="2"/>
    <x v="1"/>
    <s v="GBP"/>
    <n v="1436554249"/>
    <n v="1433962249"/>
    <b v="0"/>
    <n v="0"/>
    <b v="0"/>
    <s v="technology/web"/>
    <n v="0"/>
    <n v="0"/>
    <x v="2"/>
    <x v="7"/>
  </r>
  <r>
    <n v="566"/>
    <x v="566"/>
    <s v="I am creating a website that will make it easier for people to promote or find rummage sales utilizing the power of Google Maps"/>
    <n v="5000"/>
    <n v="1"/>
    <x v="2"/>
    <x v="0"/>
    <s v="USD"/>
    <n v="1468513533"/>
    <n v="1465921533"/>
    <b v="0"/>
    <n v="1"/>
    <b v="0"/>
    <s v="technology/web"/>
    <n v="0"/>
    <n v="0"/>
    <x v="2"/>
    <x v="7"/>
  </r>
  <r>
    <n v="567"/>
    <x v="567"/>
    <s v="UnimeTV's goal to revolutionize the way anime lovers interact with one another. Connect with others around the globe like never before!"/>
    <n v="10000"/>
    <n v="0"/>
    <x v="2"/>
    <x v="0"/>
    <s v="USD"/>
    <n v="1420143194"/>
    <n v="1417551194"/>
    <b v="0"/>
    <n v="0"/>
    <b v="0"/>
    <s v="technology/web"/>
    <n v="0"/>
    <n v="0"/>
    <x v="2"/>
    <x v="7"/>
  </r>
  <r>
    <n v="568"/>
    <x v="568"/>
    <s v="A million snow lovers from all over the planet, connected to each other with a common goal. &quot;To have the best snow experiences _x000a_ever.&quot;"/>
    <n v="24500"/>
    <n v="245"/>
    <x v="2"/>
    <x v="4"/>
    <s v="NZD"/>
    <n v="1452942000"/>
    <n v="1449785223"/>
    <b v="0"/>
    <n v="5"/>
    <b v="0"/>
    <s v="technology/web"/>
    <n v="0"/>
    <n v="0"/>
    <x v="2"/>
    <x v="7"/>
  </r>
  <r>
    <n v="569"/>
    <x v="569"/>
    <s v="Mioti is an indie game marketplace that doubles as a community for developers to join networks and discuss projects."/>
    <n v="2500"/>
    <n v="20"/>
    <x v="2"/>
    <x v="5"/>
    <s v="CAD"/>
    <n v="1451679612"/>
    <n v="1449087612"/>
    <b v="0"/>
    <n v="1"/>
    <b v="0"/>
    <s v="technology/web"/>
    <n v="0"/>
    <n v="0"/>
    <x v="2"/>
    <x v="7"/>
  </r>
  <r>
    <n v="570"/>
    <x v="570"/>
    <s v="Humans have AM/FM/Satellite radio, kids have radio Disney, pets have DogCatRadio."/>
    <n v="85000"/>
    <n v="142"/>
    <x v="2"/>
    <x v="0"/>
    <s v="USD"/>
    <n v="1455822569"/>
    <n v="1453230569"/>
    <b v="0"/>
    <n v="1"/>
    <b v="0"/>
    <s v="technology/web"/>
    <n v="0"/>
    <n v="0"/>
    <x v="2"/>
    <x v="7"/>
  </r>
  <r>
    <n v="571"/>
    <x v="571"/>
    <s v="Snag-A-Slip is an online platform that connects boaters with awesome marinas and available boat slips so that they can book with ease."/>
    <n v="25000"/>
    <n v="106"/>
    <x v="2"/>
    <x v="0"/>
    <s v="USD"/>
    <n v="1437969540"/>
    <n v="1436297723"/>
    <b v="0"/>
    <n v="2"/>
    <b v="0"/>
    <s v="technology/web"/>
    <n v="0"/>
    <n v="0"/>
    <x v="2"/>
    <x v="7"/>
  </r>
  <r>
    <n v="572"/>
    <x v="572"/>
    <s v="FairwayJockey.com is a web platform to make high quality custom tour golf equipment available at a lower cost to the consumer."/>
    <n v="2500"/>
    <n v="0"/>
    <x v="2"/>
    <x v="0"/>
    <s v="USD"/>
    <n v="1446660688"/>
    <n v="1444065088"/>
    <b v="0"/>
    <n v="0"/>
    <b v="0"/>
    <s v="technology/web"/>
    <n v="0"/>
    <n v="0"/>
    <x v="2"/>
    <x v="7"/>
  </r>
  <r>
    <n v="573"/>
    <x v="573"/>
    <s v="Dive into 3D fractal star fields of web browsing, social networking, and project/contact management. Your YOUniverse of data #UMEOS"/>
    <n v="88888"/>
    <n v="346"/>
    <x v="2"/>
    <x v="0"/>
    <s v="USD"/>
    <n v="1421543520"/>
    <n v="1416445931"/>
    <b v="0"/>
    <n v="9"/>
    <b v="0"/>
    <s v="technology/web"/>
    <n v="0"/>
    <n v="0"/>
    <x v="2"/>
    <x v="7"/>
  </r>
  <r>
    <n v="574"/>
    <x v="574"/>
    <s v="Grow your YouTube channel and increase your audience by allowing multi uploads, shares and interaction from a single simple interface."/>
    <n v="11180"/>
    <n v="80"/>
    <x v="2"/>
    <x v="1"/>
    <s v="GBP"/>
    <n v="1476873507"/>
    <n v="1474281507"/>
    <b v="0"/>
    <n v="4"/>
    <b v="0"/>
    <s v="technology/web"/>
    <n v="0"/>
    <n v="0"/>
    <x v="2"/>
    <x v="7"/>
  </r>
  <r>
    <n v="575"/>
    <x v="575"/>
    <s v="Wird der PC nicht genutzt, belohnt Gridcoin Rechenleistung fÃ¼r wissenschaftlichen Fortschritt - Uscore macht diese Forschung zum Spiel!"/>
    <n v="60000"/>
    <n v="259"/>
    <x v="2"/>
    <x v="12"/>
    <s v="EUR"/>
    <n v="1434213443"/>
    <n v="1431621443"/>
    <b v="0"/>
    <n v="4"/>
    <b v="0"/>
    <s v="technology/web"/>
    <n v="0"/>
    <n v="0"/>
    <x v="2"/>
    <x v="7"/>
  </r>
  <r>
    <n v="576"/>
    <x v="576"/>
    <s v="UthTopia Is a social media organization that believes in positive online usage, youth mentorship, and youth empowerment."/>
    <n v="80000"/>
    <n v="1"/>
    <x v="2"/>
    <x v="0"/>
    <s v="USD"/>
    <n v="1427537952"/>
    <n v="1422357552"/>
    <b v="0"/>
    <n v="1"/>
    <b v="0"/>
    <s v="technology/web"/>
    <n v="0"/>
    <n v="0"/>
    <x v="2"/>
    <x v="7"/>
  </r>
  <r>
    <n v="577"/>
    <x v="577"/>
    <s v="Emails are one of pervasively used mode of communication today. However, emails can be personal and sometimes discretion is needed."/>
    <n v="5000"/>
    <n v="10"/>
    <x v="2"/>
    <x v="0"/>
    <s v="USD"/>
    <n v="1463753302"/>
    <n v="1458569302"/>
    <b v="0"/>
    <n v="1"/>
    <b v="0"/>
    <s v="technology/web"/>
    <n v="0"/>
    <n v="0"/>
    <x v="2"/>
    <x v="7"/>
  </r>
  <r>
    <n v="578"/>
    <x v="578"/>
    <s v="weBuy trade built on technology and Crowd Sourced Power"/>
    <n v="125000"/>
    <n v="14"/>
    <x v="2"/>
    <x v="1"/>
    <s v="GBP"/>
    <n v="1441633993"/>
    <n v="1439560393"/>
    <b v="0"/>
    <n v="7"/>
    <b v="0"/>
    <s v="technology/web"/>
    <n v="0"/>
    <n v="0"/>
    <x v="2"/>
    <x v="7"/>
  </r>
  <r>
    <n v="579"/>
    <x v="579"/>
    <s v="Learn classic and public key cryptography with a full proof-of-concept system in JavaScript."/>
    <n v="12000"/>
    <n v="175"/>
    <x v="2"/>
    <x v="0"/>
    <s v="USD"/>
    <n v="1419539223"/>
    <n v="1416947223"/>
    <b v="0"/>
    <n v="5"/>
    <b v="0"/>
    <s v="technology/web"/>
    <n v="0"/>
    <n v="0"/>
    <x v="2"/>
    <x v="7"/>
  </r>
  <r>
    <n v="580"/>
    <x v="580"/>
    <s v="I Want To Create A Website That Helps Young Inventors Of Today Broadcast Their Talents &amp; Help Get The Reconigition They Deserve"/>
    <n v="3000"/>
    <n v="1"/>
    <x v="2"/>
    <x v="0"/>
    <s v="USD"/>
    <n v="1474580867"/>
    <n v="1471988867"/>
    <b v="0"/>
    <n v="1"/>
    <b v="0"/>
    <s v="technology/web"/>
    <n v="0"/>
    <n v="0"/>
    <x v="2"/>
    <x v="7"/>
  </r>
  <r>
    <n v="581"/>
    <x v="581"/>
    <s v="Help me raise funds so that I can be able to give passionate young poets a chance to earn money weekly for their writing &amp; spoken word."/>
    <n v="400"/>
    <n v="0"/>
    <x v="2"/>
    <x v="0"/>
    <s v="USD"/>
    <n v="1438474704"/>
    <n v="1435882704"/>
    <b v="0"/>
    <n v="0"/>
    <b v="0"/>
    <s v="technology/web"/>
    <n v="0"/>
    <n v="0"/>
    <x v="2"/>
    <x v="7"/>
  </r>
  <r>
    <n v="582"/>
    <x v="582"/>
    <s v="A community-driven online system which promotes self-governance.  Level up by adding content; civic agendas and private associations."/>
    <n v="100000"/>
    <n v="0"/>
    <x v="2"/>
    <x v="0"/>
    <s v="USD"/>
    <n v="1426442400"/>
    <n v="1424454319"/>
    <b v="0"/>
    <n v="0"/>
    <b v="0"/>
    <s v="technology/web"/>
    <n v="0"/>
    <n v="0"/>
    <x v="2"/>
    <x v="7"/>
  </r>
  <r>
    <n v="583"/>
    <x v="583"/>
    <s v="HackersArchive.com will help rid the web of viruses and scams found everywhere else you look!"/>
    <n v="9000"/>
    <n v="1"/>
    <x v="2"/>
    <x v="0"/>
    <s v="USD"/>
    <n v="1426800687"/>
    <n v="1424212287"/>
    <b v="0"/>
    <n v="1"/>
    <b v="0"/>
    <s v="technology/web"/>
    <n v="0"/>
    <n v="0"/>
    <x v="2"/>
    <x v="7"/>
  </r>
  <r>
    <n v="584"/>
    <x v="584"/>
    <s v="Script Call takes your presentation from the wall to your audience; from your device to theirs."/>
    <n v="1000"/>
    <n v="10"/>
    <x v="2"/>
    <x v="0"/>
    <s v="USD"/>
    <n v="1426522316"/>
    <n v="1423933916"/>
    <b v="0"/>
    <n v="2"/>
    <b v="0"/>
    <s v="technology/web"/>
    <n v="0"/>
    <n v="0"/>
    <x v="2"/>
    <x v="7"/>
  </r>
  <r>
    <n v="585"/>
    <x v="585"/>
    <s v="SAVE UP TO 40% WHEN YOU SPEND!_x000a__x000a_PRE-ORDER YOUR LINK CARD TODAY"/>
    <n v="9000"/>
    <n v="0"/>
    <x v="2"/>
    <x v="1"/>
    <s v="GBP"/>
    <n v="1448928000"/>
    <n v="1444123377"/>
    <b v="0"/>
    <n v="0"/>
    <b v="0"/>
    <s v="technology/web"/>
    <n v="0"/>
    <n v="0"/>
    <x v="2"/>
    <x v="7"/>
  </r>
  <r>
    <n v="586"/>
    <x v="586"/>
    <s v="Employ College is a movement for companies to hire college graduates from their respected institutions."/>
    <n v="10000"/>
    <n v="56"/>
    <x v="2"/>
    <x v="0"/>
    <s v="USD"/>
    <n v="1424032207"/>
    <n v="1421440207"/>
    <b v="0"/>
    <n v="4"/>
    <b v="0"/>
    <s v="technology/web"/>
    <n v="0"/>
    <n v="0"/>
    <x v="2"/>
    <x v="7"/>
  </r>
  <r>
    <n v="587"/>
    <x v="587"/>
    <s v="Waitresses.com is an online community devoted to servers around the world. Learn. Connect. Work. Travel. Share._x000a__x000a_Make a pledge today!"/>
    <n v="30000"/>
    <n v="2725"/>
    <x v="2"/>
    <x v="5"/>
    <s v="CAD"/>
    <n v="1429207833"/>
    <n v="1426615833"/>
    <b v="0"/>
    <n v="7"/>
    <b v="0"/>
    <s v="technology/web"/>
    <n v="0"/>
    <n v="0"/>
    <x v="2"/>
    <x v="7"/>
  </r>
  <r>
    <n v="588"/>
    <x v="588"/>
    <s v="Offrire un &quot;TRAGO&quot;, ossia un passaggio con autista che ti segue e ti aspetta mentre concludi i tuoi affari, quando non puoi guidare"/>
    <n v="9000"/>
    <n v="301"/>
    <x v="2"/>
    <x v="13"/>
    <s v="EUR"/>
    <n v="1479410886"/>
    <n v="1474223286"/>
    <b v="0"/>
    <n v="2"/>
    <b v="0"/>
    <s v="technology/web"/>
    <n v="0"/>
    <n v="0"/>
    <x v="2"/>
    <x v="7"/>
  </r>
  <r>
    <n v="589"/>
    <x v="589"/>
    <s v="Services closer than you think..."/>
    <n v="7500"/>
    <n v="1"/>
    <x v="2"/>
    <x v="0"/>
    <s v="USD"/>
    <n v="1436366699"/>
    <n v="1435070699"/>
    <b v="0"/>
    <n v="1"/>
    <b v="0"/>
    <s v="technology/web"/>
    <n v="0"/>
    <n v="0"/>
    <x v="2"/>
    <x v="7"/>
  </r>
  <r>
    <n v="590"/>
    <x v="590"/>
    <s v="Learn the skills needed to be a successful web engineer. Create your own complex web applications, deploy servers, use data and more."/>
    <n v="5000"/>
    <n v="223"/>
    <x v="2"/>
    <x v="1"/>
    <s v="GBP"/>
    <n v="1454936460"/>
    <n v="1452259131"/>
    <b v="0"/>
    <n v="9"/>
    <b v="0"/>
    <s v="technology/web"/>
    <n v="0"/>
    <n v="0"/>
    <x v="2"/>
    <x v="7"/>
  </r>
  <r>
    <n v="591"/>
    <x v="591"/>
    <s v="Kid's Connect is a brand new social media website that is built specifically for kids to connect with other kids sick just like them."/>
    <n v="100000"/>
    <n v="61"/>
    <x v="2"/>
    <x v="0"/>
    <s v="USD"/>
    <n v="1437570130"/>
    <n v="1434978130"/>
    <b v="0"/>
    <n v="2"/>
    <b v="0"/>
    <s v="technology/web"/>
    <n v="0"/>
    <n v="0"/>
    <x v="2"/>
    <x v="7"/>
  </r>
  <r>
    <n v="592"/>
    <x v="592"/>
    <s v="Together, we can build a FREE, business start-up system that will help aspiring entrepreneurs change their economic circumstances."/>
    <n v="7500"/>
    <n v="250"/>
    <x v="2"/>
    <x v="0"/>
    <s v="USD"/>
    <n v="1417584860"/>
    <n v="1414992860"/>
    <b v="0"/>
    <n v="1"/>
    <b v="0"/>
    <s v="technology/web"/>
    <n v="0"/>
    <n v="0"/>
    <x v="2"/>
    <x v="7"/>
  </r>
  <r>
    <n v="593"/>
    <x v="593"/>
    <s v="One Day Your Life May Just Depend on Staying Anonymous Online.  Or You Just May Not Want Google, Amazon Or The NSA Knowing Your Details"/>
    <n v="500"/>
    <n v="115"/>
    <x v="2"/>
    <x v="1"/>
    <s v="GBP"/>
    <n v="1428333345"/>
    <n v="1425744945"/>
    <b v="0"/>
    <n v="7"/>
    <b v="0"/>
    <s v="technology/web"/>
    <n v="0"/>
    <n v="0"/>
    <x v="2"/>
    <x v="7"/>
  </r>
  <r>
    <n v="594"/>
    <x v="594"/>
    <s v="Creating a fitness site that will change the fitness game forever!"/>
    <n v="25000"/>
    <n v="26"/>
    <x v="2"/>
    <x v="0"/>
    <s v="USD"/>
    <n v="1460832206"/>
    <n v="1458240206"/>
    <b v="0"/>
    <n v="2"/>
    <b v="0"/>
    <s v="technology/web"/>
    <n v="0"/>
    <n v="0"/>
    <x v="2"/>
    <x v="7"/>
  </r>
  <r>
    <n v="595"/>
    <x v="595"/>
    <s v="MyBestInterest.org elminates election research by quickly identifying the candidates that will best represent your interests."/>
    <n v="100000"/>
    <n v="426"/>
    <x v="2"/>
    <x v="0"/>
    <s v="USD"/>
    <n v="1430703638"/>
    <n v="1426815638"/>
    <b v="0"/>
    <n v="8"/>
    <b v="0"/>
    <s v="technology/web"/>
    <n v="0"/>
    <n v="0"/>
    <x v="2"/>
    <x v="7"/>
  </r>
  <r>
    <n v="596"/>
    <x v="596"/>
    <s v="We present digitaibook,com site which can become a free electronic library with your help,"/>
    <n v="20000"/>
    <n v="6"/>
    <x v="2"/>
    <x v="0"/>
    <s v="USD"/>
    <n v="1478122292"/>
    <n v="1475530292"/>
    <b v="0"/>
    <n v="2"/>
    <b v="0"/>
    <s v="technology/web"/>
    <n v="0"/>
    <n v="0"/>
    <x v="2"/>
    <x v="7"/>
  </r>
  <r>
    <n v="597"/>
    <x v="597"/>
    <s v="Rolodex is a web application that strives to nurture business to business relationships by connecting users via email."/>
    <n v="7500"/>
    <n v="20"/>
    <x v="2"/>
    <x v="0"/>
    <s v="USD"/>
    <n v="1469980800"/>
    <n v="1466787335"/>
    <b v="0"/>
    <n v="2"/>
    <b v="0"/>
    <s v="technology/web"/>
    <n v="0"/>
    <n v="0"/>
    <x v="2"/>
    <x v="7"/>
  </r>
  <r>
    <n v="598"/>
    <x v="598"/>
    <s v="This is a project to create a crowd-funding site for Urantia Book readers worldwide."/>
    <n v="2500"/>
    <n v="850"/>
    <x v="2"/>
    <x v="0"/>
    <s v="USD"/>
    <n v="1417737781"/>
    <n v="1415145781"/>
    <b v="0"/>
    <n v="7"/>
    <b v="0"/>
    <s v="technology/web"/>
    <n v="0"/>
    <n v="0"/>
    <x v="2"/>
    <x v="7"/>
  </r>
  <r>
    <n v="599"/>
    <x v="599"/>
    <s v="We send care packages to incarcerated individuals throughout the country that include specific items hand picked by the sender."/>
    <n v="50000"/>
    <n v="31"/>
    <x v="2"/>
    <x v="0"/>
    <s v="USD"/>
    <n v="1425827760"/>
    <n v="1423769402"/>
    <b v="0"/>
    <n v="2"/>
    <b v="0"/>
    <s v="technology/web"/>
    <n v="0"/>
    <n v="0"/>
    <x v="2"/>
    <x v="7"/>
  </r>
  <r>
    <n v="600"/>
    <x v="600"/>
    <s v="Science Technology Engineering and Math + youth = a brighter tomorrow."/>
    <n v="5000"/>
    <n v="100"/>
    <x v="1"/>
    <x v="0"/>
    <s v="USD"/>
    <n v="1431198562"/>
    <n v="1426014562"/>
    <b v="0"/>
    <n v="1"/>
    <b v="0"/>
    <s v="technology/web"/>
    <n v="0"/>
    <n v="0"/>
    <x v="2"/>
    <x v="7"/>
  </r>
  <r>
    <n v="601"/>
    <x v="601"/>
    <s v="In today's day and age every website tracks your IP Address and information, it's time to keep your information private and secure."/>
    <n v="10000"/>
    <n v="140"/>
    <x v="1"/>
    <x v="5"/>
    <s v="CAD"/>
    <n v="1419626139"/>
    <n v="1417034139"/>
    <b v="0"/>
    <n v="6"/>
    <b v="0"/>
    <s v="technology/web"/>
    <n v="0"/>
    <n v="0"/>
    <x v="2"/>
    <x v="7"/>
  </r>
  <r>
    <n v="602"/>
    <x v="602"/>
    <s v="A &quot;CarFax&quot; type of report for Doctors. We have the right to make informed decisions about who we choose to be our doctor!"/>
    <n v="70000"/>
    <n v="0"/>
    <x v="1"/>
    <x v="0"/>
    <s v="USD"/>
    <n v="1434654215"/>
    <n v="1432062215"/>
    <b v="0"/>
    <n v="0"/>
    <b v="0"/>
    <s v="technology/web"/>
    <n v="0"/>
    <n v="0"/>
    <x v="2"/>
    <x v="7"/>
  </r>
  <r>
    <n v="603"/>
    <x v="603"/>
    <s v="The admin for Randompics has announced they will be shutting down. I want to run, and improve, this great site!"/>
    <n v="15000"/>
    <n v="590.02"/>
    <x v="1"/>
    <x v="0"/>
    <s v="USD"/>
    <n v="1408029623"/>
    <n v="1405437623"/>
    <b v="0"/>
    <n v="13"/>
    <b v="0"/>
    <s v="technology/web"/>
    <n v="0"/>
    <n v="0"/>
    <x v="2"/>
    <x v="7"/>
  </r>
  <r>
    <n v="604"/>
    <x v="604"/>
    <s v="Bad news is our business. We deliver the news you don't want to and soften the blow with custom designed gifts and personalized verse."/>
    <n v="1500"/>
    <n v="0"/>
    <x v="1"/>
    <x v="0"/>
    <s v="USD"/>
    <n v="1409187056"/>
    <n v="1406595056"/>
    <b v="0"/>
    <n v="0"/>
    <b v="0"/>
    <s v="technology/web"/>
    <n v="0"/>
    <n v="0"/>
    <x v="2"/>
    <x v="7"/>
  </r>
  <r>
    <n v="605"/>
    <x v="605"/>
    <s v="An iPad support care package for your parents / seniors."/>
    <n v="5000"/>
    <n v="131"/>
    <x v="1"/>
    <x v="0"/>
    <s v="USD"/>
    <n v="1440318908"/>
    <n v="1436430908"/>
    <b v="0"/>
    <n v="8"/>
    <b v="0"/>
    <s v="technology/web"/>
    <n v="0"/>
    <n v="0"/>
    <x v="2"/>
    <x v="7"/>
  </r>
  <r>
    <n v="606"/>
    <x v="606"/>
    <s v="No more expensive, difficult and seperated packages for your business management. It's time for an All-in-One solution for your company"/>
    <n v="5000"/>
    <n v="10"/>
    <x v="1"/>
    <x v="9"/>
    <s v="EUR"/>
    <n v="1432479600"/>
    <n v="1428507409"/>
    <b v="0"/>
    <n v="1"/>
    <b v="0"/>
    <s v="technology/web"/>
    <n v="0"/>
    <n v="0"/>
    <x v="2"/>
    <x v="7"/>
  </r>
  <r>
    <n v="607"/>
    <x v="607"/>
    <s v="Gritty, upfront reality going the distance hard with a proven track record of insatiable artist. Broadcasted live on the Web."/>
    <n v="250"/>
    <n v="0"/>
    <x v="1"/>
    <x v="0"/>
    <s v="USD"/>
    <n v="1448225336"/>
    <n v="1445629736"/>
    <b v="0"/>
    <n v="0"/>
    <b v="0"/>
    <s v="technology/web"/>
    <n v="0"/>
    <n v="0"/>
    <x v="2"/>
    <x v="7"/>
  </r>
  <r>
    <n v="608"/>
    <x v="608"/>
    <s v="A website that hosts virtual desktops. Simply log in and the cloud will enhance the power of your local computer or smart device"/>
    <n v="150000"/>
    <n v="1461"/>
    <x v="1"/>
    <x v="0"/>
    <s v="USD"/>
    <n v="1434405980"/>
    <n v="1431813980"/>
    <b v="0"/>
    <n v="5"/>
    <b v="0"/>
    <s v="technology/web"/>
    <n v="0"/>
    <n v="0"/>
    <x v="2"/>
    <x v="7"/>
  </r>
  <r>
    <n v="609"/>
    <x v="609"/>
    <s v="Can we swap, please? - everybody's said it. I want to create a website that enables anybody to trade their items, without money hassle."/>
    <n v="780"/>
    <n v="5"/>
    <x v="1"/>
    <x v="1"/>
    <s v="GBP"/>
    <n v="1448761744"/>
    <n v="1446166144"/>
    <b v="0"/>
    <n v="1"/>
    <b v="0"/>
    <s v="technology/web"/>
    <n v="0"/>
    <n v="0"/>
    <x v="2"/>
    <x v="7"/>
  </r>
  <r>
    <n v="610"/>
    <x v="610"/>
    <s v="We are creating a Christian social network to empower, educate, and connect Christians all over the world."/>
    <n v="13803"/>
    <n v="0"/>
    <x v="1"/>
    <x v="0"/>
    <s v="USD"/>
    <n v="1429732586"/>
    <n v="1427140586"/>
    <b v="0"/>
    <n v="0"/>
    <b v="0"/>
    <s v="technology/web"/>
    <n v="0"/>
    <n v="0"/>
    <x v="2"/>
    <x v="7"/>
  </r>
  <r>
    <n v="611"/>
    <x v="611"/>
    <s v="Finie la peur de vendre ou acheter d'occasion Ã  un inconnu ! Colis ouverts, photographiÃ©s et testÃ©s. Paiements en ligne sÃ©curisÃ©s."/>
    <n v="80000"/>
    <n v="0"/>
    <x v="1"/>
    <x v="6"/>
    <s v="EUR"/>
    <n v="1453210037"/>
    <n v="1448026037"/>
    <b v="0"/>
    <n v="0"/>
    <b v="0"/>
    <s v="technology/web"/>
    <n v="0"/>
    <n v="0"/>
    <x v="2"/>
    <x v="7"/>
  </r>
  <r>
    <n v="612"/>
    <x v="612"/>
    <s v="A Fast and Reliable new Web platform to stream videos from Internet"/>
    <n v="10000"/>
    <n v="0"/>
    <x v="1"/>
    <x v="13"/>
    <s v="EUR"/>
    <n v="1472777146"/>
    <n v="1470185146"/>
    <b v="0"/>
    <n v="0"/>
    <b v="0"/>
    <s v="technology/web"/>
    <n v="0"/>
    <n v="0"/>
    <x v="2"/>
    <x v="7"/>
  </r>
  <r>
    <n v="613"/>
    <x v="613"/>
    <s v="A storybook for your child in 15 minutes, exclusively through Kickstarter (pre-sales, not a donation) starting at $15 for a softcover."/>
    <n v="60000"/>
    <n v="12818"/>
    <x v="1"/>
    <x v="0"/>
    <s v="USD"/>
    <n v="1443675540"/>
    <n v="1441022120"/>
    <b v="0"/>
    <n v="121"/>
    <b v="0"/>
    <s v="technology/web"/>
    <n v="0"/>
    <n v="0"/>
    <x v="2"/>
    <x v="7"/>
  </r>
  <r>
    <n v="614"/>
    <x v="614"/>
    <s v="Something is wrong when your choices are between a &quot;giant douche and a turd sandwich.&quot;  So, lets make it better."/>
    <n v="10000"/>
    <n v="0"/>
    <x v="1"/>
    <x v="0"/>
    <s v="USD"/>
    <n v="1466731740"/>
    <n v="1464139740"/>
    <b v="0"/>
    <n v="0"/>
    <b v="0"/>
    <s v="technology/web"/>
    <n v="0"/>
    <n v="0"/>
    <x v="2"/>
    <x v="7"/>
  </r>
  <r>
    <n v="615"/>
    <x v="615"/>
    <s v="The aim of PixlDir is to deliver the most simple, and fast experience when it comes to uploading images to the web."/>
    <n v="515"/>
    <n v="0"/>
    <x v="1"/>
    <x v="4"/>
    <s v="NZD"/>
    <n v="1443149759"/>
    <n v="1440557759"/>
    <b v="0"/>
    <n v="0"/>
    <b v="0"/>
    <s v="technology/web"/>
    <n v="0"/>
    <n v="0"/>
    <x v="2"/>
    <x v="7"/>
  </r>
  <r>
    <n v="616"/>
    <x v="616"/>
    <s v="Hormis la similitude envers d'autres rÃ©seaux socials, celui-ci vous permettra d'organiser / participer Ã  des soirÃ©es trÃ¨s facilement !"/>
    <n v="5000"/>
    <n v="0"/>
    <x v="1"/>
    <x v="6"/>
    <s v="EUR"/>
    <n v="1488013307"/>
    <n v="1485421307"/>
    <b v="0"/>
    <n v="0"/>
    <b v="0"/>
    <s v="technology/web"/>
    <n v="0"/>
    <n v="0"/>
    <x v="2"/>
    <x v="7"/>
  </r>
  <r>
    <n v="617"/>
    <x v="617"/>
    <s v="At beSpider you can create and publish you websites within minutes. 100s of pre-build templates, free domain, free cloud base hosting."/>
    <n v="2000"/>
    <n v="60"/>
    <x v="1"/>
    <x v="1"/>
    <s v="GBP"/>
    <n v="1431072843"/>
    <n v="1427184843"/>
    <b v="0"/>
    <n v="3"/>
    <b v="0"/>
    <s v="technology/web"/>
    <n v="0"/>
    <n v="0"/>
    <x v="2"/>
    <x v="7"/>
  </r>
  <r>
    <n v="618"/>
    <x v="618"/>
    <s v="With the cost of education seemingly always on the rise, Y2Y aims to ensure that no student will be left behind through peer tutoring."/>
    <n v="400"/>
    <n v="0"/>
    <x v="1"/>
    <x v="0"/>
    <s v="USD"/>
    <n v="1449689203"/>
    <n v="1447097203"/>
    <b v="0"/>
    <n v="0"/>
    <b v="0"/>
    <s v="technology/web"/>
    <n v="0"/>
    <n v="0"/>
    <x v="2"/>
    <x v="7"/>
  </r>
  <r>
    <n v="619"/>
    <x v="619"/>
    <s v="Big Data Sets for researchers interested in improving the quality of life."/>
    <n v="2500000"/>
    <n v="1"/>
    <x v="1"/>
    <x v="0"/>
    <s v="USD"/>
    <n v="1416933390"/>
    <n v="1411745790"/>
    <b v="0"/>
    <n v="1"/>
    <b v="0"/>
    <s v="technology/web"/>
    <n v="0"/>
    <n v="0"/>
    <x v="2"/>
    <x v="7"/>
  </r>
  <r>
    <n v="620"/>
    <x v="620"/>
    <s v="iShopGreen.ca is an online marketplace that connects consumers and suppliers with green products &amp; services"/>
    <n v="30000"/>
    <n v="300"/>
    <x v="1"/>
    <x v="5"/>
    <s v="CAD"/>
    <n v="1408986738"/>
    <n v="1405098738"/>
    <b v="0"/>
    <n v="1"/>
    <b v="0"/>
    <s v="technology/web"/>
    <n v="0"/>
    <n v="0"/>
    <x v="2"/>
    <x v="7"/>
  </r>
  <r>
    <n v="621"/>
    <x v="621"/>
    <s v="Creating a web portal to train law enforcement departments on how to handle dogs and a directory and profile system for our dog's."/>
    <n v="25000"/>
    <n v="261"/>
    <x v="1"/>
    <x v="0"/>
    <s v="USD"/>
    <n v="1467934937"/>
    <n v="1465342937"/>
    <b v="0"/>
    <n v="3"/>
    <b v="0"/>
    <s v="technology/web"/>
    <n v="0"/>
    <n v="0"/>
    <x v="2"/>
    <x v="7"/>
  </r>
  <r>
    <n v="622"/>
    <x v="622"/>
    <s v="The Animal Shelter Network is a free website for collaboration and communication between animal shelters, rescues and humane societies."/>
    <n v="6000"/>
    <n v="341"/>
    <x v="1"/>
    <x v="0"/>
    <s v="USD"/>
    <n v="1467398138"/>
    <n v="1465670138"/>
    <b v="0"/>
    <n v="9"/>
    <b v="0"/>
    <s v="technology/web"/>
    <n v="0"/>
    <n v="0"/>
    <x v="2"/>
    <x v="7"/>
  </r>
  <r>
    <n v="623"/>
    <x v="623"/>
    <s v="WheelWolf is a subscription based service connecting car lovers to provide a safe and secure platform for swapping and borrowing cars."/>
    <n v="75000"/>
    <n v="0"/>
    <x v="1"/>
    <x v="2"/>
    <s v="AUD"/>
    <n v="1432771997"/>
    <n v="1430179997"/>
    <b v="0"/>
    <n v="0"/>
    <b v="0"/>
    <s v="technology/web"/>
    <n v="0"/>
    <n v="0"/>
    <x v="2"/>
    <x v="7"/>
  </r>
  <r>
    <n v="624"/>
    <x v="624"/>
    <s v="I am designing a fun, high tech dating website, with over 25 cool features. It is innovate as well as user friendly."/>
    <n v="5000"/>
    <n v="0"/>
    <x v="1"/>
    <x v="0"/>
    <s v="USD"/>
    <n v="1431647041"/>
    <n v="1429055041"/>
    <b v="0"/>
    <n v="0"/>
    <b v="0"/>
    <s v="technology/web"/>
    <n v="0"/>
    <n v="0"/>
    <x v="2"/>
    <x v="7"/>
  </r>
  <r>
    <n v="625"/>
    <x v="625"/>
    <s v="SkyRooms.IO is a social network for business people that actually equips them to do work together. Resume, video conferencing and PM."/>
    <n v="25000"/>
    <n v="0"/>
    <x v="1"/>
    <x v="5"/>
    <s v="CAD"/>
    <n v="1490560177"/>
    <n v="1487971777"/>
    <b v="0"/>
    <n v="0"/>
    <b v="0"/>
    <s v="technology/web"/>
    <n v="0"/>
    <n v="0"/>
    <x v="2"/>
    <x v="7"/>
  </r>
  <r>
    <n v="626"/>
    <x v="626"/>
    <s v="TSOLife is a revolutionary digital platform that allows users to record a personalized legacy to leave behind for future generations."/>
    <n v="25000"/>
    <n v="4345"/>
    <x v="1"/>
    <x v="0"/>
    <s v="USD"/>
    <n v="1439644920"/>
    <n v="1436793939"/>
    <b v="0"/>
    <n v="39"/>
    <b v="0"/>
    <s v="technology/web"/>
    <n v="0"/>
    <n v="0"/>
    <x v="2"/>
    <x v="7"/>
  </r>
  <r>
    <n v="627"/>
    <x v="627"/>
    <s v="Social Network - your new digital social life without ads, monitoring and analyses. Freed from the feeling that every step is followed"/>
    <n v="450000"/>
    <n v="90"/>
    <x v="1"/>
    <x v="11"/>
    <s v="SEK"/>
    <n v="1457996400"/>
    <n v="1452842511"/>
    <b v="0"/>
    <n v="1"/>
    <b v="0"/>
    <s v="technology/web"/>
    <n v="0"/>
    <n v="0"/>
    <x v="2"/>
    <x v="7"/>
  </r>
  <r>
    <n v="628"/>
    <x v="628"/>
    <s v="Funding of website design &amp; materials for education about firearms, firearm safety &amp; firearm related apparel"/>
    <n v="5000"/>
    <n v="0"/>
    <x v="1"/>
    <x v="0"/>
    <s v="USD"/>
    <n v="1405269457"/>
    <n v="1402677457"/>
    <b v="0"/>
    <n v="0"/>
    <b v="0"/>
    <s v="technology/web"/>
    <n v="0"/>
    <n v="0"/>
    <x v="2"/>
    <x v="7"/>
  </r>
  <r>
    <n v="629"/>
    <x v="629"/>
    <s v="Global Ids you create for yourself, then the world can connect to you via free online msgs (for Reuniting Lost Property, Dating &amp; more)"/>
    <n v="200000"/>
    <n v="350"/>
    <x v="1"/>
    <x v="2"/>
    <s v="AUD"/>
    <n v="1463239108"/>
    <n v="1460647108"/>
    <b v="0"/>
    <n v="3"/>
    <b v="0"/>
    <s v="technology/web"/>
    <n v="0"/>
    <n v="0"/>
    <x v="2"/>
    <x v="7"/>
  </r>
  <r>
    <n v="630"/>
    <x v="630"/>
    <s v="Land development network for an eco-conscious collective. Community portal features ideas on lean design, green building, urban ecology"/>
    <n v="11999"/>
    <n v="10"/>
    <x v="1"/>
    <x v="0"/>
    <s v="USD"/>
    <n v="1441516200"/>
    <n v="1438959121"/>
    <b v="0"/>
    <n v="1"/>
    <b v="0"/>
    <s v="technology/web"/>
    <n v="0"/>
    <n v="0"/>
    <x v="2"/>
    <x v="7"/>
  </r>
  <r>
    <n v="631"/>
    <x v="631"/>
    <s v="A Powerful Multimedia-Rich Software that aims at making online publishing very simple."/>
    <n v="50000"/>
    <n v="690"/>
    <x v="1"/>
    <x v="5"/>
    <s v="CAD"/>
    <n v="1464460329"/>
    <n v="1461954729"/>
    <b v="0"/>
    <n v="9"/>
    <b v="0"/>
    <s v="technology/web"/>
    <n v="0"/>
    <n v="0"/>
    <x v="2"/>
    <x v="7"/>
  </r>
  <r>
    <n v="632"/>
    <x v="632"/>
    <s v="Our goal is to create a system, students can find universities that best match their interests."/>
    <n v="20000"/>
    <n v="0"/>
    <x v="1"/>
    <x v="9"/>
    <s v="EUR"/>
    <n v="1448470165"/>
    <n v="1445874565"/>
    <b v="0"/>
    <n v="0"/>
    <b v="0"/>
    <s v="technology/web"/>
    <n v="0"/>
    <n v="0"/>
    <x v="2"/>
    <x v="7"/>
  </r>
  <r>
    <n v="633"/>
    <x v="633"/>
    <s v="Uivo lets police and fire department personnel quickly contact you in the event of an emergency involving your property."/>
    <n v="10000"/>
    <n v="1245"/>
    <x v="1"/>
    <x v="0"/>
    <s v="USD"/>
    <n v="1466204400"/>
    <n v="1463469062"/>
    <b v="0"/>
    <n v="25"/>
    <b v="0"/>
    <s v="technology/web"/>
    <n v="0"/>
    <n v="0"/>
    <x v="2"/>
    <x v="7"/>
  </r>
  <r>
    <n v="634"/>
    <x v="634"/>
    <s v="We help companies to explain what they do in simple, grandma-would-understand terms."/>
    <n v="5000"/>
    <n v="1"/>
    <x v="1"/>
    <x v="0"/>
    <s v="USD"/>
    <n v="1424989029"/>
    <n v="1422397029"/>
    <b v="0"/>
    <n v="1"/>
    <b v="0"/>
    <s v="technology/web"/>
    <n v="0"/>
    <n v="0"/>
    <x v="2"/>
    <x v="7"/>
  </r>
  <r>
    <n v="635"/>
    <x v="635"/>
    <s v="Network used for building technology development teams."/>
    <n v="25000"/>
    <n v="2"/>
    <x v="1"/>
    <x v="0"/>
    <s v="USD"/>
    <n v="1428804762"/>
    <n v="1426212762"/>
    <b v="0"/>
    <n v="1"/>
    <b v="0"/>
    <s v="technology/web"/>
    <n v="0"/>
    <n v="0"/>
    <x v="2"/>
    <x v="7"/>
  </r>
  <r>
    <n v="636"/>
    <x v="636"/>
    <s v="With no central location for keto knowledge, keto advice will be a community run knowledge base."/>
    <n v="2000"/>
    <n v="4"/>
    <x v="1"/>
    <x v="1"/>
    <s v="GBP"/>
    <n v="1433587620"/>
    <n v="1430996150"/>
    <b v="0"/>
    <n v="1"/>
    <b v="0"/>
    <s v="technology/web"/>
    <n v="0"/>
    <n v="0"/>
    <x v="2"/>
    <x v="7"/>
  </r>
  <r>
    <n v="637"/>
    <x v="637"/>
    <s v="It will enable deprived children to make artistic work for selling online/illustrating their work in our exhibitions around the world."/>
    <n v="100000"/>
    <n v="0"/>
    <x v="1"/>
    <x v="1"/>
    <s v="GBP"/>
    <n v="1488063840"/>
    <n v="1485558318"/>
    <b v="0"/>
    <n v="0"/>
    <b v="0"/>
    <s v="technology/web"/>
    <n v="0"/>
    <n v="0"/>
    <x v="2"/>
    <x v="7"/>
  </r>
  <r>
    <n v="638"/>
    <x v="638"/>
    <s v="O0"/>
    <n v="200000"/>
    <n v="18"/>
    <x v="1"/>
    <x v="12"/>
    <s v="EUR"/>
    <n v="1490447662"/>
    <n v="1485267262"/>
    <b v="0"/>
    <n v="6"/>
    <b v="0"/>
    <s v="technology/web"/>
    <n v="0"/>
    <n v="0"/>
    <x v="2"/>
    <x v="7"/>
  </r>
  <r>
    <n v="639"/>
    <x v="639"/>
    <s v="Development of a Safe and Educational Social Media site for kids."/>
    <n v="1000000"/>
    <n v="1"/>
    <x v="1"/>
    <x v="0"/>
    <s v="USD"/>
    <n v="1413208795"/>
    <n v="1408024795"/>
    <b v="0"/>
    <n v="1"/>
    <b v="0"/>
    <s v="technology/web"/>
    <n v="0"/>
    <n v="0"/>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0"/>
    <n v="0"/>
    <x v="2"/>
    <x v="8"/>
  </r>
  <r>
    <n v="661"/>
    <x v="661"/>
    <s v="AirString keeps your AirPods from getting lost by keeping the pair together with a  durable and premium quality string."/>
    <n v="10000"/>
    <n v="95"/>
    <x v="2"/>
    <x v="0"/>
    <s v="USD"/>
    <n v="1477236559"/>
    <n v="1474644559"/>
    <b v="0"/>
    <n v="9"/>
    <b v="0"/>
    <s v="technology/wearables"/>
    <n v="0"/>
    <n v="0"/>
    <x v="2"/>
    <x v="8"/>
  </r>
  <r>
    <n v="662"/>
    <x v="662"/>
    <s v="A stylish, durable safety light band on your wrist or ankle holds a watch or another modular accessory."/>
    <n v="39000"/>
    <n v="156"/>
    <x v="2"/>
    <x v="0"/>
    <s v="USD"/>
    <n v="1421404247"/>
    <n v="1418812247"/>
    <b v="0"/>
    <n v="4"/>
    <b v="0"/>
    <s v="technology/wearables"/>
    <n v="0"/>
    <n v="0"/>
    <x v="2"/>
    <x v="8"/>
  </r>
  <r>
    <n v="663"/>
    <x v="663"/>
    <s v="Imagine a mouse that automatically moves your pointer to where your head is facing. Its an air mouse hidden inside a standard headset."/>
    <n v="200000"/>
    <n v="700"/>
    <x v="2"/>
    <x v="8"/>
    <s v="DKK"/>
    <n v="1437250456"/>
    <n v="1434658456"/>
    <b v="0"/>
    <n v="7"/>
    <b v="0"/>
    <s v="technology/wearables"/>
    <n v="0"/>
    <n v="0"/>
    <x v="2"/>
    <x v="8"/>
  </r>
  <r>
    <n v="664"/>
    <x v="664"/>
    <s v="Save Oregon Babyâ„¢ Diapers, a handmade business, run by awesome moms in Southern Oregon, from permanently closing!"/>
    <n v="12000"/>
    <n v="904"/>
    <x v="2"/>
    <x v="0"/>
    <s v="USD"/>
    <n v="1428940775"/>
    <n v="1426348775"/>
    <b v="0"/>
    <n v="29"/>
    <b v="0"/>
    <s v="technology/wearables"/>
    <n v="0"/>
    <n v="0"/>
    <x v="2"/>
    <x v="8"/>
  </r>
  <r>
    <n v="665"/>
    <x v="665"/>
    <s v="Culbox is an Open Source Wrist Watch for Arduino with built in Bluetooth and bunch of Hi-Tech sensors and tons of features for Makers"/>
    <n v="10000"/>
    <n v="1864"/>
    <x v="2"/>
    <x v="0"/>
    <s v="USD"/>
    <n v="1484327061"/>
    <n v="1479143061"/>
    <b v="0"/>
    <n v="12"/>
    <b v="0"/>
    <s v="technology/wearables"/>
    <n v="0"/>
    <n v="0"/>
    <x v="2"/>
    <x v="8"/>
  </r>
  <r>
    <n v="666"/>
    <x v="666"/>
    <s v="Have you ever dreamed of having a pet duckling, but concerned about all the pooping, here is a a solution to help solve that issue."/>
    <n v="200000"/>
    <n v="8"/>
    <x v="2"/>
    <x v="0"/>
    <s v="USD"/>
    <n v="1408305498"/>
    <n v="1405713498"/>
    <b v="0"/>
    <n v="4"/>
    <b v="0"/>
    <s v="technology/wearables"/>
    <n v="0"/>
    <n v="0"/>
    <x v="2"/>
    <x v="8"/>
  </r>
  <r>
    <n v="667"/>
    <x v="667"/>
    <s v="The first navigation system, usable by each means of transport, that will take you wherever you want without thinking about the route."/>
    <n v="50000"/>
    <n v="5010"/>
    <x v="2"/>
    <x v="13"/>
    <s v="EUR"/>
    <n v="1477731463"/>
    <n v="1474275463"/>
    <b v="0"/>
    <n v="28"/>
    <b v="0"/>
    <s v="technology/wearables"/>
    <n v="0"/>
    <n v="0"/>
    <x v="2"/>
    <x v="8"/>
  </r>
  <r>
    <n v="668"/>
    <x v="668"/>
    <s v="A card holding companion to your phone that acts as a placing device for all your devices.  Grips to any material too."/>
    <n v="15000"/>
    <n v="684"/>
    <x v="2"/>
    <x v="0"/>
    <s v="USD"/>
    <n v="1431374222"/>
    <n v="1427486222"/>
    <b v="0"/>
    <n v="25"/>
    <b v="0"/>
    <s v="technology/wearables"/>
    <n v="0"/>
    <n v="0"/>
    <x v="2"/>
    <x v="8"/>
  </r>
  <r>
    <n v="669"/>
    <x v="669"/>
    <s v="Beautiful automatic watches, made for every moment._x000a_Sports, business, casual.....it fits every moment of your life."/>
    <n v="200000"/>
    <n v="43015"/>
    <x v="2"/>
    <x v="11"/>
    <s v="SEK"/>
    <n v="1467817258"/>
    <n v="1465225258"/>
    <b v="0"/>
    <n v="28"/>
    <b v="0"/>
    <s v="technology/wearables"/>
    <n v="0"/>
    <n v="0"/>
    <x v="2"/>
    <x v="8"/>
  </r>
  <r>
    <n v="670"/>
    <x v="670"/>
    <s v="FINCLIP, the revolutionary scuba diving accessory that when attached to your fins makes getting them on the simplest thing in the world"/>
    <n v="90000"/>
    <n v="26349"/>
    <x v="2"/>
    <x v="13"/>
    <s v="EUR"/>
    <n v="1466323800"/>
    <n v="1463418120"/>
    <b v="0"/>
    <n v="310"/>
    <b v="0"/>
    <s v="technology/wearables"/>
    <n v="0"/>
    <n v="0"/>
    <x v="2"/>
    <x v="8"/>
  </r>
  <r>
    <n v="671"/>
    <x v="671"/>
    <s v="SmoothEye tracks eye movements to accurately measure alertness and focus level, allowing you to easily and reliably test your brain."/>
    <n v="30000"/>
    <n v="11828"/>
    <x v="2"/>
    <x v="0"/>
    <s v="USD"/>
    <n v="1421208000"/>
    <n v="1418315852"/>
    <b v="0"/>
    <n v="15"/>
    <b v="0"/>
    <s v="technology/wearables"/>
    <n v="0"/>
    <n v="0"/>
    <x v="2"/>
    <x v="8"/>
  </r>
  <r>
    <n v="672"/>
    <x v="672"/>
    <s v="Fashion accessories used to instantly link with people you meet and exchange contact info, money, documents, media and so much more."/>
    <n v="50000"/>
    <n v="10814"/>
    <x v="2"/>
    <x v="0"/>
    <s v="USD"/>
    <n v="1420088340"/>
    <n v="1417410964"/>
    <b v="0"/>
    <n v="215"/>
    <b v="0"/>
    <s v="technology/wearables"/>
    <n v="0"/>
    <n v="0"/>
    <x v="2"/>
    <x v="8"/>
  </r>
  <r>
    <n v="673"/>
    <x v="673"/>
    <s v="Will assist the deaf to have better communication and safety through the use of LCD glassware with audio &amp; sensory components."/>
    <n v="100000"/>
    <n v="205"/>
    <x v="2"/>
    <x v="0"/>
    <s v="USD"/>
    <n v="1409602217"/>
    <n v="1405714217"/>
    <b v="0"/>
    <n v="3"/>
    <b v="0"/>
    <s v="technology/wearables"/>
    <n v="0"/>
    <n v="0"/>
    <x v="2"/>
    <x v="8"/>
  </r>
  <r>
    <n v="674"/>
    <x v="674"/>
    <s v="Listen to sounds by feeling an array of vibrational patterns against your body."/>
    <n v="50000"/>
    <n v="15"/>
    <x v="2"/>
    <x v="0"/>
    <s v="USD"/>
    <n v="1407811627"/>
    <n v="1402627627"/>
    <b v="0"/>
    <n v="2"/>
    <b v="0"/>
    <s v="technology/wearables"/>
    <n v="0"/>
    <n v="0"/>
    <x v="2"/>
    <x v="8"/>
  </r>
  <r>
    <n v="675"/>
    <x v="675"/>
    <s v="24+ hour online class in WatchKit development from an expert iOS developer and instructor via unconventional, innovative projects."/>
    <n v="6000"/>
    <n v="891"/>
    <x v="2"/>
    <x v="0"/>
    <s v="USD"/>
    <n v="1420095540"/>
    <n v="1417558804"/>
    <b v="0"/>
    <n v="26"/>
    <b v="0"/>
    <s v="technology/wearables"/>
    <n v="0"/>
    <n v="0"/>
    <x v="2"/>
    <x v="8"/>
  </r>
  <r>
    <n v="676"/>
    <x v="676"/>
    <s v="Having a baby or looking for the perfect gift for a baby shower?_x000a_Discover NapTime, a silent baby monitor that improves your sleep."/>
    <n v="100000"/>
    <n v="1471"/>
    <x v="2"/>
    <x v="5"/>
    <s v="CAD"/>
    <n v="1423333581"/>
    <n v="1420741581"/>
    <b v="0"/>
    <n v="24"/>
    <b v="0"/>
    <s v="technology/wearables"/>
    <n v="0"/>
    <n v="0"/>
    <x v="2"/>
    <x v="8"/>
  </r>
  <r>
    <n v="677"/>
    <x v="677"/>
    <s v="Sinapsi is the first heated jacket designed in Italy._x000a_Now you can manage your jacket by smartphone. Power bank 5/x Charger included."/>
    <n v="50000"/>
    <n v="12792"/>
    <x v="2"/>
    <x v="13"/>
    <s v="EUR"/>
    <n v="1467106895"/>
    <n v="1463218895"/>
    <b v="0"/>
    <n v="96"/>
    <b v="0"/>
    <s v="technology/wearables"/>
    <n v="0"/>
    <n v="0"/>
    <x v="2"/>
    <x v="8"/>
  </r>
  <r>
    <n v="678"/>
    <x v="678"/>
    <s v="For the isolated rice farmer. For the 14-hour taxi driver. This tiny MP3 player has the entire New Testament Bible... in their language"/>
    <n v="29000"/>
    <n v="1108"/>
    <x v="2"/>
    <x v="0"/>
    <s v="USD"/>
    <n v="1463821338"/>
    <n v="1461229338"/>
    <b v="0"/>
    <n v="17"/>
    <b v="0"/>
    <s v="technology/wearables"/>
    <n v="0"/>
    <n v="0"/>
    <x v="2"/>
    <x v="8"/>
  </r>
  <r>
    <n v="679"/>
    <x v="679"/>
    <s v="World's first bio-feedback posture device for your entire back. Trains back, neck, thoracic &amp; ab segments by using only 30 min/day."/>
    <n v="57000"/>
    <n v="8827"/>
    <x v="2"/>
    <x v="0"/>
    <s v="USD"/>
    <n v="1472920909"/>
    <n v="1467736909"/>
    <b v="0"/>
    <n v="94"/>
    <b v="0"/>
    <s v="technology/wearables"/>
    <n v="0"/>
    <n v="0"/>
    <x v="2"/>
    <x v="8"/>
  </r>
  <r>
    <n v="680"/>
    <x v="680"/>
    <s v="A simple, vibrating belt that trains your muscles to maintain the correct posture, providing more confidence and higher energy levels."/>
    <n v="75000"/>
    <n v="19434"/>
    <x v="2"/>
    <x v="0"/>
    <s v="USD"/>
    <n v="1410955331"/>
    <n v="1407931331"/>
    <b v="0"/>
    <n v="129"/>
    <b v="0"/>
    <s v="technology/wearables"/>
    <n v="0"/>
    <n v="0"/>
    <x v="2"/>
    <x v="8"/>
  </r>
  <r>
    <n v="681"/>
    <x v="681"/>
    <s v="The D-Pro is a lightweight, moisture-wicking headband with a padded carbon fiber insert that reduces the risk of head injury in sports."/>
    <n v="2500"/>
    <n v="1"/>
    <x v="2"/>
    <x v="0"/>
    <s v="USD"/>
    <n v="1477509604"/>
    <n v="1474917604"/>
    <b v="0"/>
    <n v="1"/>
    <b v="0"/>
    <s v="technology/wearables"/>
    <n v="0"/>
    <n v="0"/>
    <x v="2"/>
    <x v="8"/>
  </r>
  <r>
    <n v="682"/>
    <x v="682"/>
    <s v="The Deception Belt is an innovative belt with app capability, designed to assist any user gain control over their appetite."/>
    <n v="50000"/>
    <n v="53"/>
    <x v="2"/>
    <x v="0"/>
    <s v="USD"/>
    <n v="1489512122"/>
    <n v="1486923722"/>
    <b v="0"/>
    <n v="4"/>
    <b v="0"/>
    <s v="technology/wearables"/>
    <n v="0"/>
    <n v="0"/>
    <x v="2"/>
    <x v="8"/>
  </r>
  <r>
    <n v="683"/>
    <x v="683"/>
    <s v="Mist Buddy is a remote controlled misting system, powered by a rechargeable battery with misting/sipping tip for complete coolness."/>
    <n v="35000"/>
    <n v="298"/>
    <x v="2"/>
    <x v="0"/>
    <s v="USD"/>
    <n v="1477949764"/>
    <n v="1474493764"/>
    <b v="0"/>
    <n v="3"/>
    <b v="0"/>
    <s v="technology/wearables"/>
    <n v="0"/>
    <n v="0"/>
    <x v="2"/>
    <x v="8"/>
  </r>
  <r>
    <n v="684"/>
    <x v="684"/>
    <s v="Arcus gives your fingers super powers."/>
    <n v="320000"/>
    <n v="23948"/>
    <x v="2"/>
    <x v="0"/>
    <s v="USD"/>
    <n v="1406257200"/>
    <n v="1403176891"/>
    <b v="0"/>
    <n v="135"/>
    <b v="0"/>
    <s v="technology/wearables"/>
    <n v="0"/>
    <n v="0"/>
    <x v="2"/>
    <x v="8"/>
  </r>
  <r>
    <n v="685"/>
    <x v="685"/>
    <s v="PowerPack is an efficient and affordable backpack with a lithium-ion charger for all electronic devices offering charges on the go!"/>
    <n v="2000"/>
    <n v="553"/>
    <x v="2"/>
    <x v="0"/>
    <s v="USD"/>
    <n v="1421095672"/>
    <n v="1417207672"/>
    <b v="0"/>
    <n v="10"/>
    <b v="0"/>
    <s v="technology/wearables"/>
    <n v="0"/>
    <n v="0"/>
    <x v="2"/>
    <x v="8"/>
  </r>
  <r>
    <n v="686"/>
    <x v="686"/>
    <s v="La tua giornata sportiva monitorata nel tuo polso??!!!_x000a_Rendiamolo possibile... VIVI DI CUORE --- All MADE in ITALY"/>
    <n v="500000"/>
    <n v="0"/>
    <x v="2"/>
    <x v="13"/>
    <s v="EUR"/>
    <n v="1438618170"/>
    <n v="1436026170"/>
    <b v="0"/>
    <n v="0"/>
    <b v="0"/>
    <s v="technology/wearables"/>
    <n v="0"/>
    <n v="0"/>
    <x v="2"/>
    <x v="8"/>
  </r>
  <r>
    <n v="687"/>
    <x v="687"/>
    <s v="Power Go es una linea de cargadores solares para dispositivos mÃ³viles, amigables con el medio ambiente y de bajo costo."/>
    <n v="100000"/>
    <n v="3550"/>
    <x v="2"/>
    <x v="14"/>
    <s v="MXN"/>
    <n v="1486317653"/>
    <n v="1481133653"/>
    <b v="0"/>
    <n v="6"/>
    <b v="0"/>
    <s v="technology/wearables"/>
    <n v="0"/>
    <n v="0"/>
    <x v="2"/>
    <x v="8"/>
  </r>
  <r>
    <n v="688"/>
    <x v="688"/>
    <s v="Removable collars and cuffs along with hidden underarm designs that prevent embarrassing and stubborn stains. What does YOUR shirt do?"/>
    <n v="20000"/>
    <n v="14598"/>
    <x v="2"/>
    <x v="0"/>
    <s v="USD"/>
    <n v="1444876253"/>
    <n v="1442284253"/>
    <b v="0"/>
    <n v="36"/>
    <b v="0"/>
    <s v="technology/wearables"/>
    <n v="0"/>
    <n v="0"/>
    <x v="2"/>
    <x v="8"/>
  </r>
  <r>
    <n v="689"/>
    <x v="689"/>
    <s v="The Lifeclock One is an officially licensed, supercharged version of Snake Plisskenâ€™s countdown watch from Escape from New York."/>
    <n v="200000"/>
    <n v="115297.5"/>
    <x v="2"/>
    <x v="0"/>
    <s v="USD"/>
    <n v="1481173140"/>
    <n v="1478016097"/>
    <b v="0"/>
    <n v="336"/>
    <b v="0"/>
    <s v="technology/wearables"/>
    <n v="0"/>
    <n v="0"/>
    <x v="2"/>
    <x v="8"/>
  </r>
  <r>
    <n v="690"/>
    <x v="690"/>
    <s v="A radiation shield for your fitness tracker, smartwatch or other wearable smart device"/>
    <n v="20000"/>
    <n v="2468"/>
    <x v="2"/>
    <x v="0"/>
    <s v="USD"/>
    <n v="1473400800"/>
    <n v="1469718841"/>
    <b v="0"/>
    <n v="34"/>
    <b v="0"/>
    <s v="technology/wearables"/>
    <n v="0"/>
    <n v="0"/>
    <x v="2"/>
    <x v="8"/>
  </r>
  <r>
    <n v="691"/>
    <x v="691"/>
    <s v="Personalizing your Apple Watch has never been easier. Ten different colors to match any lifestyle. Time is precious, protect it."/>
    <n v="50000"/>
    <n v="260"/>
    <x v="2"/>
    <x v="0"/>
    <s v="USD"/>
    <n v="1435711246"/>
    <n v="1433292046"/>
    <b v="0"/>
    <n v="10"/>
    <b v="0"/>
    <s v="technology/wearables"/>
    <n v="0"/>
    <n v="0"/>
    <x v="2"/>
    <x v="8"/>
  </r>
  <r>
    <n v="692"/>
    <x v="692"/>
    <s v="A revolutionary, cycling safety device is born! Signum indicators close the communication gap between cyclists and other road users."/>
    <n v="20000"/>
    <n v="1306"/>
    <x v="2"/>
    <x v="1"/>
    <s v="GBP"/>
    <n v="1482397263"/>
    <n v="1479805263"/>
    <b v="0"/>
    <n v="201"/>
    <b v="0"/>
    <s v="technology/wearables"/>
    <n v="0"/>
    <n v="0"/>
    <x v="2"/>
    <x v="8"/>
  </r>
  <r>
    <n v="693"/>
    <x v="693"/>
    <s v="Prana is the first wearable combining breath and posture tracking to make your sitting time count."/>
    <n v="100000"/>
    <n v="35338"/>
    <x v="2"/>
    <x v="0"/>
    <s v="USD"/>
    <n v="1430421827"/>
    <n v="1427829827"/>
    <b v="0"/>
    <n v="296"/>
    <b v="0"/>
    <s v="technology/wearables"/>
    <n v="0"/>
    <n v="0"/>
    <x v="2"/>
    <x v="8"/>
  </r>
  <r>
    <n v="694"/>
    <x v="694"/>
    <s v="You can control how much air enters the helmet by opening or closing the vents. This is very useful in bad weather, or for competition."/>
    <n v="150000"/>
    <n v="590"/>
    <x v="2"/>
    <x v="0"/>
    <s v="USD"/>
    <n v="1485964559"/>
    <n v="1483372559"/>
    <b v="0"/>
    <n v="7"/>
    <b v="0"/>
    <s v="technology/wearables"/>
    <n v="0"/>
    <n v="0"/>
    <x v="2"/>
    <x v="8"/>
  </r>
  <r>
    <n v="695"/>
    <x v="695"/>
    <s v="Unique small wearable personal air conditioning device that provides the user a 10-15 degree environmental difference on his person."/>
    <n v="60000"/>
    <n v="636"/>
    <x v="2"/>
    <x v="0"/>
    <s v="USD"/>
    <n v="1414758620"/>
    <n v="1412166620"/>
    <b v="0"/>
    <n v="7"/>
    <b v="0"/>
    <s v="technology/wearables"/>
    <n v="0"/>
    <n v="0"/>
    <x v="2"/>
    <x v="8"/>
  </r>
  <r>
    <n v="696"/>
    <x v="696"/>
    <s v="Show your fidelity by wearing the Trustee rings! Show where you are (at)!"/>
    <n v="175000"/>
    <n v="1"/>
    <x v="2"/>
    <x v="9"/>
    <s v="EUR"/>
    <n v="1406326502"/>
    <n v="1403734502"/>
    <b v="0"/>
    <n v="1"/>
    <b v="0"/>
    <s v="technology/wearables"/>
    <n v="0"/>
    <n v="0"/>
    <x v="2"/>
    <x v="8"/>
  </r>
  <r>
    <n v="697"/>
    <x v="697"/>
    <s v="Glasses, not for you but your virtual reality headset. Prescription lens adapters, lenses and more to make your VR experiences better."/>
    <n v="5000"/>
    <n v="2319"/>
    <x v="2"/>
    <x v="12"/>
    <s v="EUR"/>
    <n v="1454502789"/>
    <n v="1453206789"/>
    <b v="0"/>
    <n v="114"/>
    <b v="0"/>
    <s v="technology/wearables"/>
    <n v="0"/>
    <n v="0"/>
    <x v="2"/>
    <x v="8"/>
  </r>
  <r>
    <n v="698"/>
    <x v="698"/>
    <s v="The first 3D Xray Vision Instrument FREE* for researchers, scientists, entrepreneurs, developers, educators, artists, and explorers."/>
    <n v="100000"/>
    <n v="15390"/>
    <x v="2"/>
    <x v="0"/>
    <s v="USD"/>
    <n v="1411005600"/>
    <n v="1408141245"/>
    <b v="0"/>
    <n v="29"/>
    <b v="0"/>
    <s v="technology/wearables"/>
    <n v="0"/>
    <n v="0"/>
    <x v="2"/>
    <x v="8"/>
  </r>
  <r>
    <n v="699"/>
    <x v="699"/>
    <s v="TapTap is a technology to transfer touch between two people. It can also be an activity tracker, a game controller or smart alarm."/>
    <n v="130000"/>
    <n v="107148.74"/>
    <x v="2"/>
    <x v="0"/>
    <s v="USD"/>
    <n v="1385136000"/>
    <n v="1381923548"/>
    <b v="0"/>
    <n v="890"/>
    <b v="0"/>
    <s v="technology/wearables"/>
    <n v="0"/>
    <n v="0"/>
    <x v="2"/>
    <x v="8"/>
  </r>
  <r>
    <n v="700"/>
    <x v="700"/>
    <s v="A-iEasyâ„¢: The first customized unfoldable stand for smartphones that barkly needs room. Wholy integrated (will be relaunched soon!!)."/>
    <n v="15000"/>
    <n v="403"/>
    <x v="2"/>
    <x v="3"/>
    <s v="EUR"/>
    <n v="1484065881"/>
    <n v="1481473881"/>
    <b v="0"/>
    <n v="31"/>
    <b v="0"/>
    <s v="technology/wearables"/>
    <n v="0"/>
    <n v="0"/>
    <x v="2"/>
    <x v="8"/>
  </r>
  <r>
    <n v="701"/>
    <x v="701"/>
    <s v="In case you missed out on this campaign but are interested in owning a Hotblack London watch, please visit www.hotblacklondon.com."/>
    <n v="23000"/>
    <n v="6118"/>
    <x v="2"/>
    <x v="1"/>
    <s v="GBP"/>
    <n v="1406130880"/>
    <n v="1403538880"/>
    <b v="0"/>
    <n v="21"/>
    <b v="0"/>
    <s v="technology/wearables"/>
    <n v="0"/>
    <n v="0"/>
    <x v="2"/>
    <x v="8"/>
  </r>
  <r>
    <n v="702"/>
    <x v="702"/>
    <s v="Realtime feedback for swim &amp; triathlon training! Visually monitor pace &amp; intervals to improve fitness. For swimmers &amp; triathletes."/>
    <n v="15000"/>
    <n v="4622.01"/>
    <x v="2"/>
    <x v="0"/>
    <s v="USD"/>
    <n v="1480011987"/>
    <n v="1477416387"/>
    <b v="0"/>
    <n v="37"/>
    <b v="0"/>
    <s v="technology/wearables"/>
    <n v="0"/>
    <n v="0"/>
    <x v="2"/>
    <x v="8"/>
  </r>
  <r>
    <n v="703"/>
    <x v="703"/>
    <s v="SPEEDWRAPS improve the speed, agility &amp; strength of an athlete by utilizing evenly distributed weight on the lower leg."/>
    <n v="15000"/>
    <n v="837"/>
    <x v="2"/>
    <x v="0"/>
    <s v="USD"/>
    <n v="1485905520"/>
    <n v="1481150949"/>
    <b v="0"/>
    <n v="7"/>
    <b v="0"/>
    <s v="technology/wearables"/>
    <n v="0"/>
    <n v="0"/>
    <x v="2"/>
    <x v="8"/>
  </r>
  <r>
    <n v="704"/>
    <x v="704"/>
    <s v="Turn you helmet into the safest helmet and don't worry about a thing,you will always have the right fit!!"/>
    <n v="55000"/>
    <n v="481"/>
    <x v="2"/>
    <x v="5"/>
    <s v="CAD"/>
    <n v="1487565468"/>
    <n v="1482381468"/>
    <b v="0"/>
    <n v="4"/>
    <b v="0"/>
    <s v="technology/wearables"/>
    <n v="0"/>
    <n v="0"/>
    <x v="2"/>
    <x v="8"/>
  </r>
  <r>
    <n v="705"/>
    <x v="705"/>
    <s v="The closest thing ever to the Holy Grail of wearables technology"/>
    <n v="100000"/>
    <n v="977"/>
    <x v="2"/>
    <x v="9"/>
    <s v="EUR"/>
    <n v="1484999278"/>
    <n v="1482407278"/>
    <b v="0"/>
    <n v="5"/>
    <b v="0"/>
    <s v="technology/wearables"/>
    <n v="0"/>
    <n v="0"/>
    <x v="2"/>
    <x v="8"/>
  </r>
  <r>
    <n v="706"/>
    <x v="706"/>
    <s v="Driver Alert System es un sistema de seguridad para el conductor, que le avisa en caso de perder la posicion vertical mientras conduce."/>
    <n v="100000"/>
    <n v="0"/>
    <x v="2"/>
    <x v="3"/>
    <s v="EUR"/>
    <n v="1481740740"/>
    <n v="1478130783"/>
    <b v="0"/>
    <n v="0"/>
    <b v="0"/>
    <s v="technology/wearables"/>
    <n v="0"/>
    <n v="0"/>
    <x v="2"/>
    <x v="8"/>
  </r>
  <r>
    <n v="707"/>
    <x v="707"/>
    <s v="Forget your headphones. Wear Hy all day for voice-controlled music, calls, biometrics and more, with a huge battery and hidden fit."/>
    <n v="68000"/>
    <n v="53670.6"/>
    <x v="2"/>
    <x v="1"/>
    <s v="GBP"/>
    <n v="1483286127"/>
    <n v="1479830127"/>
    <b v="0"/>
    <n v="456"/>
    <b v="0"/>
    <s v="technology/wearables"/>
    <n v="0"/>
    <n v="0"/>
    <x v="2"/>
    <x v="8"/>
  </r>
  <r>
    <n v="708"/>
    <x v="708"/>
    <s v="Glowbelt is the world's first rectractable LED safety belt for fans of the great outdoors, fitness enthusiasts, children and more."/>
    <n v="40000"/>
    <n v="8837"/>
    <x v="2"/>
    <x v="1"/>
    <s v="GBP"/>
    <n v="1410616600"/>
    <n v="1405432600"/>
    <b v="0"/>
    <n v="369"/>
    <b v="0"/>
    <s v="technology/wearables"/>
    <n v="0"/>
    <n v="0"/>
    <x v="2"/>
    <x v="8"/>
  </r>
  <r>
    <n v="709"/>
    <x v="709"/>
    <s v="A &quot;handheld&quot; light, which eases the way you illuminate objects and/or paths."/>
    <n v="15000"/>
    <n v="61"/>
    <x v="2"/>
    <x v="0"/>
    <s v="USD"/>
    <n v="1417741159"/>
    <n v="1415149159"/>
    <b v="0"/>
    <n v="2"/>
    <b v="0"/>
    <s v="technology/wearables"/>
    <n v="0"/>
    <n v="0"/>
    <x v="2"/>
    <x v="8"/>
  </r>
  <r>
    <n v="710"/>
    <x v="710"/>
    <s v="Shirts, so technologically advanced, they connect mentally to their audience upon sight."/>
    <n v="1200"/>
    <n v="0"/>
    <x v="2"/>
    <x v="5"/>
    <s v="CAD"/>
    <n v="1408495440"/>
    <n v="1405640302"/>
    <b v="0"/>
    <n v="0"/>
    <b v="0"/>
    <s v="technology/wearables"/>
    <n v="0"/>
    <n v="0"/>
    <x v="2"/>
    <x v="8"/>
  </r>
  <r>
    <n v="711"/>
    <x v="711"/>
    <s v="Our wearable and app automates the poke you normally get from your bedpartner to make you stop snoring and making you turn to the side."/>
    <n v="100000"/>
    <n v="33791"/>
    <x v="2"/>
    <x v="9"/>
    <s v="EUR"/>
    <n v="1481716868"/>
    <n v="1478257268"/>
    <b v="0"/>
    <n v="338"/>
    <b v="0"/>
    <s v="technology/wearables"/>
    <n v="0"/>
    <n v="0"/>
    <x v="2"/>
    <x v="8"/>
  </r>
  <r>
    <n v="712"/>
    <x v="712"/>
    <s v="Making important medical data of active people available to first responders of an emergency by wearing a dog tag bearing a QR Code"/>
    <n v="48500"/>
    <n v="105"/>
    <x v="2"/>
    <x v="0"/>
    <s v="USD"/>
    <n v="1455466832"/>
    <n v="1452874832"/>
    <b v="0"/>
    <n v="4"/>
    <b v="0"/>
    <s v="technology/wearables"/>
    <n v="0"/>
    <n v="0"/>
    <x v="2"/>
    <x v="8"/>
  </r>
  <r>
    <n v="713"/>
    <x v="713"/>
    <s v="The first GPS tracker created entirely in Italy that allows you to know where your pet is located at any time throughout any device."/>
    <n v="25000"/>
    <n v="199"/>
    <x v="2"/>
    <x v="13"/>
    <s v="EUR"/>
    <n v="1465130532"/>
    <n v="1462538532"/>
    <b v="0"/>
    <n v="1"/>
    <b v="0"/>
    <s v="technology/wearables"/>
    <n v="0"/>
    <n v="0"/>
    <x v="2"/>
    <x v="8"/>
  </r>
  <r>
    <n v="714"/>
    <x v="714"/>
    <s v="The Prep Packs Survival Belt allows you to carry all of the essentials for outdoor survival inside your belt buckle"/>
    <n v="15000"/>
    <n v="2249"/>
    <x v="2"/>
    <x v="0"/>
    <s v="USD"/>
    <n v="1488308082"/>
    <n v="1483124082"/>
    <b v="0"/>
    <n v="28"/>
    <b v="0"/>
    <s v="technology/wearables"/>
    <n v="0"/>
    <n v="0"/>
    <x v="2"/>
    <x v="8"/>
  </r>
  <r>
    <n v="715"/>
    <x v="715"/>
    <s v="Mouse^3 is the next generation of input devices. With cursor control and customized gesture recognition, its applications are endless!"/>
    <n v="27500"/>
    <n v="1389"/>
    <x v="2"/>
    <x v="0"/>
    <s v="USD"/>
    <n v="1446693040"/>
    <n v="1443233440"/>
    <b v="0"/>
    <n v="12"/>
    <b v="0"/>
    <s v="technology/wearables"/>
    <n v="0"/>
    <n v="0"/>
    <x v="2"/>
    <x v="8"/>
  </r>
  <r>
    <n v="716"/>
    <x v="716"/>
    <s v="Translate sight into touch with a wrist-mounted wearable. A revolution for visually impaired people everywhere."/>
    <n v="7000"/>
    <n v="715"/>
    <x v="2"/>
    <x v="0"/>
    <s v="USD"/>
    <n v="1417392000"/>
    <n v="1414511307"/>
    <b v="0"/>
    <n v="16"/>
    <b v="0"/>
    <s v="technology/wearables"/>
    <n v="0"/>
    <n v="0"/>
    <x v="2"/>
    <x v="8"/>
  </r>
  <r>
    <n v="717"/>
    <x v="717"/>
    <s v="Cool air flowing under clothing keeps you cool."/>
    <n v="100000"/>
    <n v="305"/>
    <x v="2"/>
    <x v="0"/>
    <s v="USD"/>
    <n v="1409949002"/>
    <n v="1407357002"/>
    <b v="0"/>
    <n v="4"/>
    <b v="0"/>
    <s v="technology/wearables"/>
    <n v="0"/>
    <n v="0"/>
    <x v="2"/>
    <x v="8"/>
  </r>
  <r>
    <n v="718"/>
    <x v="718"/>
    <s v="When every second matters, BioToo temporary tattoos get critical information to emergency personnel to help them help you."/>
    <n v="12000"/>
    <n v="90"/>
    <x v="2"/>
    <x v="0"/>
    <s v="USD"/>
    <n v="1487397540"/>
    <n v="1484684247"/>
    <b v="0"/>
    <n v="4"/>
    <b v="0"/>
    <s v="technology/wearables"/>
    <n v="0"/>
    <n v="0"/>
    <x v="2"/>
    <x v="8"/>
  </r>
  <r>
    <n v="719"/>
    <x v="719"/>
    <s v="We've created the perfect sports chalk- antibacterial, lasts longer, better grip, and no mess! Now we need a non-provisional patent!"/>
    <n v="15000"/>
    <n v="194"/>
    <x v="2"/>
    <x v="0"/>
    <s v="USD"/>
    <n v="1456189076"/>
    <n v="1454979476"/>
    <b v="0"/>
    <n v="10"/>
    <b v="0"/>
    <s v="technology/wearables"/>
    <n v="0"/>
    <n v="0"/>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n v="0"/>
    <x v="3"/>
    <x v="10"/>
  </r>
  <r>
    <n v="761"/>
    <x v="761"/>
    <s v="The day Chuck died was the day everything changed. Now he has to save the afterlife from extinction or die again trying."/>
    <n v="5000"/>
    <n v="235"/>
    <x v="2"/>
    <x v="0"/>
    <s v="USD"/>
    <n v="1391364126"/>
    <n v="1388772126"/>
    <b v="0"/>
    <n v="6"/>
    <b v="0"/>
    <s v="publishing/fiction"/>
    <n v="0"/>
    <n v="0"/>
    <x v="3"/>
    <x v="10"/>
  </r>
  <r>
    <n v="762"/>
    <x v="762"/>
    <s v="An original-well-done eBook. Mainly about fiction, action, adventure, and mystery. A story that you've never read!"/>
    <n v="3500"/>
    <n v="0"/>
    <x v="2"/>
    <x v="14"/>
    <s v="MXN"/>
    <n v="1480831200"/>
    <n v="1479328570"/>
    <b v="0"/>
    <n v="0"/>
    <b v="0"/>
    <s v="publishing/fiction"/>
    <n v="0"/>
    <n v="0"/>
    <x v="3"/>
    <x v="10"/>
  </r>
  <r>
    <n v="763"/>
    <x v="763"/>
    <s v="Highland Sabre explores a possible yet terrifying explanation for the mystery big cats said to prowl the British countryside."/>
    <n v="4290"/>
    <n v="5"/>
    <x v="2"/>
    <x v="1"/>
    <s v="GBP"/>
    <n v="1376563408"/>
    <n v="1373971408"/>
    <b v="0"/>
    <n v="1"/>
    <b v="0"/>
    <s v="publishing/fiction"/>
    <n v="0"/>
    <n v="0"/>
    <x v="3"/>
    <x v="10"/>
  </r>
  <r>
    <n v="764"/>
    <x v="764"/>
    <s v="[JOE]KES is a book full of over 200 original, sometimes funny, pun-ish Joekes. If you hate the book, use it as a coster!"/>
    <n v="5000"/>
    <n v="0"/>
    <x v="2"/>
    <x v="0"/>
    <s v="USD"/>
    <n v="1441858161"/>
    <n v="1439266161"/>
    <b v="0"/>
    <n v="0"/>
    <b v="0"/>
    <s v="publishing/fiction"/>
    <n v="0"/>
    <n v="0"/>
    <x v="3"/>
    <x v="10"/>
  </r>
  <r>
    <n v="765"/>
    <x v="765"/>
    <s v="To survive, an American socialite must fight with a Mafia boss in the French Resistance, but will his underworld ruin her in the end?"/>
    <n v="7000"/>
    <n v="2521"/>
    <x v="2"/>
    <x v="0"/>
    <s v="USD"/>
    <n v="1413723684"/>
    <n v="1411131684"/>
    <b v="0"/>
    <n v="44"/>
    <b v="0"/>
    <s v="publishing/fiction"/>
    <n v="0"/>
    <n v="0"/>
    <x v="3"/>
    <x v="10"/>
  </r>
  <r>
    <n v="766"/>
    <x v="766"/>
    <s v="I am writing about my nonna's life in Southern Italy and what it was like to grow up in a Fascist regime before immigrating to Canada."/>
    <n v="4000"/>
    <n v="0"/>
    <x v="2"/>
    <x v="5"/>
    <s v="CAD"/>
    <n v="1424112483"/>
    <n v="1421520483"/>
    <b v="0"/>
    <n v="0"/>
    <b v="0"/>
    <s v="publishing/fiction"/>
    <n v="0"/>
    <n v="0"/>
    <x v="3"/>
    <x v="10"/>
  </r>
  <r>
    <n v="767"/>
    <x v="767"/>
    <s v="Jury of Peers is a complete novel, and it's good._x000a_All it needs now?  _x000a_More readers.  About ten million more._x000a_Let's get 'em."/>
    <n v="5000"/>
    <n v="177"/>
    <x v="2"/>
    <x v="0"/>
    <s v="USD"/>
    <n v="1432178810"/>
    <n v="1429586810"/>
    <b v="0"/>
    <n v="3"/>
    <b v="0"/>
    <s v="publishing/fiction"/>
    <n v="0"/>
    <n v="0"/>
    <x v="3"/>
    <x v="10"/>
  </r>
  <r>
    <n v="768"/>
    <x v="768"/>
    <s v="Haunted by a wrong decision and hunted by a Tall Dark Stranger, a misguided teen struggles to find her way home ..or will she make it?"/>
    <n v="2500"/>
    <n v="0"/>
    <x v="2"/>
    <x v="0"/>
    <s v="USD"/>
    <n v="1387169890"/>
    <n v="1384577890"/>
    <b v="0"/>
    <n v="0"/>
    <b v="0"/>
    <s v="publishing/fiction"/>
    <n v="0"/>
    <n v="0"/>
    <x v="3"/>
    <x v="10"/>
  </r>
  <r>
    <n v="769"/>
    <x v="769"/>
    <s v="Over a year of dedication has produced amazing photos and stirring words. The last step is to help those words appear in a printed book"/>
    <n v="4000"/>
    <n v="1656"/>
    <x v="2"/>
    <x v="0"/>
    <s v="USD"/>
    <n v="1388102094"/>
    <n v="1385510094"/>
    <b v="0"/>
    <n v="52"/>
    <b v="0"/>
    <s v="publishing/fiction"/>
    <n v="0"/>
    <n v="0"/>
    <x v="3"/>
    <x v="10"/>
  </r>
  <r>
    <n v="770"/>
    <x v="770"/>
    <s v="Daniel was an ordinary boy, until unordinary events began to occur. Danny had never been exposed to supernatural activity until now..."/>
    <n v="17500"/>
    <n v="0"/>
    <x v="2"/>
    <x v="0"/>
    <s v="USD"/>
    <n v="1361750369"/>
    <n v="1358294369"/>
    <b v="0"/>
    <n v="0"/>
    <b v="0"/>
    <s v="publishing/fiction"/>
    <n v="0"/>
    <n v="0"/>
    <x v="3"/>
    <x v="10"/>
  </r>
  <r>
    <n v="771"/>
    <x v="771"/>
    <s v="A satire gift, the stress cube has original artwork, comes on a custom mahogany stand and has a funny exercise booklet."/>
    <n v="38000"/>
    <n v="10"/>
    <x v="2"/>
    <x v="0"/>
    <s v="USD"/>
    <n v="1454183202"/>
    <n v="1449863202"/>
    <b v="0"/>
    <n v="1"/>
    <b v="0"/>
    <s v="publishing/fiction"/>
    <n v="0"/>
    <n v="0"/>
    <x v="3"/>
    <x v="10"/>
  </r>
  <r>
    <n v="772"/>
    <x v="772"/>
    <s v="What if the stories in the Bible, especially those about strong women, were retuld by their own characters? I've completed 5 and am ready to publish."/>
    <n v="1500"/>
    <n v="50"/>
    <x v="2"/>
    <x v="0"/>
    <s v="USD"/>
    <n v="1257047940"/>
    <n v="1252718519"/>
    <b v="0"/>
    <n v="1"/>
    <b v="0"/>
    <s v="publishing/fiction"/>
    <n v="0"/>
    <n v="0"/>
    <x v="3"/>
    <x v="10"/>
  </r>
  <r>
    <n v="773"/>
    <x v="773"/>
    <s v="The Mortis Chronicles is a hard hitting, thought provoking and action packed indie published series. You know you want to read!"/>
    <n v="3759"/>
    <n v="32"/>
    <x v="2"/>
    <x v="1"/>
    <s v="GBP"/>
    <n v="1431298860"/>
    <n v="1428341985"/>
    <b v="0"/>
    <n v="2"/>
    <b v="0"/>
    <s v="publishing/fiction"/>
    <n v="0"/>
    <n v="0"/>
    <x v="3"/>
    <x v="10"/>
  </r>
  <r>
    <n v="774"/>
    <x v="774"/>
    <s v="Arabella seeks studio time to professionally read her novel, making it available to listeners as an audio book on audible.com"/>
    <n v="500"/>
    <n v="351"/>
    <x v="2"/>
    <x v="0"/>
    <s v="USD"/>
    <n v="1393181018"/>
    <n v="1390589018"/>
    <b v="0"/>
    <n v="9"/>
    <b v="0"/>
    <s v="publishing/fiction"/>
    <n v="0"/>
    <n v="0"/>
    <x v="3"/>
    <x v="10"/>
  </r>
  <r>
    <n v="775"/>
    <x v="775"/>
    <s v="Scorned is the first in a series that I have been working on for two years and it's time to get it published."/>
    <n v="10000"/>
    <n v="170"/>
    <x v="2"/>
    <x v="0"/>
    <s v="USD"/>
    <n v="1323998795"/>
    <n v="1321406795"/>
    <b v="0"/>
    <n v="5"/>
    <b v="0"/>
    <s v="publishing/fiction"/>
    <n v="0"/>
    <n v="0"/>
    <x v="3"/>
    <x v="10"/>
  </r>
  <r>
    <n v="776"/>
    <x v="776"/>
    <s v="Would anything change if women were in charge? Book Clubs, readers, and critics herald the latest by award-winning author, Aguila."/>
    <n v="7000"/>
    <n v="3598"/>
    <x v="2"/>
    <x v="0"/>
    <s v="USD"/>
    <n v="1444539600"/>
    <n v="1441297645"/>
    <b v="0"/>
    <n v="57"/>
    <b v="0"/>
    <s v="publishing/fiction"/>
    <n v="0"/>
    <n v="0"/>
    <x v="3"/>
    <x v="10"/>
  </r>
  <r>
    <n v="777"/>
    <x v="777"/>
    <s v="One Minute Gone is a murder mystery drawn from real people and events. Read Chapter One at http://davidhansardblog.wordpress.com."/>
    <n v="3000"/>
    <n v="21"/>
    <x v="2"/>
    <x v="0"/>
    <s v="USD"/>
    <n v="1375313577"/>
    <n v="1372721577"/>
    <b v="0"/>
    <n v="3"/>
    <b v="0"/>
    <s v="publishing/fiction"/>
    <n v="0"/>
    <n v="0"/>
    <x v="3"/>
    <x v="10"/>
  </r>
  <r>
    <n v="778"/>
    <x v="778"/>
    <s v="Laughter, tears and good times in the warm glow of Summer s Love. The perfect recipe for the winter blahs."/>
    <n v="500"/>
    <n v="2"/>
    <x v="2"/>
    <x v="0"/>
    <s v="USD"/>
    <n v="1398876680"/>
    <n v="1396284680"/>
    <b v="0"/>
    <n v="1"/>
    <b v="0"/>
    <s v="publishing/fiction"/>
    <n v="0"/>
    <n v="0"/>
    <x v="3"/>
    <x v="10"/>
  </r>
  <r>
    <n v="779"/>
    <x v="779"/>
    <s v="A novel. Beautiful. Sparse. The truth behind the American Dream seen from the eyes of a young wanderer in the midst of the economic collapse. "/>
    <n v="15000"/>
    <n v="400"/>
    <x v="2"/>
    <x v="0"/>
    <s v="USD"/>
    <n v="1287115200"/>
    <n v="1284567905"/>
    <b v="0"/>
    <n v="6"/>
    <b v="0"/>
    <s v="publishing/fiction"/>
    <n v="0"/>
    <n v="0"/>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
    <n v="0"/>
    <x v="4"/>
    <x v="13"/>
  </r>
  <r>
    <n v="861"/>
    <x v="861"/>
    <s v="&quot;In My Own Eye&quot; a cabaret not to be missed  Building a Business Preserving the Art of Cabaret Theatre 4 the Next Generation"/>
    <n v="4500"/>
    <n v="101"/>
    <x v="2"/>
    <x v="0"/>
    <s v="USD"/>
    <n v="1474067404"/>
    <n v="1471475404"/>
    <b v="0"/>
    <n v="2"/>
    <b v="0"/>
    <s v="music/jazz"/>
    <n v="0"/>
    <n v="0"/>
    <x v="4"/>
    <x v="13"/>
  </r>
  <r>
    <n v="862"/>
    <x v="862"/>
    <s v="I want to work with the great John Goodsall and Percy Jones from Brand X to create the ultimate new jazz album."/>
    <n v="50000"/>
    <n v="170"/>
    <x v="2"/>
    <x v="1"/>
    <s v="GBP"/>
    <n v="1384179548"/>
    <n v="1381583948"/>
    <b v="0"/>
    <n v="4"/>
    <b v="0"/>
    <s v="music/jazz"/>
    <n v="0"/>
    <n v="0"/>
    <x v="4"/>
    <x v="13"/>
  </r>
  <r>
    <n v="863"/>
    <x v="863"/>
    <s v="I'm making the move from a side man in local groups to the leader with this debut jazz CD project."/>
    <n v="2000"/>
    <n v="90"/>
    <x v="2"/>
    <x v="0"/>
    <s v="USD"/>
    <n v="1329014966"/>
    <n v="1326422966"/>
    <b v="0"/>
    <n v="5"/>
    <b v="0"/>
    <s v="music/jazz"/>
    <n v="0"/>
    <n v="0"/>
    <x v="4"/>
    <x v="13"/>
  </r>
  <r>
    <n v="864"/>
    <x v="864"/>
    <s v="Help to make an album that will stand out in the pantheon of LDS music, an album of the highest musical and artistic standards."/>
    <n v="6500"/>
    <n v="2700"/>
    <x v="2"/>
    <x v="0"/>
    <s v="USD"/>
    <n v="1381917540"/>
    <n v="1379990038"/>
    <b v="0"/>
    <n v="79"/>
    <b v="0"/>
    <s v="music/jazz"/>
    <n v="0"/>
    <n v="0"/>
    <x v="4"/>
    <x v="13"/>
  </r>
  <r>
    <n v="865"/>
    <x v="865"/>
    <s v="My name is Lindsay Main, and My artist name is &quot;Memphis Lady&quot;. Im looking to make my first cd, will all my own original songs on it."/>
    <n v="2200"/>
    <n v="45"/>
    <x v="2"/>
    <x v="0"/>
    <s v="USD"/>
    <n v="1358361197"/>
    <n v="1353177197"/>
    <b v="0"/>
    <n v="2"/>
    <b v="0"/>
    <s v="music/jazz"/>
    <n v="0"/>
    <n v="0"/>
    <x v="4"/>
    <x v="13"/>
  </r>
  <r>
    <n v="866"/>
    <x v="866"/>
    <s v="Drivetime heads to Cali for summer tour supported by @Smoothjazz.com &amp; @JJZPhilly  #Spaghettini #The Roxy"/>
    <n v="3500"/>
    <n v="640"/>
    <x v="2"/>
    <x v="0"/>
    <s v="USD"/>
    <n v="1425136200"/>
    <n v="1421853518"/>
    <b v="0"/>
    <n v="11"/>
    <b v="0"/>
    <s v="music/jazz"/>
    <n v="0"/>
    <n v="0"/>
    <x v="4"/>
    <x v="13"/>
  </r>
  <r>
    <n v="867"/>
    <x v="867"/>
    <s v="MichÃ© Fambro records the long-awaited Jazz Crooner album.  Favorite standards, and soon-to-be classic originals in one memorable album."/>
    <n v="5000"/>
    <n v="1201"/>
    <x v="2"/>
    <x v="0"/>
    <s v="USD"/>
    <n v="1259643540"/>
    <n v="1254450706"/>
    <b v="0"/>
    <n v="11"/>
    <b v="0"/>
    <s v="music/jazz"/>
    <n v="0"/>
    <n v="0"/>
    <x v="4"/>
    <x v="13"/>
  </r>
  <r>
    <n v="868"/>
    <x v="868"/>
    <s v="I AM A SINGER/SONGWRITER RECORDING MY DEBUT ALBUM OF ORIGINAL MATERIAL TITLED &quot;MY LIFE UNFOLDING&quot;.....MUSIC IS SO MUCH A PART OF ME!"/>
    <n v="45000"/>
    <n v="50"/>
    <x v="2"/>
    <x v="0"/>
    <s v="USD"/>
    <n v="1389055198"/>
    <n v="1386463198"/>
    <b v="0"/>
    <n v="1"/>
    <b v="0"/>
    <s v="music/jazz"/>
    <n v="0"/>
    <n v="0"/>
    <x v="4"/>
    <x v="13"/>
  </r>
  <r>
    <n v="869"/>
    <x v="869"/>
    <s v="The band Twice As Good wants to create and distribute a DVD of their live concert performance. This amazing band needs to be seen!"/>
    <n v="8800"/>
    <n v="1040"/>
    <x v="2"/>
    <x v="0"/>
    <s v="USD"/>
    <n v="1365448657"/>
    <n v="1362860257"/>
    <b v="0"/>
    <n v="3"/>
    <b v="0"/>
    <s v="music/jazz"/>
    <n v="0"/>
    <n v="0"/>
    <x v="4"/>
    <x v="13"/>
  </r>
  <r>
    <n v="870"/>
    <x v="870"/>
    <s v="The Orchestra and it's boy/girl singers perform a plethora of hit songs arranged by Nelson Riddle, for the world's greatest singers."/>
    <n v="20000"/>
    <n v="62"/>
    <x v="2"/>
    <x v="1"/>
    <s v="GBP"/>
    <n v="1377995523"/>
    <n v="1375403523"/>
    <b v="0"/>
    <n v="5"/>
    <b v="0"/>
    <s v="music/jazz"/>
    <n v="0"/>
    <n v="0"/>
    <x v="4"/>
    <x v="13"/>
  </r>
  <r>
    <n v="871"/>
    <x v="871"/>
    <s v="fo/mo/deep heads back into the studio in January 2014 to record their 3rd CD. Seeking to continue experimenting with all things groove:"/>
    <n v="6000"/>
    <n v="325"/>
    <x v="2"/>
    <x v="0"/>
    <s v="USD"/>
    <n v="1385735295"/>
    <n v="1383139695"/>
    <b v="0"/>
    <n v="12"/>
    <b v="0"/>
    <s v="music/jazz"/>
    <n v="0"/>
    <n v="0"/>
    <x v="4"/>
    <x v="13"/>
  </r>
  <r>
    <n v="872"/>
    <x v="872"/>
    <s v="The Songs of Africa Ensemble embarks on their first Goodwill Africa Tour, to taste African music &amp; culture firsthand."/>
    <n v="8000"/>
    <n v="65"/>
    <x v="2"/>
    <x v="0"/>
    <s v="USD"/>
    <n v="1299786527"/>
    <n v="1295898527"/>
    <b v="0"/>
    <n v="2"/>
    <b v="0"/>
    <s v="music/jazz"/>
    <n v="0"/>
    <n v="0"/>
    <x v="4"/>
    <x v="13"/>
  </r>
  <r>
    <n v="873"/>
    <x v="873"/>
    <s v="Fall in love with &quot;The Dreamer&quot;, new original music from trumpeter Freddie Dunn!"/>
    <n v="3500"/>
    <n v="45"/>
    <x v="2"/>
    <x v="0"/>
    <s v="USD"/>
    <n v="1352610040"/>
    <n v="1349150440"/>
    <b v="0"/>
    <n v="5"/>
    <b v="0"/>
    <s v="music/jazz"/>
    <n v="0"/>
    <n v="0"/>
    <x v="4"/>
    <x v="13"/>
  </r>
  <r>
    <n v="874"/>
    <x v="874"/>
    <s v="Tachoir music has been described as &quot;Highly original compositions with dazzling improvisations by virtuoso musicians&quot; - The Times"/>
    <n v="3000"/>
    <n v="730"/>
    <x v="2"/>
    <x v="0"/>
    <s v="USD"/>
    <n v="1367676034"/>
    <n v="1365084034"/>
    <b v="0"/>
    <n v="21"/>
    <b v="0"/>
    <s v="music/jazz"/>
    <n v="0"/>
    <n v="0"/>
    <x v="4"/>
    <x v="13"/>
  </r>
  <r>
    <n v="875"/>
    <x v="875"/>
    <s v="IJD coincides with the Columbus Day. The musicians are Italian-American and they'll showcase music from the Italian American songbook."/>
    <n v="5000"/>
    <n v="0"/>
    <x v="2"/>
    <x v="0"/>
    <s v="USD"/>
    <n v="1442856131"/>
    <n v="1441128131"/>
    <b v="0"/>
    <n v="0"/>
    <b v="0"/>
    <s v="music/jazz"/>
    <n v="0"/>
    <n v="0"/>
    <x v="4"/>
    <x v="13"/>
  </r>
  <r>
    <n v="876"/>
    <x v="876"/>
    <s v="What was the greatest record shop ever?  DOBELLS!"/>
    <n v="3152"/>
    <n v="1286"/>
    <x v="2"/>
    <x v="1"/>
    <s v="GBP"/>
    <n v="1359978927"/>
    <n v="1357127727"/>
    <b v="0"/>
    <n v="45"/>
    <b v="0"/>
    <s v="music/jazz"/>
    <n v="0"/>
    <n v="0"/>
    <x v="4"/>
    <x v="13"/>
  </r>
  <r>
    <n v="877"/>
    <x v="877"/>
    <s v="The Saxidentals are a Laie, HI based saxophone quartet. We have been playing gigs all around Laie and would love to make a music video!"/>
    <n v="2000"/>
    <n v="1351"/>
    <x v="2"/>
    <x v="0"/>
    <s v="USD"/>
    <n v="1387479360"/>
    <n v="1384887360"/>
    <b v="0"/>
    <n v="29"/>
    <b v="0"/>
    <s v="music/jazz"/>
    <n v="0"/>
    <n v="0"/>
    <x v="4"/>
    <x v="13"/>
  </r>
  <r>
    <n v="878"/>
    <x v="878"/>
    <s v="Join in and help me make my first jazz album. I would really like to make a Christmas album and a smooth jazz CD. Want a FREE CD?"/>
    <n v="5000"/>
    <n v="65"/>
    <x v="2"/>
    <x v="0"/>
    <s v="USD"/>
    <n v="1293082524"/>
    <n v="1290490524"/>
    <b v="0"/>
    <n v="2"/>
    <b v="0"/>
    <s v="music/jazz"/>
    <n v="0"/>
    <n v="0"/>
    <x v="4"/>
    <x v="13"/>
  </r>
  <r>
    <n v="879"/>
    <x v="879"/>
    <s v="It'll be THE event of the year for the musically adventurous types. Don't miss this chance to bring Peter BrÃ¶tzmann to our fair city!"/>
    <n v="2100"/>
    <n v="644"/>
    <x v="2"/>
    <x v="0"/>
    <s v="USD"/>
    <n v="1338321305"/>
    <n v="1336506905"/>
    <b v="0"/>
    <n v="30"/>
    <b v="0"/>
    <s v="music/jazz"/>
    <n v="0"/>
    <n v="0"/>
    <x v="4"/>
    <x v="13"/>
  </r>
  <r>
    <n v="880"/>
    <x v="880"/>
    <s v="A record representing an era in East Bay local music that sustained art &amp; community that deserves to be preserved on 180 gram vinyl."/>
    <n v="3780"/>
    <n v="113"/>
    <x v="2"/>
    <x v="0"/>
    <s v="USD"/>
    <n v="1351582938"/>
    <n v="1348731738"/>
    <b v="0"/>
    <n v="8"/>
    <b v="0"/>
    <s v="music/indie rock"/>
    <n v="0"/>
    <n v="0"/>
    <x v="4"/>
    <x v="14"/>
  </r>
  <r>
    <n v="881"/>
    <x v="881"/>
    <s v="To raise funds to finish the latest album by Chris Reed and the Anime Raiders, called &quot;Deep City Diving&quot;"/>
    <n v="3750"/>
    <n v="30"/>
    <x v="2"/>
    <x v="0"/>
    <s v="USD"/>
    <n v="1326520886"/>
    <n v="1322632886"/>
    <b v="0"/>
    <n v="1"/>
    <b v="0"/>
    <s v="music/indie rock"/>
    <n v="0"/>
    <n v="0"/>
    <x v="4"/>
    <x v="14"/>
  </r>
  <r>
    <n v="882"/>
    <x v="882"/>
    <s v="This Full length Album Needs the real living record life. It took us 4 hard years, countless deaths and several studios but we won."/>
    <n v="1500"/>
    <n v="302"/>
    <x v="2"/>
    <x v="0"/>
    <s v="USD"/>
    <n v="1315341550"/>
    <n v="1312490350"/>
    <b v="0"/>
    <n v="14"/>
    <b v="0"/>
    <s v="music/indie rock"/>
    <n v="0"/>
    <n v="0"/>
    <x v="4"/>
    <x v="14"/>
  </r>
  <r>
    <n v="883"/>
    <x v="883"/>
    <s v="Seeking supporters to help me break the 15 year streak since my last record.  Dana Lawrence Music is ready to go back into the studio!"/>
    <n v="5000"/>
    <n v="2001"/>
    <x v="2"/>
    <x v="0"/>
    <s v="USD"/>
    <n v="1456957635"/>
    <n v="1451773635"/>
    <b v="0"/>
    <n v="24"/>
    <b v="0"/>
    <s v="music/indie rock"/>
    <n v="0"/>
    <n v="0"/>
    <x v="4"/>
    <x v="14"/>
  </r>
  <r>
    <n v="884"/>
    <x v="884"/>
    <s v="We need to hire an animal trainer to have a chimpanzee actor perform in our music video with us!"/>
    <n v="2000"/>
    <n v="20"/>
    <x v="2"/>
    <x v="0"/>
    <s v="USD"/>
    <n v="1336789860"/>
    <n v="1331666146"/>
    <b v="0"/>
    <n v="2"/>
    <b v="0"/>
    <s v="music/indie rock"/>
    <n v="0"/>
    <n v="0"/>
    <x v="4"/>
    <x v="14"/>
  </r>
  <r>
    <n v="885"/>
    <x v="885"/>
    <s v="Cobrette Bardole's widely anticipated sophomore release is ready for tracking and he needs your help to make it a reality!"/>
    <n v="1000"/>
    <n v="750"/>
    <x v="2"/>
    <x v="0"/>
    <s v="USD"/>
    <n v="1483137311"/>
    <n v="1481322911"/>
    <b v="0"/>
    <n v="21"/>
    <b v="0"/>
    <s v="music/indie rock"/>
    <n v="0"/>
    <n v="0"/>
    <x v="4"/>
    <x v="14"/>
  </r>
  <r>
    <n v="886"/>
    <x v="886"/>
    <s v="The time has finally come... Sap Laughter is in the process of updating our merchandise setup, and we need your help making it happen!"/>
    <n v="500"/>
    <n v="205"/>
    <x v="2"/>
    <x v="0"/>
    <s v="USD"/>
    <n v="1473972813"/>
    <n v="1471812813"/>
    <b v="0"/>
    <n v="7"/>
    <b v="0"/>
    <s v="music/indie rock"/>
    <n v="0"/>
    <n v="0"/>
    <x v="4"/>
    <x v="14"/>
  </r>
  <r>
    <n v="887"/>
    <x v="887"/>
    <s v="Mortimer Nova is attempting to raise enough money to record their new album, Terrible the Fish has Drowned, to release it to the public"/>
    <n v="1000"/>
    <n v="0"/>
    <x v="2"/>
    <x v="0"/>
    <s v="USD"/>
    <n v="1338159655"/>
    <n v="1335567655"/>
    <b v="0"/>
    <n v="0"/>
    <b v="0"/>
    <s v="music/indie rock"/>
    <n v="0"/>
    <n v="0"/>
    <x v="4"/>
    <x v="14"/>
  </r>
  <r>
    <n v="888"/>
    <x v="888"/>
    <s v="Support Ginger Binge sounds. We're an independent 'cosmic Americana' band. We love to play music for you. We are grateful for your help"/>
    <n v="1000"/>
    <n v="72"/>
    <x v="2"/>
    <x v="0"/>
    <s v="USD"/>
    <n v="1314856800"/>
    <n v="1311789885"/>
    <b v="0"/>
    <n v="4"/>
    <b v="0"/>
    <s v="music/indie rock"/>
    <n v="0"/>
    <n v="0"/>
    <x v="4"/>
    <x v="14"/>
  </r>
  <r>
    <n v="889"/>
    <x v="889"/>
    <s v="I have finally decided to follow my dream. I want to be a professional musician. This is the project that with get me there."/>
    <n v="25000"/>
    <n v="2360.3200000000002"/>
    <x v="2"/>
    <x v="0"/>
    <s v="USD"/>
    <n v="1412534943"/>
    <n v="1409942943"/>
    <b v="0"/>
    <n v="32"/>
    <b v="0"/>
    <s v="music/indie rock"/>
    <n v="0"/>
    <n v="0"/>
    <x v="4"/>
    <x v="14"/>
  </r>
  <r>
    <n v="890"/>
    <x v="890"/>
    <s v="I'm producing an original gospel-folk, &quot;AmeriqueÃ±o&quot; collection of hymns and songs, so organic you could grow tomatoes with them."/>
    <n v="3000"/>
    <n v="125"/>
    <x v="2"/>
    <x v="0"/>
    <s v="USD"/>
    <n v="1385055979"/>
    <n v="1382460379"/>
    <b v="0"/>
    <n v="4"/>
    <b v="0"/>
    <s v="music/indie rock"/>
    <n v="0"/>
    <n v="0"/>
    <x v="4"/>
    <x v="14"/>
  </r>
  <r>
    <n v="891"/>
    <x v="891"/>
    <s v="Along with a new EP production and release, it's time to bring Den-Mate, LIVE, to a location near you - East Coast and Beyond!"/>
    <n v="8000"/>
    <n v="260"/>
    <x v="2"/>
    <x v="0"/>
    <s v="USD"/>
    <n v="1408581930"/>
    <n v="1405989930"/>
    <b v="0"/>
    <n v="9"/>
    <b v="0"/>
    <s v="music/indie rock"/>
    <n v="0"/>
    <n v="0"/>
    <x v="4"/>
    <x v="14"/>
  </r>
  <r>
    <n v="892"/>
    <x v="892"/>
    <s v="ADCA would like to complete the production of its debut CD, in order to bring the joys of chamber music to its fans, new and old."/>
    <n v="6000"/>
    <n v="2445"/>
    <x v="2"/>
    <x v="0"/>
    <s v="USD"/>
    <n v="1280635200"/>
    <n v="1273121283"/>
    <b v="0"/>
    <n v="17"/>
    <b v="0"/>
    <s v="music/indie rock"/>
    <n v="0"/>
    <n v="0"/>
    <x v="4"/>
    <x v="14"/>
  </r>
  <r>
    <n v="893"/>
    <x v="893"/>
    <s v="The Philly music scene is full of amazing talent. This annual music festival is to celebrate those gems within that scene!"/>
    <n v="2000"/>
    <n v="200"/>
    <x v="2"/>
    <x v="0"/>
    <s v="USD"/>
    <n v="1427920363"/>
    <n v="1425331963"/>
    <b v="0"/>
    <n v="5"/>
    <b v="0"/>
    <s v="music/indie rock"/>
    <n v="0"/>
    <n v="0"/>
    <x v="4"/>
    <x v="14"/>
  </r>
  <r>
    <n v="894"/>
    <x v="894"/>
    <s v="Help Saint Sebastian finish their debut album, Melancholy Breakdown, accompanied by a short documentary film about fibromyalgia."/>
    <n v="20000"/>
    <n v="7834"/>
    <x v="2"/>
    <x v="0"/>
    <s v="USD"/>
    <n v="1465169610"/>
    <n v="1462577610"/>
    <b v="0"/>
    <n v="53"/>
    <b v="0"/>
    <s v="music/indie rock"/>
    <n v="0"/>
    <n v="0"/>
    <x v="4"/>
    <x v="14"/>
  </r>
  <r>
    <n v="895"/>
    <x v="895"/>
    <s v="ruKus radio is an independent internet radio station focused solely on the independent artist and has been Mainstream-free since 2007! "/>
    <n v="8000"/>
    <n v="195"/>
    <x v="2"/>
    <x v="0"/>
    <s v="USD"/>
    <n v="1287975829"/>
    <n v="1284087829"/>
    <b v="0"/>
    <n v="7"/>
    <b v="0"/>
    <s v="music/indie rock"/>
    <n v="0"/>
    <n v="0"/>
    <x v="4"/>
    <x v="14"/>
  </r>
  <r>
    <n v="896"/>
    <x v="896"/>
    <s v="The people have spoken...the stars have aligned...Hardsoul Poets are making a new record and we want our fans on the front lines."/>
    <n v="8000"/>
    <n v="3200"/>
    <x v="2"/>
    <x v="0"/>
    <s v="USD"/>
    <n v="1440734400"/>
    <n v="1438549026"/>
    <b v="0"/>
    <n v="72"/>
    <b v="0"/>
    <s v="music/indie rock"/>
    <n v="0"/>
    <n v="0"/>
    <x v="4"/>
    <x v="14"/>
  </r>
  <r>
    <n v="897"/>
    <x v="897"/>
    <s v="Park XXVII is putting together an album of up and coming Georgia bands. We need money to fund the recording/production costs of this cd"/>
    <n v="3000"/>
    <n v="0"/>
    <x v="2"/>
    <x v="0"/>
    <s v="USD"/>
    <n v="1354123908"/>
    <n v="1351528308"/>
    <b v="0"/>
    <n v="0"/>
    <b v="0"/>
    <s v="music/indie rock"/>
    <n v="0"/>
    <n v="0"/>
    <x v="4"/>
    <x v="14"/>
  </r>
  <r>
    <n v="898"/>
    <x v="898"/>
    <s v="For each month in 2012, Sonnet will be releasing a Jesus-celebrating, grave-shattering, ear-tickling, mind-provoking song!"/>
    <n v="2500"/>
    <n v="70"/>
    <x v="2"/>
    <x v="0"/>
    <s v="USD"/>
    <n v="1326651110"/>
    <n v="1322763110"/>
    <b v="0"/>
    <n v="2"/>
    <b v="0"/>
    <s v="music/indie rock"/>
    <n v="0"/>
    <n v="0"/>
    <x v="4"/>
    <x v="14"/>
  </r>
  <r>
    <n v="899"/>
    <x v="899"/>
    <s v="Lets get 48/14 pressed and in your cd players,ipods,blogs, and facebook status'. Lets get it everywhere!"/>
    <n v="750"/>
    <n v="280"/>
    <x v="2"/>
    <x v="0"/>
    <s v="USD"/>
    <n v="1306549362"/>
    <n v="1302661362"/>
    <b v="0"/>
    <n v="8"/>
    <b v="0"/>
    <s v="music/indie rock"/>
    <n v="0"/>
    <n v="0"/>
    <x v="4"/>
    <x v="14"/>
  </r>
  <r>
    <n v="900"/>
    <x v="900"/>
    <s v="With Project Revive, I aim to protect and nurture the creative impulse through music."/>
    <n v="5000"/>
    <n v="21"/>
    <x v="2"/>
    <x v="0"/>
    <s v="USD"/>
    <n v="1459365802"/>
    <n v="1456777402"/>
    <b v="0"/>
    <n v="2"/>
    <b v="0"/>
    <s v="music/jazz"/>
    <n v="0"/>
    <n v="0"/>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x v="902"/>
    <s v="I'VE STARTED A BRAND NEW ALBUM THAT WILL FEATURE ACID JAZZ, FUNK, ROCK, AND DANCE WITH THE PROMISE OF TOURING NEXT YEAR IN THE USA"/>
    <n v="30000"/>
    <n v="90"/>
    <x v="2"/>
    <x v="0"/>
    <s v="USD"/>
    <n v="1409412600"/>
    <n v="1404947422"/>
    <b v="0"/>
    <n v="3"/>
    <b v="0"/>
    <s v="music/jazz"/>
    <n v="0"/>
    <n v="0"/>
    <x v="4"/>
    <x v="13"/>
  </r>
  <r>
    <n v="903"/>
    <x v="903"/>
    <s v="The U City Jazz Festival is offered for free to the community and features the best jazz talent from the midwest."/>
    <n v="5000"/>
    <n v="160"/>
    <x v="2"/>
    <x v="0"/>
    <s v="USD"/>
    <n v="1348367100"/>
    <n v="1346180780"/>
    <b v="0"/>
    <n v="4"/>
    <b v="0"/>
    <s v="music/jazz"/>
    <n v="0"/>
    <n v="0"/>
    <x v="4"/>
    <x v="13"/>
  </r>
  <r>
    <n v="904"/>
    <x v="904"/>
    <s v="Support the preservation of Jazz and help us become a national Jazz Festival with the best music, food, and fun for all ages!"/>
    <n v="50000"/>
    <n v="151"/>
    <x v="2"/>
    <x v="0"/>
    <s v="USD"/>
    <n v="1451786137"/>
    <n v="1449194137"/>
    <b v="0"/>
    <n v="3"/>
    <b v="0"/>
    <s v="music/jazz"/>
    <n v="0"/>
    <n v="0"/>
    <x v="4"/>
    <x v="13"/>
  </r>
  <r>
    <n v="905"/>
    <x v="905"/>
    <s v="Working hard to get into the studio to record, produce, and edit my break out CD. I hope to realize my vision!"/>
    <n v="6500"/>
    <n v="196"/>
    <x v="2"/>
    <x v="0"/>
    <s v="USD"/>
    <n v="1295847926"/>
    <n v="1290663926"/>
    <b v="0"/>
    <n v="6"/>
    <b v="0"/>
    <s v="music/jazz"/>
    <n v="0"/>
    <n v="0"/>
    <x v="4"/>
    <x v="13"/>
  </r>
  <r>
    <n v="906"/>
    <x v="906"/>
    <s v="The DMV's most respected saxophonist pay tribute to Motown."/>
    <n v="15000"/>
    <n v="0"/>
    <x v="2"/>
    <x v="0"/>
    <s v="USD"/>
    <n v="1394681590"/>
    <n v="1392093190"/>
    <b v="0"/>
    <n v="0"/>
    <b v="0"/>
    <s v="music/jazz"/>
    <n v="0"/>
    <n v="0"/>
    <x v="4"/>
    <x v="13"/>
  </r>
  <r>
    <n v="907"/>
    <x v="907"/>
    <s v="Greg Chambers' self-titled CD needs support for post production, replication, and promotion."/>
    <n v="2900"/>
    <n v="0"/>
    <x v="2"/>
    <x v="0"/>
    <s v="USD"/>
    <n v="1315715823"/>
    <n v="1313123823"/>
    <b v="0"/>
    <n v="0"/>
    <b v="0"/>
    <s v="music/jazz"/>
    <n v="0"/>
    <n v="0"/>
    <x v="4"/>
    <x v="13"/>
  </r>
  <r>
    <n v="908"/>
    <x v="908"/>
    <s v="This project is designed to help protect the environment by using Eco-friendly product packaging."/>
    <n v="2500"/>
    <n v="0"/>
    <x v="2"/>
    <x v="0"/>
    <s v="USD"/>
    <n v="1280206740"/>
    <n v="1276283655"/>
    <b v="0"/>
    <n v="0"/>
    <b v="0"/>
    <s v="music/jazz"/>
    <n v="0"/>
    <n v="0"/>
    <x v="4"/>
    <x v="13"/>
  </r>
  <r>
    <n v="909"/>
    <x v="909"/>
    <s v="Woody Woodland and Carol Stone, are back on the scene presenting Philly Jazz Fest â€œRemembering Groverâ€ September 22, 2012."/>
    <n v="16000"/>
    <n v="520"/>
    <x v="2"/>
    <x v="0"/>
    <s v="USD"/>
    <n v="1343016000"/>
    <n v="1340296440"/>
    <b v="0"/>
    <n v="8"/>
    <b v="0"/>
    <s v="music/jazz"/>
    <n v="0"/>
    <n v="0"/>
    <x v="4"/>
    <x v="13"/>
  </r>
  <r>
    <n v="910"/>
    <x v="910"/>
    <s v="After the success of my first album &quot;A Very Hattie Christmas&quot; I'm coming back with my second album &quot;The Way We Used To Bee&quot;."/>
    <n v="550"/>
    <n v="123"/>
    <x v="2"/>
    <x v="1"/>
    <s v="GBP"/>
    <n v="1488546319"/>
    <n v="1483362319"/>
    <b v="0"/>
    <n v="5"/>
    <b v="0"/>
    <s v="music/jazz"/>
    <n v="0"/>
    <n v="0"/>
    <x v="4"/>
    <x v="13"/>
  </r>
  <r>
    <n v="911"/>
    <x v="911"/>
    <s v="Promoting an &quot;over the top&quot; all inclusive jazz experience featuring top notch performers in a luxurious Latin setting in Lima, Peru."/>
    <n v="100000"/>
    <n v="0"/>
    <x v="2"/>
    <x v="0"/>
    <s v="USD"/>
    <n v="1390522045"/>
    <n v="1388707645"/>
    <b v="0"/>
    <n v="0"/>
    <b v="0"/>
    <s v="music/jazz"/>
    <n v="0"/>
    <n v="0"/>
    <x v="4"/>
    <x v="13"/>
  </r>
  <r>
    <n v="912"/>
    <x v="912"/>
    <s v="My new album will be called Triad, an album of original music performed by me &amp; guest musical artists."/>
    <n v="3500"/>
    <n v="30"/>
    <x v="2"/>
    <x v="0"/>
    <s v="USD"/>
    <n v="1355197047"/>
    <n v="1350009447"/>
    <b v="0"/>
    <n v="2"/>
    <b v="0"/>
    <s v="music/jazz"/>
    <n v="0"/>
    <n v="0"/>
    <x v="4"/>
    <x v="13"/>
  </r>
  <r>
    <n v="913"/>
    <x v="913"/>
    <s v="Faith Monah is an unique Gospel-Jazz singer who scats and swings the Word of God. She is ready to record her FIRST jazzy Gospel album."/>
    <n v="30000"/>
    <n v="1982"/>
    <x v="2"/>
    <x v="0"/>
    <s v="USD"/>
    <n v="1336188019"/>
    <n v="1333596019"/>
    <b v="0"/>
    <n v="24"/>
    <b v="0"/>
    <s v="music/jazz"/>
    <n v="0"/>
    <n v="0"/>
    <x v="4"/>
    <x v="13"/>
  </r>
  <r>
    <n v="914"/>
    <x v="914"/>
    <s v="This project is for the making of a music video. All funds will go towards production costs for this event only."/>
    <n v="1500"/>
    <n v="0"/>
    <x v="2"/>
    <x v="0"/>
    <s v="USD"/>
    <n v="1345918747"/>
    <n v="1343326747"/>
    <b v="0"/>
    <n v="0"/>
    <b v="0"/>
    <s v="music/jazz"/>
    <n v="0"/>
    <n v="0"/>
    <x v="4"/>
    <x v="13"/>
  </r>
  <r>
    <n v="915"/>
    <x v="915"/>
    <s v="â€œThe Deep Brooklyn Suiteâ€ is a series of musical impressions about living and surviving in Brooklyn."/>
    <n v="6500"/>
    <n v="375"/>
    <x v="2"/>
    <x v="0"/>
    <s v="USD"/>
    <n v="1330577940"/>
    <n v="1327853914"/>
    <b v="0"/>
    <n v="9"/>
    <b v="0"/>
    <s v="music/jazz"/>
    <n v="0"/>
    <n v="0"/>
    <x v="4"/>
    <x v="13"/>
  </r>
  <r>
    <n v="916"/>
    <x v="916"/>
    <s v="Our next audio recording projects are scheduled for November 1 to 3, 2010 here in Kansas City, Missouri! "/>
    <n v="3300"/>
    <n v="0"/>
    <x v="2"/>
    <x v="0"/>
    <s v="USD"/>
    <n v="1287723600"/>
    <n v="1284409734"/>
    <b v="0"/>
    <n v="0"/>
    <b v="0"/>
    <s v="music/jazz"/>
    <n v="0"/>
    <n v="0"/>
    <x v="4"/>
    <x v="13"/>
  </r>
  <r>
    <n v="917"/>
    <x v="917"/>
    <s v="2014 World Cup / Copa do Mundo is creating much controversy. The song and video support and promote music &amp; sports education for all."/>
    <n v="5000"/>
    <n v="30"/>
    <x v="2"/>
    <x v="0"/>
    <s v="USD"/>
    <n v="1405305000"/>
    <n v="1402612730"/>
    <b v="0"/>
    <n v="1"/>
    <b v="0"/>
    <s v="music/jazz"/>
    <n v="0"/>
    <n v="0"/>
    <x v="4"/>
    <x v="13"/>
  </r>
  <r>
    <n v="918"/>
    <x v="918"/>
    <s v="Come watch my new mind twisting yet soothing music video â€œNothing Basicâ€. If you like it you can become part of what's coming up next!"/>
    <n v="3900"/>
    <n v="196"/>
    <x v="2"/>
    <x v="1"/>
    <s v="GBP"/>
    <n v="1417474761"/>
    <n v="1414879161"/>
    <b v="0"/>
    <n v="10"/>
    <b v="0"/>
    <s v="music/jazz"/>
    <n v="0"/>
    <n v="0"/>
    <x v="4"/>
    <x v="13"/>
  </r>
  <r>
    <n v="919"/>
    <x v="919"/>
    <s v="Cool jazz with a New Orleans flavor."/>
    <n v="20000"/>
    <n v="100"/>
    <x v="2"/>
    <x v="0"/>
    <s v="USD"/>
    <n v="1355930645"/>
    <n v="1352906645"/>
    <b v="0"/>
    <n v="1"/>
    <b v="0"/>
    <s v="music/jazz"/>
    <n v="0"/>
    <n v="0"/>
    <x v="4"/>
    <x v="13"/>
  </r>
  <r>
    <n v="920"/>
    <x v="920"/>
    <s v="Miami club band records powerhouse fusion album. You don't have to be a musician to understand the sound of jazz."/>
    <n v="5500"/>
    <n v="0"/>
    <x v="2"/>
    <x v="0"/>
    <s v="USD"/>
    <n v="1384448822"/>
    <n v="1381853222"/>
    <b v="0"/>
    <n v="0"/>
    <b v="0"/>
    <s v="music/jazz"/>
    <n v="0"/>
    <n v="0"/>
    <x v="4"/>
    <x v="13"/>
  </r>
  <r>
    <n v="921"/>
    <x v="921"/>
    <s v="I'm recording the music of my uncle, Legendary trumpeter Clifford Brown. Had uncle Cliff lived, how might he revisit his music today?"/>
    <n v="15000"/>
    <n v="4635"/>
    <x v="2"/>
    <x v="0"/>
    <s v="USD"/>
    <n v="1323666376"/>
    <n v="1320033976"/>
    <b v="0"/>
    <n v="20"/>
    <b v="0"/>
    <s v="music/jazz"/>
    <n v="0"/>
    <n v="0"/>
    <x v="4"/>
    <x v="13"/>
  </r>
  <r>
    <n v="922"/>
    <x v="922"/>
    <s v="Our goal is to help educate the world about jazz and its components; how it relates to love, romance, and success."/>
    <n v="27000"/>
    <n v="5680"/>
    <x v="2"/>
    <x v="0"/>
    <s v="USD"/>
    <n v="1412167393"/>
    <n v="1409143393"/>
    <b v="0"/>
    <n v="30"/>
    <b v="0"/>
    <s v="music/jazz"/>
    <n v="0"/>
    <n v="0"/>
    <x v="4"/>
    <x v="13"/>
  </r>
  <r>
    <n v="923"/>
    <x v="923"/>
    <s v="My first solo Album, &quot;Siempre Filiberto&quot;.  Inspired by and dedicated to a great man in my life who I recently lost to a tragic accident"/>
    <n v="15000"/>
    <n v="330"/>
    <x v="2"/>
    <x v="0"/>
    <s v="USD"/>
    <n v="1416614523"/>
    <n v="1414018923"/>
    <b v="0"/>
    <n v="6"/>
    <b v="0"/>
    <s v="music/jazz"/>
    <n v="0"/>
    <n v="0"/>
    <x v="4"/>
    <x v="13"/>
  </r>
  <r>
    <n v="924"/>
    <x v="924"/>
    <s v="Cultural and jazz instructional classes for youth at Preservation Hall. Preserving traditional New Orleans jazz and it's African roots."/>
    <n v="3000"/>
    <n v="327"/>
    <x v="2"/>
    <x v="0"/>
    <s v="USD"/>
    <n v="1360795069"/>
    <n v="1358203069"/>
    <b v="0"/>
    <n v="15"/>
    <b v="0"/>
    <s v="music/jazz"/>
    <n v="0"/>
    <n v="0"/>
    <x v="4"/>
    <x v="13"/>
  </r>
  <r>
    <n v="925"/>
    <x v="925"/>
    <s v="This project is a mix of original &amp; standard song selections.  This phase covers recording and package design expenses."/>
    <n v="6000"/>
    <n v="160"/>
    <x v="2"/>
    <x v="0"/>
    <s v="USD"/>
    <n v="1385590111"/>
    <n v="1382994511"/>
    <b v="0"/>
    <n v="5"/>
    <b v="0"/>
    <s v="music/jazz"/>
    <n v="0"/>
    <n v="0"/>
    <x v="4"/>
    <x v="13"/>
  </r>
  <r>
    <n v="926"/>
    <x v="926"/>
    <s v="we are an ambitious collective of brooklynites striving to fuse a concept album/fim into a multimedia musical theate.Inspired by the 2012shif"/>
    <n v="7000"/>
    <n v="0"/>
    <x v="2"/>
    <x v="0"/>
    <s v="USD"/>
    <n v="1278628800"/>
    <n v="1276043330"/>
    <b v="0"/>
    <n v="0"/>
    <b v="0"/>
    <s v="music/jazz"/>
    <n v="0"/>
    <n v="0"/>
    <x v="4"/>
    <x v="13"/>
  </r>
  <r>
    <n v="927"/>
    <x v="927"/>
    <s v="Studio CD/DVD Solo project of Pianist &amp; Keyboardist Jetro da Silva"/>
    <n v="20000"/>
    <n v="0"/>
    <x v="2"/>
    <x v="0"/>
    <s v="USD"/>
    <n v="1337024695"/>
    <n v="1334432695"/>
    <b v="0"/>
    <n v="0"/>
    <b v="0"/>
    <s v="music/jazz"/>
    <n v="0"/>
    <n v="0"/>
    <x v="4"/>
    <x v="13"/>
  </r>
  <r>
    <n v="928"/>
    <x v="928"/>
    <s v="A real Motown Backup singer on 22 gold and platinum albums headlines her own Jazz CD of Motown songs."/>
    <n v="14500"/>
    <n v="1575"/>
    <x v="2"/>
    <x v="0"/>
    <s v="USD"/>
    <n v="1353196800"/>
    <n v="1348864913"/>
    <b v="0"/>
    <n v="28"/>
    <b v="0"/>
    <s v="music/jazz"/>
    <n v="0"/>
    <n v="0"/>
    <x v="4"/>
    <x v="13"/>
  </r>
  <r>
    <n v="929"/>
    <x v="929"/>
    <s v="I am searching for monetary funding to go into a good recording studio and record experimental intuitive improv jazz."/>
    <n v="500"/>
    <n v="0"/>
    <x v="2"/>
    <x v="0"/>
    <s v="USD"/>
    <n v="1333946569"/>
    <n v="1331358169"/>
    <b v="0"/>
    <n v="0"/>
    <b v="0"/>
    <s v="music/jazz"/>
    <n v="0"/>
    <n v="0"/>
    <x v="4"/>
    <x v="13"/>
  </r>
  <r>
    <n v="930"/>
    <x v="930"/>
    <s v="We recorded a full-length album to be released this summer for FREE!  All we need is the last $900 to master it. Donate today for some rad gifts!"/>
    <n v="900"/>
    <n v="345"/>
    <x v="2"/>
    <x v="0"/>
    <s v="USD"/>
    <n v="1277501520"/>
    <n v="1273874306"/>
    <b v="0"/>
    <n v="5"/>
    <b v="0"/>
    <s v="music/jazz"/>
    <n v="0"/>
    <n v="0"/>
    <x v="4"/>
    <x v="13"/>
  </r>
  <r>
    <n v="931"/>
    <x v="931"/>
    <s v="A contemporary jazz project crossing music lines, from jazz to rock walking through some free elements and full of melody!"/>
    <n v="2000"/>
    <n v="131"/>
    <x v="2"/>
    <x v="1"/>
    <s v="GBP"/>
    <n v="1395007200"/>
    <n v="1392021502"/>
    <b v="0"/>
    <n v="7"/>
    <b v="0"/>
    <s v="music/jazz"/>
    <n v="0"/>
    <n v="0"/>
    <x v="4"/>
    <x v="13"/>
  </r>
  <r>
    <n v="932"/>
    <x v="932"/>
    <s v="Help me to create my 3rd album, a Christmas CD with 16 Holiday/Original favorites!"/>
    <n v="9500"/>
    <n v="1381"/>
    <x v="2"/>
    <x v="0"/>
    <s v="USD"/>
    <n v="1363990545"/>
    <n v="1360106145"/>
    <b v="0"/>
    <n v="30"/>
    <b v="0"/>
    <s v="music/jazz"/>
    <n v="0"/>
    <n v="0"/>
    <x v="4"/>
    <x v="13"/>
  </r>
  <r>
    <n v="933"/>
    <x v="933"/>
    <s v="I've only been able to release 7/10 songs for this album. I'd like to get into a professional studio and record them all properly."/>
    <n v="2000"/>
    <n v="120"/>
    <x v="2"/>
    <x v="0"/>
    <s v="USD"/>
    <n v="1399867409"/>
    <n v="1394683409"/>
    <b v="0"/>
    <n v="2"/>
    <b v="0"/>
    <s v="music/jazz"/>
    <n v="0"/>
    <n v="0"/>
    <x v="4"/>
    <x v="13"/>
  </r>
  <r>
    <n v="934"/>
    <x v="934"/>
    <s v="Ground Effect is my first solo EP project intended to help promote Fusion and creative music music in Saskatchewan and Canada."/>
    <n v="5000"/>
    <n v="1520"/>
    <x v="2"/>
    <x v="5"/>
    <s v="CAD"/>
    <n v="1399183200"/>
    <n v="1396633284"/>
    <b v="0"/>
    <n v="30"/>
    <b v="0"/>
    <s v="music/jazz"/>
    <n v="0"/>
    <n v="0"/>
    <x v="4"/>
    <x v="13"/>
  </r>
  <r>
    <n v="935"/>
    <x v="935"/>
    <s v="This vocal music and spoken word project uses the  gift of life,love,hope &amp; peace to enable people to see themselves as a masterpiece!"/>
    <n v="3500"/>
    <n v="50"/>
    <x v="2"/>
    <x v="0"/>
    <s v="USD"/>
    <n v="1454054429"/>
    <n v="1451462429"/>
    <b v="0"/>
    <n v="2"/>
    <b v="0"/>
    <s v="music/jazz"/>
    <n v="0"/>
    <n v="0"/>
    <x v="4"/>
    <x v="13"/>
  </r>
  <r>
    <n v="936"/>
    <x v="936"/>
    <s v="A CD of a live Jazz concert featuring Marti Mendenhall, George Mitchell, Scott Steed and Todd Strait."/>
    <n v="1400"/>
    <n v="0"/>
    <x v="2"/>
    <x v="0"/>
    <s v="USD"/>
    <n v="1326916800"/>
    <n v="1323131689"/>
    <b v="0"/>
    <n v="0"/>
    <b v="0"/>
    <s v="music/jazz"/>
    <n v="0"/>
    <n v="0"/>
    <x v="4"/>
    <x v="13"/>
  </r>
  <r>
    <n v="937"/>
    <x v="937"/>
    <s v="We've been invited to perform at Jazz Festival 2013. We must request funding to successfully manage this special invitation"/>
    <n v="3500"/>
    <n v="40"/>
    <x v="2"/>
    <x v="0"/>
    <s v="USD"/>
    <n v="1383509357"/>
    <n v="1380913757"/>
    <b v="0"/>
    <n v="2"/>
    <b v="0"/>
    <s v="music/jazz"/>
    <n v="0"/>
    <n v="0"/>
    <x v="4"/>
    <x v="13"/>
  </r>
  <r>
    <n v="938"/>
    <x v="938"/>
    <s v="Creating new avenues of exposure for young Jazz &amp; Soul artists_x000a_to express their Art of Music."/>
    <n v="7000"/>
    <n v="25"/>
    <x v="2"/>
    <x v="0"/>
    <s v="USD"/>
    <n v="1346585448"/>
    <n v="1343993448"/>
    <b v="0"/>
    <n v="1"/>
    <b v="0"/>
    <s v="music/jazz"/>
    <n v="0"/>
    <n v="0"/>
    <x v="4"/>
    <x v="13"/>
  </r>
  <r>
    <n v="939"/>
    <x v="939"/>
    <s v="Jazz to jazz, New York to France, a piano trio of cutting-edge French jazzmen and a NY-based Japanese jazz pianist. Superbly different!"/>
    <n v="2750"/>
    <n v="40"/>
    <x v="2"/>
    <x v="0"/>
    <s v="USD"/>
    <n v="1372622280"/>
    <n v="1369246738"/>
    <b v="0"/>
    <n v="2"/>
    <b v="0"/>
    <s v="music/jazz"/>
    <n v="0"/>
    <n v="0"/>
    <x v="4"/>
    <x v="13"/>
  </r>
  <r>
    <n v="940"/>
    <x v="940"/>
    <s v="The 1st club in your bag should be between your ears!  Light up Your Brain Power. Play Smarter. Swing the LUMIC Band.."/>
    <n v="9000"/>
    <n v="1544"/>
    <x v="2"/>
    <x v="0"/>
    <s v="USD"/>
    <n v="1439251926"/>
    <n v="1435363926"/>
    <b v="0"/>
    <n v="14"/>
    <b v="0"/>
    <s v="technology/wearables"/>
    <n v="0"/>
    <n v="0"/>
    <x v="2"/>
    <x v="8"/>
  </r>
  <r>
    <n v="941"/>
    <x v="941"/>
    <s v="Snoring shouldn't ruin your or your partner's sleep and you don't need expensive, uncomfortable or ugly devices to help the problem"/>
    <n v="50000"/>
    <n v="1161"/>
    <x v="2"/>
    <x v="0"/>
    <s v="USD"/>
    <n v="1486693145"/>
    <n v="1484101145"/>
    <b v="0"/>
    <n v="31"/>
    <b v="0"/>
    <s v="technology/wearables"/>
    <n v="0"/>
    <n v="0"/>
    <x v="2"/>
    <x v="8"/>
  </r>
  <r>
    <n v="942"/>
    <x v="942"/>
    <s v="A Hands Free head mounted display adapter that supports the I AM Cardboard dscvr VR viewer for comfortable extended 3-D/VR viewing."/>
    <n v="7500"/>
    <n v="668"/>
    <x v="2"/>
    <x v="0"/>
    <s v="USD"/>
    <n v="1455826460"/>
    <n v="1452716060"/>
    <b v="0"/>
    <n v="16"/>
    <b v="0"/>
    <s v="technology/wearables"/>
    <n v="0"/>
    <n v="0"/>
    <x v="2"/>
    <x v="8"/>
  </r>
  <r>
    <n v="943"/>
    <x v="943"/>
    <s v="A mask for home or travel that will give you the best, undisturbed sleep of your life."/>
    <n v="3000"/>
    <n v="289"/>
    <x v="2"/>
    <x v="0"/>
    <s v="USD"/>
    <n v="1480438905"/>
    <n v="1477843305"/>
    <b v="0"/>
    <n v="12"/>
    <b v="0"/>
    <s v="technology/wearables"/>
    <n v="0"/>
    <n v="0"/>
    <x v="2"/>
    <x v="8"/>
  </r>
  <r>
    <n v="944"/>
    <x v="944"/>
    <s v="Find your pet when it's missing, digitally store pet-related information, and locate pet friend establishments and services."/>
    <n v="50000"/>
    <n v="6663"/>
    <x v="2"/>
    <x v="0"/>
    <s v="USD"/>
    <n v="1460988000"/>
    <n v="1458050450"/>
    <b v="0"/>
    <n v="96"/>
    <b v="0"/>
    <s v="technology/wearables"/>
    <n v="0"/>
    <n v="0"/>
    <x v="2"/>
    <x v="8"/>
  </r>
  <r>
    <n v="945"/>
    <x v="945"/>
    <s v="Make your watch Smart ! CT Band is an ultra-thin, high-tech smart watch-strap awarded twice at CES 2017 las vegas"/>
    <n v="100000"/>
    <n v="2484"/>
    <x v="2"/>
    <x v="6"/>
    <s v="EUR"/>
    <n v="1487462340"/>
    <n v="1482958626"/>
    <b v="0"/>
    <n v="16"/>
    <b v="0"/>
    <s v="technology/wearables"/>
    <n v="0"/>
    <n v="0"/>
    <x v="2"/>
    <x v="8"/>
  </r>
  <r>
    <n v="946"/>
    <x v="946"/>
    <s v="Soft edged-Hard working. The perfect wearable organization for the home and professional shop."/>
    <n v="15000"/>
    <n v="286"/>
    <x v="2"/>
    <x v="0"/>
    <s v="USD"/>
    <n v="1473444048"/>
    <n v="1470852048"/>
    <b v="0"/>
    <n v="5"/>
    <b v="0"/>
    <s v="technology/wearables"/>
    <n v="0"/>
    <n v="0"/>
    <x v="2"/>
    <x v="8"/>
  </r>
  <r>
    <n v="947"/>
    <x v="947"/>
    <s v="The CCP Pack is a bag that charges your smartphones and tablets on the go! Also holds small important items. &quot;Never Without Power&quot;."/>
    <n v="850"/>
    <n v="0"/>
    <x v="2"/>
    <x v="0"/>
    <s v="USD"/>
    <n v="1467312306"/>
    <n v="1462128306"/>
    <b v="0"/>
    <n v="0"/>
    <b v="0"/>
    <s v="technology/wearables"/>
    <n v="0"/>
    <n v="0"/>
    <x v="2"/>
    <x v="8"/>
  </r>
  <r>
    <n v="948"/>
    <x v="948"/>
    <s v="T-Shirt with Led panel controlled by Android app over WiFi. _x000a_Multiple shirts, games, text, video effects support,"/>
    <n v="4000"/>
    <n v="480"/>
    <x v="2"/>
    <x v="9"/>
    <s v="EUR"/>
    <n v="1457812364"/>
    <n v="1455220364"/>
    <b v="0"/>
    <n v="8"/>
    <b v="0"/>
    <s v="technology/wearables"/>
    <n v="0"/>
    <n v="0"/>
    <x v="2"/>
    <x v="8"/>
  </r>
  <r>
    <n v="949"/>
    <x v="949"/>
    <s v="Der INBED ist ein innovatives Multisensor-Wearable fÃ¼r die SturzprÃ¤vention motorisch eingeschrÃ¤nkter Personen."/>
    <n v="20000"/>
    <n v="273"/>
    <x v="2"/>
    <x v="12"/>
    <s v="EUR"/>
    <n v="1456016576"/>
    <n v="1450832576"/>
    <b v="0"/>
    <n v="7"/>
    <b v="0"/>
    <s v="technology/wearables"/>
    <n v="0"/>
    <n v="0"/>
    <x v="2"/>
    <x v="8"/>
  </r>
  <r>
    <n v="950"/>
    <x v="950"/>
    <s v="Rider worn tail light brake light. Adheres to virtually any coat, jacket or vest. Stays on even when you get off."/>
    <n v="5000"/>
    <n v="1402"/>
    <x v="2"/>
    <x v="5"/>
    <s v="CAD"/>
    <n v="1453053661"/>
    <n v="1450461661"/>
    <b v="0"/>
    <n v="24"/>
    <b v="0"/>
    <s v="technology/wearables"/>
    <n v="0"/>
    <n v="0"/>
    <x v="2"/>
    <x v="8"/>
  </r>
  <r>
    <n v="951"/>
    <x v="951"/>
    <s v="Revolutionizing the way we walk our dogs!"/>
    <n v="50000"/>
    <n v="19195"/>
    <x v="2"/>
    <x v="0"/>
    <s v="USD"/>
    <n v="1465054872"/>
    <n v="1461166872"/>
    <b v="0"/>
    <n v="121"/>
    <b v="0"/>
    <s v="technology/wearables"/>
    <n v="0"/>
    <n v="0"/>
    <x v="2"/>
    <x v="8"/>
  </r>
  <r>
    <n v="952"/>
    <x v="952"/>
    <s v="Audionoggin: Wireless personal surround sound for the athlete in everyone."/>
    <n v="49000"/>
    <n v="19572"/>
    <x v="2"/>
    <x v="0"/>
    <s v="USD"/>
    <n v="1479483812"/>
    <n v="1476888212"/>
    <b v="0"/>
    <n v="196"/>
    <b v="0"/>
    <s v="technology/wearables"/>
    <n v="0"/>
    <n v="0"/>
    <x v="2"/>
    <x v="8"/>
  </r>
  <r>
    <n v="953"/>
    <x v="953"/>
    <s v="IRring is the worlds first universal remote control that fits on your finger and controls your TV, your lighting, and your life."/>
    <n v="15000"/>
    <n v="126"/>
    <x v="2"/>
    <x v="0"/>
    <s v="USD"/>
    <n v="1422158199"/>
    <n v="1419566199"/>
    <b v="0"/>
    <n v="5"/>
    <b v="0"/>
    <s v="technology/wearables"/>
    <n v="0"/>
    <n v="0"/>
    <x v="2"/>
    <x v="8"/>
  </r>
  <r>
    <n v="954"/>
    <x v="954"/>
    <s v="Turn your iPhone into wearable tech &amp; GoPro. Features: Selfie Stick, Tripod, &amp; Protective Top. Great for everyday carry."/>
    <n v="15000"/>
    <n v="6511"/>
    <x v="2"/>
    <x v="0"/>
    <s v="USD"/>
    <n v="1440100839"/>
    <n v="1436472039"/>
    <b v="0"/>
    <n v="73"/>
    <b v="0"/>
    <s v="technology/wearables"/>
    <n v="0"/>
    <n v="0"/>
    <x v="2"/>
    <x v="8"/>
  </r>
  <r>
    <n v="955"/>
    <x v="955"/>
    <s v="PAXIEâ„¢ is a GPS enabled safety wearable for kids that promotes discovery and play while offering parents peace of mind."/>
    <n v="300000"/>
    <n v="16984"/>
    <x v="2"/>
    <x v="0"/>
    <s v="USD"/>
    <n v="1473750300"/>
    <n v="1470294300"/>
    <b v="0"/>
    <n v="93"/>
    <b v="0"/>
    <s v="technology/wearables"/>
    <n v="0"/>
    <n v="0"/>
    <x v="2"/>
    <x v="8"/>
  </r>
  <r>
    <n v="956"/>
    <x v="956"/>
    <s v="You can rent out your Car with Uber. _x000a_You can rent out your Home with Airbnb. _x000a_Now you can rent out your CLOSET with SemiYOURS!"/>
    <n v="50000"/>
    <n v="861"/>
    <x v="2"/>
    <x v="0"/>
    <s v="USD"/>
    <n v="1430081759"/>
    <n v="1424901359"/>
    <b v="0"/>
    <n v="17"/>
    <b v="0"/>
    <s v="technology/wearables"/>
    <n v="0"/>
    <n v="0"/>
    <x v="2"/>
    <x v="8"/>
  </r>
  <r>
    <n v="957"/>
    <x v="957"/>
    <s v="A Leather Smart watch Band, that NEVER needs to be charged for only $37!"/>
    <n v="12000"/>
    <n v="233"/>
    <x v="2"/>
    <x v="0"/>
    <s v="USD"/>
    <n v="1479392133"/>
    <n v="1476710133"/>
    <b v="0"/>
    <n v="7"/>
    <b v="0"/>
    <s v="technology/wearables"/>
    <n v="0"/>
    <n v="0"/>
    <x v="2"/>
    <x v="8"/>
  </r>
  <r>
    <n v="958"/>
    <x v="958"/>
    <s v="Brown Leather and Black Nylon extra-long Apple Watch bands for large wrists connects to 42mm. Go measure! Design fits 190-250mm wrists."/>
    <n v="7777"/>
    <n v="881"/>
    <x v="2"/>
    <x v="0"/>
    <s v="USD"/>
    <n v="1428641940"/>
    <n v="1426792563"/>
    <b v="0"/>
    <n v="17"/>
    <b v="0"/>
    <s v="technology/wearables"/>
    <n v="0"/>
    <n v="0"/>
    <x v="2"/>
    <x v="8"/>
  </r>
  <r>
    <n v="959"/>
    <x v="959"/>
    <s v="The Pi (Arduino-Compatible) is a new kind of wearable. It's a diy smartwatch with a round display, touch ring, and a powerful CPU!"/>
    <n v="50000"/>
    <n v="19430"/>
    <x v="2"/>
    <x v="0"/>
    <s v="USD"/>
    <n v="1421640665"/>
    <n v="1419048665"/>
    <b v="0"/>
    <n v="171"/>
    <b v="0"/>
    <s v="technology/wearables"/>
    <n v="0"/>
    <n v="0"/>
    <x v="2"/>
    <x v="8"/>
  </r>
  <r>
    <n v="960"/>
    <x v="960"/>
    <s v="Kai sits right behind your ear and lets you access a smart voice interface 24/7. Call, text, search, and even call an Uber."/>
    <n v="55650"/>
    <n v="25655"/>
    <x v="2"/>
    <x v="0"/>
    <s v="USD"/>
    <n v="1489500155"/>
    <n v="1485874955"/>
    <b v="0"/>
    <n v="188"/>
    <b v="0"/>
    <s v="technology/wearables"/>
    <n v="0"/>
    <n v="0"/>
    <x v="2"/>
    <x v="8"/>
  </r>
  <r>
    <n v="961"/>
    <x v="961"/>
    <s v="Active, happy &amp; healthy together! _x000a_Thatâ€™s our mission for all dogs and their parents."/>
    <n v="95000"/>
    <n v="40079"/>
    <x v="2"/>
    <x v="0"/>
    <s v="USD"/>
    <n v="1487617200"/>
    <n v="1483634335"/>
    <b v="0"/>
    <n v="110"/>
    <b v="0"/>
    <s v="technology/wearables"/>
    <n v="0"/>
    <n v="0"/>
    <x v="2"/>
    <x v="8"/>
  </r>
  <r>
    <n v="962"/>
    <x v="962"/>
    <s v="Introducing the iDavit, a revolutionary crane-like system thatâ€™ll allow you to work anywhere. Hands free to be totally hands on."/>
    <n v="2500"/>
    <n v="712"/>
    <x v="2"/>
    <x v="0"/>
    <s v="USD"/>
    <n v="1455210353"/>
    <n v="1451927153"/>
    <b v="0"/>
    <n v="37"/>
    <b v="0"/>
    <s v="technology/wearables"/>
    <n v="0"/>
    <n v="0"/>
    <x v="2"/>
    <x v="8"/>
  </r>
  <r>
    <n v="963"/>
    <x v="963"/>
    <s v="WE are molding an educated, motivated, non violent GENERATION!"/>
    <n v="35000"/>
    <n v="377"/>
    <x v="2"/>
    <x v="0"/>
    <s v="USD"/>
    <n v="1476717319"/>
    <n v="1473693319"/>
    <b v="0"/>
    <n v="9"/>
    <b v="0"/>
    <s v="technology/wearables"/>
    <n v="0"/>
    <n v="0"/>
    <x v="2"/>
    <x v="8"/>
  </r>
  <r>
    <n v="964"/>
    <x v="964"/>
    <s v="Tired of fumbling around for the audio controls on your phone?  Easily control your music with the GoMote and a click of your thumb."/>
    <n v="110000"/>
    <n v="879"/>
    <x v="2"/>
    <x v="5"/>
    <s v="CAD"/>
    <n v="1441119919"/>
    <n v="1437663919"/>
    <b v="0"/>
    <n v="29"/>
    <b v="0"/>
    <s v="technology/wearables"/>
    <n v="0"/>
    <n v="0"/>
    <x v="2"/>
    <x v="8"/>
  </r>
  <r>
    <n v="965"/>
    <x v="965"/>
    <s v="Palms Free RetractableCell Phone Harness fits all Cell phones Iphone 4 5 6 7 Galaxy S Go Pro Ipad Mini and Tablets Keep your hands free"/>
    <n v="25000"/>
    <n v="298"/>
    <x v="2"/>
    <x v="0"/>
    <s v="USD"/>
    <n v="1477454340"/>
    <n v="1474676646"/>
    <b v="0"/>
    <n v="6"/>
    <b v="0"/>
    <s v="technology/wearables"/>
    <n v="0"/>
    <n v="0"/>
    <x v="2"/>
    <x v="8"/>
  </r>
  <r>
    <n v="966"/>
    <x v="966"/>
    <s v="ICE SHIRT; running, multi-sport, cycling, &amp; athletic wear shirts that hold melting ice to cool you on hot days."/>
    <n v="12000"/>
    <n v="1776"/>
    <x v="2"/>
    <x v="0"/>
    <s v="USD"/>
    <n v="1475766932"/>
    <n v="1473174932"/>
    <b v="0"/>
    <n v="30"/>
    <b v="0"/>
    <s v="technology/wearables"/>
    <n v="0"/>
    <n v="0"/>
    <x v="2"/>
    <x v="8"/>
  </r>
  <r>
    <n v="967"/>
    <x v="967"/>
    <s v="Better Beanie is the new therapeutic wearable designed to assist you while keeping your hands free."/>
    <n v="20000"/>
    <n v="3562"/>
    <x v="2"/>
    <x v="0"/>
    <s v="USD"/>
    <n v="1461301574"/>
    <n v="1456121174"/>
    <b v="0"/>
    <n v="81"/>
    <b v="0"/>
    <s v="technology/wearables"/>
    <n v="0"/>
    <n v="0"/>
    <x v="2"/>
    <x v="8"/>
  </r>
  <r>
    <n v="968"/>
    <x v="968"/>
    <s v="Anyone who want to support of this will be credited. This will be my ultimate build. Full animatronics, from arms, legs, H.U.D, etc"/>
    <n v="8000"/>
    <n v="106"/>
    <x v="2"/>
    <x v="0"/>
    <s v="USD"/>
    <n v="1408134034"/>
    <n v="1405542034"/>
    <b v="0"/>
    <n v="4"/>
    <b v="0"/>
    <s v="technology/wearables"/>
    <n v="0"/>
    <n v="0"/>
    <x v="2"/>
    <x v="8"/>
  </r>
  <r>
    <n v="969"/>
    <x v="969"/>
    <s v="Geek &amp; Chic Smart Jewelry Collection, Wearables Meet Style!"/>
    <n v="30000"/>
    <n v="14000"/>
    <x v="2"/>
    <x v="14"/>
    <s v="MXN"/>
    <n v="1486624607"/>
    <n v="1483773407"/>
    <b v="0"/>
    <n v="11"/>
    <b v="0"/>
    <s v="technology/wearables"/>
    <n v="0"/>
    <n v="0"/>
    <x v="2"/>
    <x v="8"/>
  </r>
  <r>
    <n v="970"/>
    <x v="970"/>
    <s v="Stainless Steel Modular Ring with screw on bezels for WiFi + Bluetooth + NFC Wireless modules with open source IOS and Android Apps"/>
    <n v="5000"/>
    <n v="2296"/>
    <x v="2"/>
    <x v="5"/>
    <s v="CAD"/>
    <n v="1485147540"/>
    <n v="1481951853"/>
    <b v="0"/>
    <n v="14"/>
    <b v="0"/>
    <s v="technology/wearables"/>
    <n v="0"/>
    <n v="0"/>
    <x v="2"/>
    <x v="8"/>
  </r>
  <r>
    <n v="971"/>
    <x v="971"/>
    <s v="Our amazing product is simple and sleek. Our laser system is USB rechargeable for hours of fun. Android / Apple App Controlled."/>
    <n v="100000"/>
    <n v="226"/>
    <x v="2"/>
    <x v="0"/>
    <s v="USD"/>
    <n v="1433178060"/>
    <n v="1429290060"/>
    <b v="0"/>
    <n v="5"/>
    <b v="0"/>
    <s v="technology/wearables"/>
    <n v="0"/>
    <n v="0"/>
    <x v="2"/>
    <x v="8"/>
  </r>
  <r>
    <n v="972"/>
    <x v="972"/>
    <s v="Slackers Patent-Pending Magnetic Clip and Cable System, Amazing Sound, Durability and Value Can't Be Beat...AT ANY PRICE!!"/>
    <n v="20000"/>
    <n v="6925"/>
    <x v="2"/>
    <x v="0"/>
    <s v="USD"/>
    <n v="1409813940"/>
    <n v="1407271598"/>
    <b v="0"/>
    <n v="45"/>
    <b v="0"/>
    <s v="technology/wearables"/>
    <n v="0"/>
    <n v="0"/>
    <x v="2"/>
    <x v="8"/>
  </r>
  <r>
    <n v="973"/>
    <x v="973"/>
    <s v="The RS-1 is one of the most innovative workout tools to hit the market ever.  A must have for anyone that enjoys new ways to get fit."/>
    <n v="20000"/>
    <n v="411"/>
    <x v="2"/>
    <x v="0"/>
    <s v="USD"/>
    <n v="1447032093"/>
    <n v="1441844493"/>
    <b v="0"/>
    <n v="8"/>
    <b v="0"/>
    <s v="technology/wearables"/>
    <n v="0"/>
    <n v="0"/>
    <x v="2"/>
    <x v="8"/>
  </r>
  <r>
    <n v="974"/>
    <x v="974"/>
    <s v="The device that allows those with artificial knees or arthritic knees to kneel down without putting pressure on their knees."/>
    <n v="50000"/>
    <n v="280"/>
    <x v="2"/>
    <x v="0"/>
    <s v="USD"/>
    <n v="1458925156"/>
    <n v="1456336756"/>
    <b v="0"/>
    <n v="3"/>
    <b v="0"/>
    <s v="technology/wearables"/>
    <n v="0"/>
    <n v="0"/>
    <x v="2"/>
    <x v="8"/>
  </r>
  <r>
    <n v="975"/>
    <x v="975"/>
    <s v="Horologic5 creates a case for the Apple Watch that reflects true luxury &amp; style. Check out the Garstin Luxury Case in 38mm/42mm"/>
    <n v="100000"/>
    <n v="2607"/>
    <x v="2"/>
    <x v="0"/>
    <s v="USD"/>
    <n v="1467132185"/>
    <n v="1461948185"/>
    <b v="0"/>
    <n v="24"/>
    <b v="0"/>
    <s v="technology/wearables"/>
    <n v="0"/>
    <n v="0"/>
    <x v="2"/>
    <x v="8"/>
  </r>
  <r>
    <n v="976"/>
    <x v="976"/>
    <s v="The Cinnamon II is an AppleÂ® ][ compatible wrist watch. Featuring 32k of memory and a 1 Mhz cpu. It's the ultimate in geek fashion."/>
    <n v="150000"/>
    <n v="2889"/>
    <x v="2"/>
    <x v="2"/>
    <s v="AUD"/>
    <n v="1439515497"/>
    <n v="1435627497"/>
    <b v="0"/>
    <n v="18"/>
    <b v="0"/>
    <s v="technology/wearables"/>
    <n v="0"/>
    <n v="0"/>
    <x v="2"/>
    <x v="8"/>
  </r>
  <r>
    <n v="977"/>
    <x v="977"/>
    <s v="The unique adapter to apply standard watch straps at your Samsung Gear S2 Sport and Sport 3G! Small, functional and handsome."/>
    <n v="2700"/>
    <n v="909"/>
    <x v="2"/>
    <x v="15"/>
    <s v="EUR"/>
    <n v="1456094197"/>
    <n v="1453502197"/>
    <b v="0"/>
    <n v="12"/>
    <b v="0"/>
    <s v="technology/wearables"/>
    <n v="0"/>
    <n v="0"/>
    <x v="2"/>
    <x v="8"/>
  </r>
  <r>
    <n v="978"/>
    <x v="978"/>
    <s v="hidn tempo is an intelligent watch band that allows you to monitor your stress and manage it anywhere, anytime."/>
    <n v="172889"/>
    <n v="97273"/>
    <x v="2"/>
    <x v="11"/>
    <s v="SEK"/>
    <n v="1456385101"/>
    <n v="1453793101"/>
    <b v="0"/>
    <n v="123"/>
    <b v="0"/>
    <s v="technology/wearables"/>
    <n v="0"/>
    <n v="0"/>
    <x v="2"/>
    <x v="8"/>
  </r>
  <r>
    <n v="979"/>
    <x v="979"/>
    <s v="Trequant is specifically designed for people with tremors. It helps them to track and analyse their tremors for better understanding."/>
    <n v="35000"/>
    <n v="28986.16"/>
    <x v="2"/>
    <x v="0"/>
    <s v="USD"/>
    <n v="1466449140"/>
    <n v="1463392828"/>
    <b v="0"/>
    <n v="96"/>
    <b v="0"/>
    <s v="technology/wearables"/>
    <n v="0"/>
    <n v="0"/>
    <x v="2"/>
    <x v="8"/>
  </r>
  <r>
    <n v="980"/>
    <x v="980"/>
    <s v="Jayster devices and Jayster app both use Bluetooth Smart technology to provide the most user-friendly system for finding lost valuables"/>
    <n v="10000"/>
    <n v="1486"/>
    <x v="2"/>
    <x v="0"/>
    <s v="USD"/>
    <n v="1417387322"/>
    <n v="1413495722"/>
    <b v="0"/>
    <n v="31"/>
    <b v="0"/>
    <s v="technology/wearables"/>
    <n v="0"/>
    <n v="0"/>
    <x v="2"/>
    <x v="8"/>
  </r>
  <r>
    <n v="981"/>
    <x v="981"/>
    <s v="Tabla Alpha-Num AEIOU Universal Remote &amp; Keyboard + Control. Multi platform wireless use anywhere wearable invisibles development kit."/>
    <n v="88888"/>
    <n v="11"/>
    <x v="2"/>
    <x v="0"/>
    <s v="USD"/>
    <n v="1407624222"/>
    <n v="1405032222"/>
    <b v="0"/>
    <n v="4"/>
    <b v="0"/>
    <s v="technology/wearables"/>
    <n v="0"/>
    <n v="0"/>
    <x v="2"/>
    <x v="8"/>
  </r>
  <r>
    <n v="982"/>
    <x v="982"/>
    <s v="revolutonary ultra-slim 2-in-1 Smart  2-in-1 I-PHONE handle/WALLETtm with 360 rotatiion"/>
    <n v="17500"/>
    <n v="3"/>
    <x v="2"/>
    <x v="0"/>
    <s v="USD"/>
    <n v="1475431486"/>
    <n v="1472839486"/>
    <b v="0"/>
    <n v="3"/>
    <b v="0"/>
    <s v="technology/wearables"/>
    <n v="0"/>
    <n v="0"/>
    <x v="2"/>
    <x v="8"/>
  </r>
  <r>
    <n v="983"/>
    <x v="983"/>
    <s v="Our t-shirt maintains steady temperatures through hot and cold focal points capable of reaching a 36ÂºF/20ÂºC range in under 2 minutes!"/>
    <n v="104219"/>
    <n v="30751"/>
    <x v="2"/>
    <x v="3"/>
    <s v="EUR"/>
    <n v="1471985640"/>
    <n v="1469289685"/>
    <b v="0"/>
    <n v="179"/>
    <b v="0"/>
    <s v="technology/wearables"/>
    <n v="0"/>
    <n v="0"/>
    <x v="2"/>
    <x v="8"/>
  </r>
  <r>
    <n v="984"/>
    <x v="984"/>
    <s v="Hello world,_x000a__x000a_My name is Earl Eddings, I'm just your average hard working family man from Virginia. I'm here because I need you to help"/>
    <n v="10000"/>
    <n v="106"/>
    <x v="2"/>
    <x v="0"/>
    <s v="USD"/>
    <n v="1427507208"/>
    <n v="1424918808"/>
    <b v="0"/>
    <n v="3"/>
    <b v="0"/>
    <s v="technology/wearables"/>
    <n v="0"/>
    <n v="0"/>
    <x v="2"/>
    <x v="8"/>
  </r>
  <r>
    <n v="985"/>
    <x v="985"/>
    <s v="Make your heart shine and watch it work! Cardiglow tracks improvements, times intervals and translates heart rate into color."/>
    <n v="30000"/>
    <n v="1888"/>
    <x v="2"/>
    <x v="12"/>
    <s v="EUR"/>
    <n v="1451602800"/>
    <n v="1449011610"/>
    <b v="0"/>
    <n v="23"/>
    <b v="0"/>
    <s v="technology/wearables"/>
    <n v="0"/>
    <n v="0"/>
    <x v="2"/>
    <x v="8"/>
  </r>
  <r>
    <n v="986"/>
    <x v="986"/>
    <s v="Amazing heated snow sport gloves; synonymous with quality, fusing innovative heat technology, style, functionality &amp; unique design."/>
    <n v="20000"/>
    <n v="2550"/>
    <x v="2"/>
    <x v="1"/>
    <s v="GBP"/>
    <n v="1452384000"/>
    <n v="1447698300"/>
    <b v="0"/>
    <n v="23"/>
    <b v="0"/>
    <s v="technology/wearables"/>
    <n v="0"/>
    <n v="0"/>
    <x v="2"/>
    <x v="8"/>
  </r>
  <r>
    <n v="987"/>
    <x v="987"/>
    <s v="Always know where your precious children are. Let them explore the world freely and in a secure way by using the Kidswatcher."/>
    <n v="50000"/>
    <n v="6610"/>
    <x v="2"/>
    <x v="9"/>
    <s v="EUR"/>
    <n v="1403507050"/>
    <n v="1400051050"/>
    <b v="0"/>
    <n v="41"/>
    <b v="0"/>
    <s v="technology/wearables"/>
    <n v="0"/>
    <n v="0"/>
    <x v="2"/>
    <x v="8"/>
  </r>
  <r>
    <n v="988"/>
    <x v="988"/>
    <s v="Itâ€™s original, fashion and unique, Ohyear is the first cover for your earphones that wears your style._x000a_Designed and made in Italy"/>
    <n v="5000"/>
    <n v="0"/>
    <x v="2"/>
    <x v="13"/>
    <s v="EUR"/>
    <n v="1475310825"/>
    <n v="1472718825"/>
    <b v="0"/>
    <n v="0"/>
    <b v="0"/>
    <s v="technology/wearables"/>
    <n v="0"/>
    <n v="0"/>
    <x v="2"/>
    <x v="8"/>
  </r>
  <r>
    <n v="989"/>
    <x v="989"/>
    <s v="The most useful phone charger you will ever buy"/>
    <n v="10000"/>
    <n v="1677"/>
    <x v="2"/>
    <x v="0"/>
    <s v="USD"/>
    <n v="1475101495"/>
    <n v="1472509495"/>
    <b v="0"/>
    <n v="32"/>
    <b v="0"/>
    <s v="technology/wearables"/>
    <n v="0"/>
    <n v="0"/>
    <x v="2"/>
    <x v="8"/>
  </r>
  <r>
    <n v="990"/>
    <x v="990"/>
    <s v="The revolutionized carseat, where no child will be left alone in a hot vehicle ever again. This alarm will save multiple babie's lives."/>
    <n v="25000"/>
    <n v="26"/>
    <x v="2"/>
    <x v="0"/>
    <s v="USD"/>
    <n v="1409770164"/>
    <n v="1407178164"/>
    <b v="0"/>
    <n v="2"/>
    <b v="0"/>
    <s v="technology/wearables"/>
    <n v="0"/>
    <n v="0"/>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0"/>
    <n v="0"/>
    <x v="2"/>
    <x v="8"/>
  </r>
  <r>
    <n v="992"/>
    <x v="992"/>
    <s v="The HOTTEST and COOLEST thing yet! WairConditioning... an entirely new level of comfortability!"/>
    <n v="100000"/>
    <n v="467"/>
    <x v="2"/>
    <x v="0"/>
    <s v="USD"/>
    <n v="1462655519"/>
    <n v="1457475119"/>
    <b v="0"/>
    <n v="4"/>
    <b v="0"/>
    <s v="technology/wearables"/>
    <n v="0"/>
    <n v="0"/>
    <x v="2"/>
    <x v="8"/>
  </r>
  <r>
    <n v="993"/>
    <x v="993"/>
    <s v="Shield TL is a tail light for a bicycle w/ radar technology. It makes you more visible to cars and drivers at a greater distance."/>
    <n v="70000"/>
    <n v="17561"/>
    <x v="2"/>
    <x v="0"/>
    <s v="USD"/>
    <n v="1478926800"/>
    <n v="1476054568"/>
    <b v="0"/>
    <n v="196"/>
    <b v="0"/>
    <s v="technology/wearables"/>
    <n v="0"/>
    <n v="0"/>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0"/>
    <n v="0"/>
    <x v="2"/>
    <x v="8"/>
  </r>
  <r>
    <n v="995"/>
    <x v="995"/>
    <s v="DAZLN nails light up near NFC devices like your mobile phone. If you're tired of receiving or gifting the same old thing look here!"/>
    <n v="10000"/>
    <n v="726"/>
    <x v="2"/>
    <x v="0"/>
    <s v="USD"/>
    <n v="1417276800"/>
    <n v="1415140480"/>
    <b v="0"/>
    <n v="9"/>
    <b v="0"/>
    <s v="technology/wearables"/>
    <n v="0"/>
    <n v="0"/>
    <x v="2"/>
    <x v="8"/>
  </r>
  <r>
    <n v="996"/>
    <x v="996"/>
    <s v="Study the behaviour of technical communities by tracking their movement  through wearables"/>
    <n v="4000"/>
    <n v="65"/>
    <x v="2"/>
    <x v="0"/>
    <s v="USD"/>
    <n v="1406474820"/>
    <n v="1403902060"/>
    <b v="0"/>
    <n v="5"/>
    <b v="0"/>
    <s v="technology/wearables"/>
    <n v="0"/>
    <n v="0"/>
    <x v="2"/>
    <x v="8"/>
  </r>
  <r>
    <n v="997"/>
    <x v="997"/>
    <s v="The iPhanny keeps your iPhone 6 safe from bending in those dangerous pants pockets."/>
    <n v="5000"/>
    <n v="65"/>
    <x v="2"/>
    <x v="0"/>
    <s v="USD"/>
    <n v="1417145297"/>
    <n v="1414549697"/>
    <b v="0"/>
    <n v="8"/>
    <b v="0"/>
    <s v="technology/wearables"/>
    <n v="0"/>
    <n v="0"/>
    <x v="2"/>
    <x v="8"/>
  </r>
  <r>
    <n v="998"/>
    <x v="998"/>
    <s v="Ollinfit is the first wearable fitness trainer with 3 sensors for superior accuracy, feedback and results."/>
    <n v="60000"/>
    <n v="35135"/>
    <x v="2"/>
    <x v="5"/>
    <s v="CAD"/>
    <n v="1447909401"/>
    <n v="1444017801"/>
    <b v="0"/>
    <n v="229"/>
    <b v="0"/>
    <s v="technology/wearables"/>
    <n v="0"/>
    <n v="0"/>
    <x v="2"/>
    <x v="8"/>
  </r>
  <r>
    <n v="999"/>
    <x v="999"/>
    <s v="Built in running, cycling, pedometer, and golf features for the edge you need to perform at your very best!"/>
    <n v="150000"/>
    <n v="11683"/>
    <x v="2"/>
    <x v="5"/>
    <s v="CAD"/>
    <n v="1415865720"/>
    <n v="1413270690"/>
    <b v="0"/>
    <n v="40"/>
    <b v="0"/>
    <s v="technology/wearables"/>
    <n v="0"/>
    <n v="0"/>
    <x v="2"/>
    <x v="8"/>
  </r>
  <r>
    <n v="1000"/>
    <x v="1000"/>
    <s v="Ristola watches made in La Chaux de-Fonds, Switzerland. A new brand of COSC and ISO Certified Professional watches."/>
    <n v="894700"/>
    <n v="19824"/>
    <x v="1"/>
    <x v="0"/>
    <s v="USD"/>
    <n v="1489537560"/>
    <n v="1484357160"/>
    <b v="0"/>
    <n v="6"/>
    <b v="0"/>
    <s v="technology/wearables"/>
    <n v="0"/>
    <n v="0"/>
    <x v="2"/>
    <x v="8"/>
  </r>
  <r>
    <n v="1001"/>
    <x v="1001"/>
    <s v="We make stylish sports clothing from LED jackets to backpacks and LED arm bands.With our LED technology you're sure to be seen in style"/>
    <n v="5000"/>
    <n v="5200"/>
    <x v="1"/>
    <x v="1"/>
    <s v="GBP"/>
    <n v="1485796613"/>
    <n v="1481908613"/>
    <b v="0"/>
    <n v="4"/>
    <b v="0"/>
    <s v="technology/wearables"/>
    <n v="0"/>
    <n v="0"/>
    <x v="2"/>
    <x v="8"/>
  </r>
  <r>
    <n v="1002"/>
    <x v="1002"/>
    <s v="A modern day locket that uses NFC technology to link your precious photos, videos, apps, and more. Choose our design or submit yours."/>
    <n v="9999"/>
    <n v="2960"/>
    <x v="1"/>
    <x v="0"/>
    <s v="USD"/>
    <n v="1450331940"/>
    <n v="1447777514"/>
    <b v="0"/>
    <n v="22"/>
    <b v="0"/>
    <s v="technology/wearables"/>
    <n v="0"/>
    <n v="0"/>
    <x v="2"/>
    <x v="8"/>
  </r>
  <r>
    <n v="1003"/>
    <x v="1003"/>
    <s v="Connected, heating, premium quality and comfortable leather sneakers - hand-crafted in France."/>
    <n v="20000"/>
    <n v="3211"/>
    <x v="1"/>
    <x v="6"/>
    <s v="EUR"/>
    <n v="1489680061"/>
    <n v="1487091661"/>
    <b v="0"/>
    <n v="15"/>
    <b v="0"/>
    <s v="technology/wearables"/>
    <n v="0"/>
    <n v="0"/>
    <x v="2"/>
    <x v="8"/>
  </r>
  <r>
    <n v="1004"/>
    <x v="1004"/>
    <s v="Harnessing wearable technology as a powerful defense for food-allergy children."/>
    <n v="25000"/>
    <n v="20552"/>
    <x v="1"/>
    <x v="0"/>
    <s v="USD"/>
    <n v="1455814827"/>
    <n v="1453222827"/>
    <b v="0"/>
    <n v="95"/>
    <b v="0"/>
    <s v="technology/wearables"/>
    <n v="0"/>
    <n v="0"/>
    <x v="2"/>
    <x v="8"/>
  </r>
  <r>
    <n v="1005"/>
    <x v="1005"/>
    <s v="The Forcite Alpine helmet records 4K footage and keeps you connected all in one sleek design."/>
    <n v="200000"/>
    <n v="150102"/>
    <x v="1"/>
    <x v="0"/>
    <s v="USD"/>
    <n v="1446217183"/>
    <n v="1443538783"/>
    <b v="0"/>
    <n v="161"/>
    <b v="0"/>
    <s v="technology/wearables"/>
    <n v="0"/>
    <n v="0"/>
    <x v="2"/>
    <x v="8"/>
  </r>
  <r>
    <n v="1006"/>
    <x v="1006"/>
    <s v="Sweat resistant, colorful, durable, CUSTOMIZABLE, watch bands &amp; protector bands that fit the Moto360 smartwatch."/>
    <n v="4000"/>
    <n v="234"/>
    <x v="1"/>
    <x v="0"/>
    <s v="USD"/>
    <n v="1418368260"/>
    <n v="1417654672"/>
    <b v="0"/>
    <n v="8"/>
    <b v="0"/>
    <s v="technology/wearables"/>
    <n v="0"/>
    <n v="0"/>
    <x v="2"/>
    <x v="8"/>
  </r>
  <r>
    <n v="1007"/>
    <x v="1007"/>
    <s v="Our knee sleeve monitors your muscles and recommends rest time (on a mobile app) when it detects overexertion!"/>
    <n v="30000"/>
    <n v="13296"/>
    <x v="1"/>
    <x v="0"/>
    <s v="USD"/>
    <n v="1481727623"/>
    <n v="1478095223"/>
    <b v="0"/>
    <n v="76"/>
    <b v="0"/>
    <s v="technology/wearables"/>
    <n v="0"/>
    <n v="0"/>
    <x v="2"/>
    <x v="8"/>
  </r>
  <r>
    <n v="1008"/>
    <x v="1008"/>
    <s v="MICLOP es una cabina portable impresa en 3D protegida en el interior con espuma acÃºstica, reduce el ruido ambiental o rebote de sonido."/>
    <n v="93500"/>
    <n v="250"/>
    <x v="1"/>
    <x v="14"/>
    <s v="MXN"/>
    <n v="1482953115"/>
    <n v="1480361115"/>
    <b v="0"/>
    <n v="1"/>
    <b v="0"/>
    <s v="technology/wearables"/>
    <n v="0"/>
    <n v="0"/>
    <x v="2"/>
    <x v="8"/>
  </r>
  <r>
    <n v="1009"/>
    <x v="1009"/>
    <s v="R-CON is a wearable that measures running form. Instantly know when your form is breaking down and when you are running your strongest."/>
    <n v="50000"/>
    <n v="6565"/>
    <x v="1"/>
    <x v="0"/>
    <s v="USD"/>
    <n v="1466346646"/>
    <n v="1463754646"/>
    <b v="0"/>
    <n v="101"/>
    <b v="0"/>
    <s v="technology/wearables"/>
    <n v="0"/>
    <n v="0"/>
    <x v="2"/>
    <x v="8"/>
  </r>
  <r>
    <n v="1010"/>
    <x v="1010"/>
    <s v="A beautiful biometric smartphone wrist dock, features a revolutionary reusable adhesive; 3 position phone stand and multi-purpose tool."/>
    <n v="115250"/>
    <n v="220"/>
    <x v="1"/>
    <x v="0"/>
    <s v="USD"/>
    <n v="1473044340"/>
    <n v="1468180462"/>
    <b v="0"/>
    <n v="4"/>
    <b v="0"/>
    <s v="technology/wearables"/>
    <n v="0"/>
    <n v="0"/>
    <x v="2"/>
    <x v="8"/>
  </r>
  <r>
    <n v="1011"/>
    <x v="1011"/>
    <s v="The first action sports training sleeve/leg protector of its kind to offer an unduplicated level of targeted protection!"/>
    <n v="20000"/>
    <n v="75"/>
    <x v="1"/>
    <x v="0"/>
    <s v="USD"/>
    <n v="1418938395"/>
    <n v="1415050395"/>
    <b v="0"/>
    <n v="1"/>
    <b v="0"/>
    <s v="technology/wearables"/>
    <n v="0"/>
    <n v="0"/>
    <x v="2"/>
    <x v="8"/>
  </r>
  <r>
    <n v="1012"/>
    <x v="1012"/>
    <s v="The world's most advanced jacket for SMARTPHONE USER ,for WORKOUT, for TRAVEL, for OUTDOOR /Bluetooth Charging Wearable Apparel"/>
    <n v="5000"/>
    <n v="1076751.05"/>
    <x v="1"/>
    <x v="0"/>
    <s v="USD"/>
    <n v="1485254052"/>
    <n v="1481366052"/>
    <b v="0"/>
    <n v="775"/>
    <b v="0"/>
    <s v="technology/wearables"/>
    <n v="0"/>
    <n v="0"/>
    <x v="2"/>
    <x v="8"/>
  </r>
  <r>
    <n v="1013"/>
    <x v="1013"/>
    <s v="Versa Prima: The first portable and wearable LED strip that's controlled via Bluetooth. Designed to be versatile for your creativity."/>
    <n v="25000"/>
    <n v="8632"/>
    <x v="1"/>
    <x v="0"/>
    <s v="USD"/>
    <n v="1451419200"/>
    <n v="1449000056"/>
    <b v="0"/>
    <n v="90"/>
    <b v="0"/>
    <s v="technology/wearables"/>
    <n v="0"/>
    <n v="0"/>
    <x v="2"/>
    <x v="8"/>
  </r>
  <r>
    <n v="1014"/>
    <x v="1014"/>
    <s v="CHEMION is an eyewear device that lets you show your creativity to the world."/>
    <n v="10000"/>
    <n v="3060"/>
    <x v="1"/>
    <x v="0"/>
    <s v="USD"/>
    <n v="1420070615"/>
    <n v="1415750615"/>
    <b v="0"/>
    <n v="16"/>
    <b v="0"/>
    <s v="technology/wearables"/>
    <n v="0"/>
    <n v="0"/>
    <x v="2"/>
    <x v="8"/>
  </r>
  <r>
    <n v="1015"/>
    <x v="1015"/>
    <s v="SKIN - The wearable music remote control which makes your fitness lifestyle a bit easier"/>
    <n v="9000"/>
    <n v="240"/>
    <x v="1"/>
    <x v="16"/>
    <s v="CHF"/>
    <n v="1448489095"/>
    <n v="1445893495"/>
    <b v="0"/>
    <n v="6"/>
    <b v="0"/>
    <s v="technology/wearables"/>
    <n v="0"/>
    <n v="0"/>
    <x v="2"/>
    <x v="8"/>
  </r>
  <r>
    <n v="1016"/>
    <x v="1016"/>
    <s v="Send an alert for help and find missing people, pets, and valuables with the touch of a button. Get yours today!"/>
    <n v="100000"/>
    <n v="2842"/>
    <x v="1"/>
    <x v="0"/>
    <s v="USD"/>
    <n v="1459992856"/>
    <n v="1456108456"/>
    <b v="0"/>
    <n v="38"/>
    <b v="0"/>
    <s v="technology/wearables"/>
    <n v="0"/>
    <n v="0"/>
    <x v="2"/>
    <x v="8"/>
  </r>
  <r>
    <n v="1017"/>
    <x v="1017"/>
    <s v="Enjoy high-quality sound and the possibility to control your smartphone and apps using custom voice commands and head movements."/>
    <n v="250000"/>
    <n v="57197"/>
    <x v="1"/>
    <x v="0"/>
    <s v="USD"/>
    <n v="1448125935"/>
    <n v="1444666335"/>
    <b v="0"/>
    <n v="355"/>
    <b v="0"/>
    <s v="technology/wearables"/>
    <n v="0"/>
    <n v="0"/>
    <x v="2"/>
    <x v="8"/>
  </r>
  <r>
    <n v="1018"/>
    <x v="1018"/>
    <s v="Owl is a fitness tracker along with an accompanying iOS app, that is both fun and interactive for children."/>
    <n v="20000"/>
    <n v="621"/>
    <x v="1"/>
    <x v="0"/>
    <s v="USD"/>
    <n v="1468496933"/>
    <n v="1465904933"/>
    <b v="0"/>
    <n v="7"/>
    <b v="0"/>
    <s v="technology/wearables"/>
    <n v="0"/>
    <n v="0"/>
    <x v="2"/>
    <x v="8"/>
  </r>
  <r>
    <n v="1019"/>
    <x v="1019"/>
    <s v="Tempi Is a Wearable Bluetooth Device That Gives Accurate Temperature and Humidity Readings."/>
    <n v="45000"/>
    <n v="21300"/>
    <x v="1"/>
    <x v="0"/>
    <s v="USD"/>
    <n v="1423092149"/>
    <n v="1420500149"/>
    <b v="0"/>
    <n v="400"/>
    <b v="0"/>
    <s v="technology/wearables"/>
    <n v="0"/>
    <n v="0"/>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0"/>
    <n v="0"/>
    <x v="5"/>
    <x v="16"/>
  </r>
  <r>
    <n v="1041"/>
    <x v="1041"/>
    <s v="I am trying to document what it is like to plunge head first into the music/audio industry as an intern."/>
    <n v="50"/>
    <n v="0"/>
    <x v="1"/>
    <x v="0"/>
    <s v="USD"/>
    <n v="1406769992"/>
    <n v="1405041992"/>
    <b v="0"/>
    <n v="0"/>
    <b v="0"/>
    <s v="journalism/audio"/>
    <n v="0"/>
    <n v="0"/>
    <x v="5"/>
    <x v="16"/>
  </r>
  <r>
    <n v="1042"/>
    <x v="1042"/>
    <s v="Hello! I'm Ben and I have been wanting to start a podcast for a while. I am looking to kickstart the process and get into the game!"/>
    <n v="650"/>
    <n v="10"/>
    <x v="1"/>
    <x v="0"/>
    <s v="USD"/>
    <n v="1410516000"/>
    <n v="1406824948"/>
    <b v="0"/>
    <n v="1"/>
    <b v="0"/>
    <s v="journalism/audio"/>
    <n v="0"/>
    <n v="0"/>
    <x v="5"/>
    <x v="16"/>
  </r>
  <r>
    <n v="1043"/>
    <x v="1043"/>
    <s v="We're seeking funding for a special 10th Anniversary PRINT EDITION! Receive your own copy for only $8"/>
    <n v="100000"/>
    <n v="8537"/>
    <x v="1"/>
    <x v="0"/>
    <s v="USD"/>
    <n v="1432101855"/>
    <n v="1429509855"/>
    <b v="0"/>
    <n v="292"/>
    <b v="0"/>
    <s v="journalism/audio"/>
    <n v="0"/>
    <n v="0"/>
    <x v="5"/>
    <x v="16"/>
  </r>
  <r>
    <n v="1044"/>
    <x v="1044"/>
    <s v="Hi. I'm looking to raise some funds to get some microphones, some interfaces to hook XLR to my iPad/iPhone/iMac. Plus some other stuff."/>
    <n v="7000"/>
    <n v="6"/>
    <x v="1"/>
    <x v="0"/>
    <s v="USD"/>
    <n v="1425587220"/>
    <n v="1420668801"/>
    <b v="0"/>
    <n v="2"/>
    <b v="0"/>
    <s v="journalism/audio"/>
    <n v="0"/>
    <n v="0"/>
    <x v="5"/>
    <x v="16"/>
  </r>
  <r>
    <n v="1045"/>
    <x v="1045"/>
    <s v="In Case Of Emergency is a radio talk show for preppers, beginning preppers, and with preparedness in mind."/>
    <n v="10000"/>
    <n v="266"/>
    <x v="1"/>
    <x v="0"/>
    <s v="USD"/>
    <n v="1408827550"/>
    <n v="1406235550"/>
    <b v="0"/>
    <n v="8"/>
    <b v="0"/>
    <s v="journalism/audio"/>
    <n v="0"/>
    <n v="0"/>
    <x v="5"/>
    <x v="16"/>
  </r>
  <r>
    <n v="1046"/>
    <x v="1046"/>
    <s v="All Things Horses is slowly becoming the greatest podcast on the internet and we are looking to upgrade the studio and software."/>
    <n v="3000"/>
    <n v="0"/>
    <x v="1"/>
    <x v="12"/>
    <s v="EUR"/>
    <n v="1451161560"/>
    <n v="1447273560"/>
    <b v="0"/>
    <n v="0"/>
    <b v="0"/>
    <s v="journalism/audio"/>
    <n v="0"/>
    <n v="0"/>
    <x v="5"/>
    <x v="16"/>
  </r>
  <r>
    <n v="1047"/>
    <x v="1047"/>
    <s v="I wish to start a new podcast called Voices of Texas, and I want to interview interesting people of Texas each week."/>
    <n v="2000"/>
    <n v="1"/>
    <x v="1"/>
    <x v="0"/>
    <s v="USD"/>
    <n v="1415219915"/>
    <n v="1412624315"/>
    <b v="0"/>
    <n v="1"/>
    <b v="0"/>
    <s v="journalism/audio"/>
    <n v="0"/>
    <n v="0"/>
    <x v="5"/>
    <x v="16"/>
  </r>
  <r>
    <n v="1048"/>
    <x v="1048"/>
    <s v="#MyLifeMatters features compelling stories of students &amp; young adults who overcame challenges to take ownership of their lives."/>
    <n v="15000"/>
    <n v="212"/>
    <x v="1"/>
    <x v="0"/>
    <s v="USD"/>
    <n v="1474766189"/>
    <n v="1471310189"/>
    <b v="0"/>
    <n v="4"/>
    <b v="0"/>
    <s v="journalism/audio"/>
    <n v="0"/>
    <n v="0"/>
    <x v="5"/>
    <x v="16"/>
  </r>
  <r>
    <n v="1049"/>
    <x v="1049"/>
    <s v="------"/>
    <n v="12000"/>
    <n v="0"/>
    <x v="1"/>
    <x v="0"/>
    <s v="USD"/>
    <n v="1455272445"/>
    <n v="1452680445"/>
    <b v="0"/>
    <n v="0"/>
    <b v="0"/>
    <s v="journalism/audio"/>
    <n v="0"/>
    <n v="0"/>
    <x v="5"/>
    <x v="16"/>
  </r>
  <r>
    <n v="1050"/>
    <x v="1050"/>
    <s v="Secularism is on the rise and I hear you.Talk to me."/>
    <n v="2500"/>
    <n v="0"/>
    <x v="1"/>
    <x v="0"/>
    <s v="USD"/>
    <n v="1442257677"/>
    <n v="1439665677"/>
    <b v="0"/>
    <n v="0"/>
    <b v="0"/>
    <s v="journalism/audio"/>
    <n v="0"/>
    <n v="0"/>
    <x v="5"/>
    <x v="16"/>
  </r>
  <r>
    <n v="1051"/>
    <x v="1051"/>
    <s v="Inspired by some great podcasters as well as my desire to learn from many people about many topics, plus just to inform people."/>
    <n v="500"/>
    <n v="0"/>
    <x v="1"/>
    <x v="0"/>
    <s v="USD"/>
    <n v="1409098825"/>
    <n v="1406679625"/>
    <b v="0"/>
    <n v="0"/>
    <b v="0"/>
    <s v="journalism/audio"/>
    <n v="0"/>
    <n v="0"/>
    <x v="5"/>
    <x v="16"/>
  </r>
  <r>
    <n v="1052"/>
    <x v="1052"/>
    <s v="Production costs for middle aged comics sharing cross USA country road trip experience via www.bigdaddyroadshow.com Podcasts.ComedySHOW"/>
    <n v="4336"/>
    <n v="0"/>
    <x v="1"/>
    <x v="0"/>
    <s v="USD"/>
    <n v="1465243740"/>
    <n v="1461438495"/>
    <b v="0"/>
    <n v="0"/>
    <b v="0"/>
    <s v="journalism/audio"/>
    <n v="0"/>
    <n v="0"/>
    <x v="5"/>
    <x v="16"/>
  </r>
  <r>
    <n v="1053"/>
    <x v="1053"/>
    <s v="How well do you know the stranger walking past you or the neighbor up the street? Extraordinary stories told by everyday people."/>
    <n v="1500"/>
    <n v="15"/>
    <x v="1"/>
    <x v="0"/>
    <s v="USD"/>
    <n v="1488773332"/>
    <n v="1486613332"/>
    <b v="0"/>
    <n v="1"/>
    <b v="0"/>
    <s v="journalism/audio"/>
    <n v="0"/>
    <n v="0"/>
    <x v="5"/>
    <x v="16"/>
  </r>
  <r>
    <n v="1054"/>
    <x v="1054"/>
    <s v="Drawing on the momentum created by his &quot;Radio Deadly&quot; program, Michale Graves has created a new pop-culture talk radio show on WVNJ"/>
    <n v="2500"/>
    <n v="0"/>
    <x v="1"/>
    <x v="0"/>
    <s v="USD"/>
    <n v="1407708000"/>
    <n v="1405110399"/>
    <b v="0"/>
    <n v="0"/>
    <b v="0"/>
    <s v="journalism/audio"/>
    <n v="0"/>
    <n v="0"/>
    <x v="5"/>
    <x v="16"/>
  </r>
  <r>
    <n v="1055"/>
    <x v="1055"/>
    <s v="This project is to fund Season 3 of the SHPC.  Our plan is to produce 24 more spectacular episodes to share with the world."/>
    <n v="3500"/>
    <n v="0"/>
    <x v="1"/>
    <x v="0"/>
    <s v="USD"/>
    <n v="1457394545"/>
    <n v="1454802545"/>
    <b v="0"/>
    <n v="0"/>
    <b v="0"/>
    <s v="journalism/audio"/>
    <n v="0"/>
    <n v="0"/>
    <x v="5"/>
    <x v="16"/>
  </r>
  <r>
    <n v="1056"/>
    <x v="1056"/>
    <s v="a podcast about everyday life, friends talking about music, movies, tv, relationships. conversations we have all had and can relate to"/>
    <n v="10000"/>
    <n v="0"/>
    <x v="1"/>
    <x v="0"/>
    <s v="USD"/>
    <n v="1429892177"/>
    <n v="1424711777"/>
    <b v="0"/>
    <n v="0"/>
    <b v="0"/>
    <s v="journalism/audio"/>
    <n v="0"/>
    <n v="0"/>
    <x v="5"/>
    <x v="16"/>
  </r>
  <r>
    <n v="1057"/>
    <x v="1057"/>
    <s v="Sayin it Plain is a Independent Radio Show created to inform the public and empower the community."/>
    <n v="10000"/>
    <n v="0"/>
    <x v="1"/>
    <x v="0"/>
    <s v="USD"/>
    <n v="1480888483"/>
    <n v="1478292883"/>
    <b v="0"/>
    <n v="0"/>
    <b v="0"/>
    <s v="journalism/audio"/>
    <n v="0"/>
    <n v="0"/>
    <x v="5"/>
    <x v="16"/>
  </r>
  <r>
    <n v="1058"/>
    <x v="1058"/>
    <s v="An investigative series on 790 KABC Radio on the ravages of addiction and what options millions of people have for hopeful recovery."/>
    <n v="40000"/>
    <n v="0"/>
    <x v="1"/>
    <x v="0"/>
    <s v="USD"/>
    <n v="1427328000"/>
    <n v="1423777043"/>
    <b v="0"/>
    <n v="0"/>
    <b v="0"/>
    <s v="journalism/audio"/>
    <n v="0"/>
    <n v="0"/>
    <x v="5"/>
    <x v="16"/>
  </r>
  <r>
    <n v="1059"/>
    <x v="1059"/>
    <s v="Turning myself into a vocal artist."/>
    <n v="1100"/>
    <n v="0"/>
    <x v="1"/>
    <x v="0"/>
    <s v="USD"/>
    <n v="1426269456"/>
    <n v="1423681056"/>
    <b v="0"/>
    <n v="0"/>
    <b v="0"/>
    <s v="journalism/audio"/>
    <n v="0"/>
    <n v="0"/>
    <x v="5"/>
    <x v="16"/>
  </r>
  <r>
    <n v="1060"/>
    <x v="1060"/>
    <s v="Reality Check is a weekly Internet Radio Show. Along with my co-host and engineer we discuss the issues of the day relevant to you!."/>
    <n v="5000"/>
    <n v="50"/>
    <x v="1"/>
    <x v="0"/>
    <s v="USD"/>
    <n v="1429134893"/>
    <n v="1426542893"/>
    <b v="0"/>
    <n v="1"/>
    <b v="0"/>
    <s v="journalism/audio"/>
    <n v="0"/>
    <n v="0"/>
    <x v="5"/>
    <x v="16"/>
  </r>
  <r>
    <n v="1061"/>
    <x v="1061"/>
    <s v="T.O., Adi &amp; Mercedes discuss their point of views, women's issues &amp; Hollywood Hotties."/>
    <n v="4000"/>
    <n v="0"/>
    <x v="1"/>
    <x v="0"/>
    <s v="USD"/>
    <n v="1462150800"/>
    <n v="1456987108"/>
    <b v="0"/>
    <n v="0"/>
    <b v="0"/>
    <s v="journalism/audio"/>
    <n v="0"/>
    <n v="0"/>
    <x v="5"/>
    <x v="16"/>
  </r>
  <r>
    <n v="1062"/>
    <x v="1062"/>
    <s v="SEE US ON PATREON www.badgirlartwork.com"/>
    <n v="199"/>
    <n v="190"/>
    <x v="1"/>
    <x v="0"/>
    <s v="USD"/>
    <n v="1468351341"/>
    <n v="1467746541"/>
    <b v="0"/>
    <n v="4"/>
    <b v="0"/>
    <s v="journalism/audio"/>
    <n v="0"/>
    <n v="0"/>
    <x v="5"/>
    <x v="16"/>
  </r>
  <r>
    <n v="1063"/>
    <x v="1063"/>
    <s v="Now on audiobook! The truth about Benghazi is revealed with this historical epic courtroom drama performed by professional voice actors"/>
    <n v="1000"/>
    <n v="0"/>
    <x v="1"/>
    <x v="0"/>
    <s v="USD"/>
    <n v="1472604262"/>
    <n v="1470012262"/>
    <b v="0"/>
    <n v="0"/>
    <b v="0"/>
    <s v="journalism/audio"/>
    <n v="0"/>
    <n v="0"/>
    <x v="5"/>
    <x v="16"/>
  </r>
  <r>
    <n v="1064"/>
    <x v="1064"/>
    <s v="Make wine from seed to bottle; build, socialize, sell, and relax in Vineyard Valley - a social, sandbox, free to play business sim!"/>
    <n v="90000"/>
    <n v="8077"/>
    <x v="2"/>
    <x v="0"/>
    <s v="USD"/>
    <n v="1373174903"/>
    <n v="1369286903"/>
    <b v="0"/>
    <n v="123"/>
    <b v="0"/>
    <s v="games/video games"/>
    <n v="0"/>
    <n v="0"/>
    <x v="6"/>
    <x v="17"/>
  </r>
  <r>
    <n v="1065"/>
    <x v="1065"/>
    <s v="Need funds for an Australian fps mp shooter pc game called Diggers Fall were china invades Aus, cost for advertising and settings menu."/>
    <n v="3000"/>
    <n v="81"/>
    <x v="2"/>
    <x v="2"/>
    <s v="AUD"/>
    <n v="1392800922"/>
    <n v="1390381722"/>
    <b v="0"/>
    <n v="5"/>
    <b v="0"/>
    <s v="games/video games"/>
    <n v="0"/>
    <n v="0"/>
    <x v="6"/>
    <x v="17"/>
  </r>
  <r>
    <n v="1066"/>
    <x v="1066"/>
    <s v="A parody of old school RPGs where you are a new Dark Lord on a quest to amass monsters and allies on your side."/>
    <n v="150000"/>
    <n v="5051"/>
    <x v="2"/>
    <x v="0"/>
    <s v="USD"/>
    <n v="1375657582"/>
    <n v="1371769582"/>
    <b v="0"/>
    <n v="148"/>
    <b v="0"/>
    <s v="games/video games"/>
    <n v="0"/>
    <n v="0"/>
    <x v="6"/>
    <x v="17"/>
  </r>
  <r>
    <n v="1067"/>
    <x v="1067"/>
    <s v="Canâ€™t make up your mind about something? Simply type in your two options and let the fighters of fate decide for you!"/>
    <n v="500"/>
    <n v="130"/>
    <x v="2"/>
    <x v="0"/>
    <s v="USD"/>
    <n v="1387657931"/>
    <n v="1385065931"/>
    <b v="0"/>
    <n v="10"/>
    <b v="0"/>
    <s v="games/video games"/>
    <n v="0"/>
    <n v="0"/>
    <x v="6"/>
    <x v="17"/>
  </r>
  <r>
    <n v="1068"/>
    <x v="1068"/>
    <s v="THE QUEST TO SAVE HIP HOP is an old school beat em up st game that has a focus on old school hip hop and new age hip hop coming to pc."/>
    <n v="30000"/>
    <n v="45"/>
    <x v="2"/>
    <x v="0"/>
    <s v="USD"/>
    <n v="1460274864"/>
    <n v="1457686464"/>
    <b v="0"/>
    <n v="4"/>
    <b v="0"/>
    <s v="games/video games"/>
    <n v="0"/>
    <n v="0"/>
    <x v="6"/>
    <x v="17"/>
  </r>
  <r>
    <n v="1069"/>
    <x v="1069"/>
    <s v="A run-n-gun zombie survival game where you scavenge for items to make the night a little less scary."/>
    <n v="2200"/>
    <n v="850"/>
    <x v="2"/>
    <x v="0"/>
    <s v="USD"/>
    <n v="1385447459"/>
    <n v="1382679059"/>
    <b v="0"/>
    <n v="21"/>
    <b v="0"/>
    <s v="games/video games"/>
    <n v="0"/>
    <n v="0"/>
    <x v="6"/>
    <x v="17"/>
  </r>
  <r>
    <n v="1070"/>
    <x v="1070"/>
    <s v="A deck building game where you build your campaign plans, raise cash and gain power in a drive to win the White House."/>
    <n v="10000"/>
    <n v="70"/>
    <x v="2"/>
    <x v="0"/>
    <s v="USD"/>
    <n v="1349050622"/>
    <n v="1347322622"/>
    <b v="0"/>
    <n v="2"/>
    <b v="0"/>
    <s v="games/video games"/>
    <n v="0"/>
    <n v="0"/>
    <x v="6"/>
    <x v="17"/>
  </r>
  <r>
    <n v="1071"/>
    <x v="1071"/>
    <s v="I'm making a game where you choose how you want to kill the DJ, so you yourself can decide what music will be played at the party."/>
    <n v="100"/>
    <n v="0"/>
    <x v="2"/>
    <x v="10"/>
    <s v="NOK"/>
    <n v="1447787093"/>
    <n v="1445191493"/>
    <b v="0"/>
    <n v="0"/>
    <b v="0"/>
    <s v="games/video games"/>
    <n v="0"/>
    <n v="0"/>
    <x v="6"/>
    <x v="17"/>
  </r>
  <r>
    <n v="1072"/>
    <x v="1072"/>
    <s v="A tower defense game that is played anywhere on the earth's surface!  This project is to expand it to be multiplayer and mod support."/>
    <n v="75000"/>
    <n v="51"/>
    <x v="2"/>
    <x v="0"/>
    <s v="USD"/>
    <n v="1391630297"/>
    <n v="1389038297"/>
    <b v="0"/>
    <n v="4"/>
    <b v="0"/>
    <s v="games/video games"/>
    <n v="0"/>
    <n v="0"/>
    <x v="6"/>
    <x v="17"/>
  </r>
  <r>
    <n v="1073"/>
    <x v="1073"/>
    <s v="We want to bring our Game Rainbow Ball to the iphone and to do that we need a little help"/>
    <n v="750"/>
    <n v="10"/>
    <x v="2"/>
    <x v="0"/>
    <s v="USD"/>
    <n v="1318806541"/>
    <n v="1316214541"/>
    <b v="0"/>
    <n v="1"/>
    <b v="0"/>
    <s v="games/video games"/>
    <n v="0"/>
    <n v="0"/>
    <x v="6"/>
    <x v="17"/>
  </r>
  <r>
    <n v="1074"/>
    <x v="1074"/>
    <s v="An ambitious multiplayer game set in fantastical medieval world where you must defend your castle while attacking others to gain ranks!"/>
    <n v="54000"/>
    <n v="3407"/>
    <x v="2"/>
    <x v="0"/>
    <s v="USD"/>
    <n v="1388808545"/>
    <n v="1386216545"/>
    <b v="0"/>
    <n v="30"/>
    <b v="0"/>
    <s v="games/video games"/>
    <n v="0"/>
    <n v="0"/>
    <x v="6"/>
    <x v="17"/>
  </r>
  <r>
    <n v="1075"/>
    <x v="1075"/>
    <s v="Fully 3D, post Apocalyptic themed tower defense video game. New take on the genre."/>
    <n v="1000"/>
    <n v="45"/>
    <x v="2"/>
    <x v="0"/>
    <s v="USD"/>
    <n v="1336340516"/>
    <n v="1333748516"/>
    <b v="0"/>
    <n v="3"/>
    <b v="0"/>
    <s v="games/video games"/>
    <n v="0"/>
    <n v="0"/>
    <x v="6"/>
    <x v="17"/>
  </r>
  <r>
    <n v="1076"/>
    <x v="1076"/>
    <s v="A comical point and click adventure by veteran team of Broken Sword and Monkey Island fame - Steve Ince and Bill Tiller"/>
    <n v="75000"/>
    <n v="47074"/>
    <x v="2"/>
    <x v="0"/>
    <s v="USD"/>
    <n v="1410426250"/>
    <n v="1405674250"/>
    <b v="0"/>
    <n v="975"/>
    <b v="0"/>
    <s v="games/video games"/>
    <n v="0"/>
    <n v="0"/>
    <x v="6"/>
    <x v="17"/>
  </r>
  <r>
    <n v="1077"/>
    <x v="1077"/>
    <s v="An epic strategy game of world conquest with simultaneous turn-based multiplayer gameplay and no hotseat waiting"/>
    <n v="25000"/>
    <n v="7344"/>
    <x v="2"/>
    <x v="0"/>
    <s v="USD"/>
    <n v="1452744011"/>
    <n v="1450152011"/>
    <b v="0"/>
    <n v="167"/>
    <b v="0"/>
    <s v="games/video games"/>
    <n v="0"/>
    <n v="0"/>
    <x v="6"/>
    <x v="17"/>
  </r>
  <r>
    <n v="1078"/>
    <x v="1078"/>
    <s v="I am looking to create more games for the iPad/iPhone and want to add leaderboards, which requires new game development software"/>
    <n v="600"/>
    <n v="45"/>
    <x v="2"/>
    <x v="0"/>
    <s v="USD"/>
    <n v="1311309721"/>
    <n v="1307421721"/>
    <b v="0"/>
    <n v="5"/>
    <b v="0"/>
    <s v="games/video games"/>
    <n v="0"/>
    <n v="0"/>
    <x v="6"/>
    <x v="17"/>
  </r>
  <r>
    <n v="1079"/>
    <x v="1079"/>
    <s v="Sirius Online is currently the work of two brothers striving to bring the Era of Freelancer back, adding dynamic markets and more."/>
    <n v="26000"/>
    <n v="678"/>
    <x v="2"/>
    <x v="12"/>
    <s v="EUR"/>
    <n v="1463232936"/>
    <n v="1461072936"/>
    <b v="0"/>
    <n v="18"/>
    <b v="0"/>
    <s v="games/video games"/>
    <n v="0"/>
    <n v="0"/>
    <x v="6"/>
    <x v="17"/>
  </r>
  <r>
    <n v="1080"/>
    <x v="1080"/>
    <s v="A fantasy action RPG which follows an elven ex-slave on a journey of magic, revenge, intrigue, and deceit."/>
    <n v="20000"/>
    <n v="1821"/>
    <x v="2"/>
    <x v="0"/>
    <s v="USD"/>
    <n v="1399778333"/>
    <n v="1397186333"/>
    <b v="0"/>
    <n v="98"/>
    <b v="0"/>
    <s v="games/video games"/>
    <n v="0"/>
    <n v="0"/>
    <x v="6"/>
    <x v="17"/>
  </r>
  <r>
    <n v="1081"/>
    <x v="1081"/>
    <s v="Finishing your last job before you retire until a disaster strikes the cargo ship can you survive The Creature?"/>
    <n v="68000"/>
    <n v="12"/>
    <x v="2"/>
    <x v="0"/>
    <s v="USD"/>
    <n v="1422483292"/>
    <n v="1419891292"/>
    <b v="0"/>
    <n v="4"/>
    <b v="0"/>
    <s v="games/video games"/>
    <n v="0"/>
    <n v="0"/>
    <x v="6"/>
    <x v="17"/>
  </r>
  <r>
    <n v="1082"/>
    <x v="1082"/>
    <s v="Challenge your trivia skills in this action oriented game against several opponents across time."/>
    <n v="10000"/>
    <n v="56"/>
    <x v="2"/>
    <x v="0"/>
    <s v="USD"/>
    <n v="1344635088"/>
    <n v="1342043088"/>
    <b v="0"/>
    <n v="3"/>
    <b v="0"/>
    <s v="games/video games"/>
    <n v="0"/>
    <n v="0"/>
    <x v="6"/>
    <x v="17"/>
  </r>
  <r>
    <n v="1083"/>
    <x v="1083"/>
    <s v="We want to take everything video game related people have seen since 1978 to now and turn it into the top gamer lounge in canada !"/>
    <n v="50000"/>
    <n v="410"/>
    <x v="2"/>
    <x v="5"/>
    <s v="CAD"/>
    <n v="1406994583"/>
    <n v="1401810583"/>
    <b v="0"/>
    <n v="1"/>
    <b v="0"/>
    <s v="games/video games"/>
    <n v="0"/>
    <n v="0"/>
    <x v="6"/>
    <x v="17"/>
  </r>
  <r>
    <n v="1084"/>
    <x v="1084"/>
    <s v="I want to start my own channel for gaming"/>
    <n v="550"/>
    <n v="0"/>
    <x v="2"/>
    <x v="0"/>
    <s v="USD"/>
    <n v="1407534804"/>
    <n v="1404942804"/>
    <b v="0"/>
    <n v="0"/>
    <b v="0"/>
    <s v="games/video games"/>
    <n v="0"/>
    <n v="0"/>
    <x v="6"/>
    <x v="17"/>
  </r>
  <r>
    <n v="1085"/>
    <x v="1085"/>
    <s v="The new kid on the block. Re-imagining old games and creating new ones. Ship, Lazer, Rock is first."/>
    <n v="30000"/>
    <n v="1026"/>
    <x v="2"/>
    <x v="5"/>
    <s v="CAD"/>
    <n v="1457967975"/>
    <n v="1455379575"/>
    <b v="0"/>
    <n v="9"/>
    <b v="0"/>
    <s v="games/video games"/>
    <n v="0"/>
    <n v="0"/>
    <x v="6"/>
    <x v="17"/>
  </r>
  <r>
    <n v="1086"/>
    <x v="1086"/>
    <s v="Humanity's future in the Galaxy"/>
    <n v="18000"/>
    <n v="15"/>
    <x v="2"/>
    <x v="0"/>
    <s v="USD"/>
    <n v="1408913291"/>
    <n v="1406321291"/>
    <b v="0"/>
    <n v="2"/>
    <b v="0"/>
    <s v="games/video games"/>
    <n v="0"/>
    <n v="0"/>
    <x v="6"/>
    <x v="17"/>
  </r>
  <r>
    <n v="1087"/>
    <x v="1087"/>
    <s v="Idle gamers are the group of gamers worth watching play video games. We have a back log of video ideas and want to entertain you."/>
    <n v="1100"/>
    <n v="0"/>
    <x v="2"/>
    <x v="0"/>
    <s v="USD"/>
    <n v="1402852087"/>
    <n v="1400260087"/>
    <b v="0"/>
    <n v="0"/>
    <b v="0"/>
    <s v="games/video games"/>
    <n v="0"/>
    <n v="0"/>
    <x v="6"/>
    <x v="17"/>
  </r>
  <r>
    <n v="1088"/>
    <x v="1088"/>
    <s v="A fresh twist on survival games. Intense, high-stakes 30 minute rounds for up to 10 players."/>
    <n v="45000"/>
    <n v="6382.34"/>
    <x v="2"/>
    <x v="0"/>
    <s v="USD"/>
    <n v="1398366667"/>
    <n v="1395774667"/>
    <b v="0"/>
    <n v="147"/>
    <b v="0"/>
    <s v="games/video games"/>
    <n v="0"/>
    <n v="0"/>
    <x v="6"/>
    <x v="17"/>
  </r>
  <r>
    <n v="1089"/>
    <x v="1089"/>
    <s v="Farabel is a single player turn-based fantasy strategy game for Mac/PC/Linux"/>
    <n v="15000"/>
    <n v="1174"/>
    <x v="2"/>
    <x v="6"/>
    <s v="EUR"/>
    <n v="1435293175"/>
    <n v="1432701175"/>
    <b v="0"/>
    <n v="49"/>
    <b v="0"/>
    <s v="games/video games"/>
    <n v="0"/>
    <n v="0"/>
    <x v="6"/>
    <x v="17"/>
  </r>
  <r>
    <n v="1090"/>
    <x v="1090"/>
    <s v="A sci-fi platformer game inspired by a certain blue hedgehog and Italian plumber. Jump, fight, dodge and sprint your way to victory."/>
    <n v="12999"/>
    <n v="5"/>
    <x v="2"/>
    <x v="2"/>
    <s v="AUD"/>
    <n v="1432873653"/>
    <n v="1430281653"/>
    <b v="0"/>
    <n v="1"/>
    <b v="0"/>
    <s v="games/video games"/>
    <n v="0"/>
    <n v="0"/>
    <x v="6"/>
    <x v="17"/>
  </r>
  <r>
    <n v="1091"/>
    <x v="1091"/>
    <s v="London Revolution is a Minecraft server in development. This is an open world RPG FPS server with questing and ruthless gangs."/>
    <n v="200"/>
    <n v="25"/>
    <x v="2"/>
    <x v="1"/>
    <s v="GBP"/>
    <n v="1460313672"/>
    <n v="1457725272"/>
    <b v="0"/>
    <n v="2"/>
    <b v="0"/>
    <s v="games/video games"/>
    <n v="0"/>
    <n v="0"/>
    <x v="6"/>
    <x v="17"/>
  </r>
  <r>
    <n v="1092"/>
    <x v="1092"/>
    <s v="toggleme. is the next breakout mobile game.Addictive gameplay, phenomenal design, real life rewards for achievements, and a great story"/>
    <n v="2000"/>
    <n v="21"/>
    <x v="2"/>
    <x v="0"/>
    <s v="USD"/>
    <n v="1357432638"/>
    <n v="1354840638"/>
    <b v="0"/>
    <n v="7"/>
    <b v="0"/>
    <s v="games/video games"/>
    <n v="0"/>
    <n v="0"/>
    <x v="6"/>
    <x v="17"/>
  </r>
  <r>
    <n v="1093"/>
    <x v="1093"/>
    <s v="A little girl living isolated in the Canadian Rockies, you find your self  being lured into the hills in the middle of the night."/>
    <n v="300"/>
    <n v="42.25"/>
    <x v="2"/>
    <x v="5"/>
    <s v="CAD"/>
    <n v="1455232937"/>
    <n v="1453936937"/>
    <b v="0"/>
    <n v="4"/>
    <b v="0"/>
    <s v="games/video games"/>
    <n v="0"/>
    <n v="0"/>
    <x v="6"/>
    <x v="17"/>
  </r>
  <r>
    <n v="1094"/>
    <x v="1094"/>
    <s v="An action racing game for iOS. Set in a steampunk world, players battle their way to the finish line on customizable rocket engines!"/>
    <n v="18000"/>
    <n v="3294.01"/>
    <x v="2"/>
    <x v="0"/>
    <s v="USD"/>
    <n v="1318180033"/>
    <n v="1315588033"/>
    <b v="0"/>
    <n v="27"/>
    <b v="0"/>
    <s v="games/video games"/>
    <n v="0"/>
    <n v="0"/>
    <x v="6"/>
    <x v="17"/>
  </r>
  <r>
    <n v="1095"/>
    <x v="1095"/>
    <s v="MMORPG with Real-Time Pet Battles, Expansive 3D World and Ranked Individual &amp; Guild PvP arenas all on your mobile device!"/>
    <n v="500000"/>
    <n v="25174"/>
    <x v="2"/>
    <x v="0"/>
    <s v="USD"/>
    <n v="1377867220"/>
    <n v="1375275220"/>
    <b v="0"/>
    <n v="94"/>
    <b v="0"/>
    <s v="games/video games"/>
    <n v="0"/>
    <n v="0"/>
    <x v="6"/>
    <x v="17"/>
  </r>
  <r>
    <n v="1096"/>
    <x v="1096"/>
    <s v="In BUGSPEED COLLIDER, you're a bug with a black belt.  Fight to the top in 4-Beetle Local Multi, and a Full-Scale 1-Beetle Adventure!"/>
    <n v="12000"/>
    <n v="2152"/>
    <x v="2"/>
    <x v="0"/>
    <s v="USD"/>
    <n v="1412393400"/>
    <n v="1409747154"/>
    <b v="0"/>
    <n v="29"/>
    <b v="0"/>
    <s v="games/video games"/>
    <n v="0"/>
    <n v="0"/>
    <x v="6"/>
    <x v="17"/>
  </r>
  <r>
    <n v="1097"/>
    <x v="1097"/>
    <s v="Rabbly is action-adventure game. Is about a scientist going on an adventure, to find rare materials in another galaxy."/>
    <n v="100000"/>
    <n v="47"/>
    <x v="2"/>
    <x v="0"/>
    <s v="USD"/>
    <n v="1393786877"/>
    <n v="1390330877"/>
    <b v="0"/>
    <n v="7"/>
    <b v="0"/>
    <s v="games/video games"/>
    <n v="0"/>
    <n v="0"/>
    <x v="6"/>
    <x v="17"/>
  </r>
  <r>
    <n v="1098"/>
    <x v="1098"/>
    <s v="Kick, Punch... Fireball is an FPS type arena game set inside the fantasy world."/>
    <n v="25000"/>
    <n v="1803"/>
    <x v="2"/>
    <x v="0"/>
    <s v="USD"/>
    <n v="1397413095"/>
    <n v="1394821095"/>
    <b v="0"/>
    <n v="22"/>
    <b v="0"/>
    <s v="games/video games"/>
    <n v="0"/>
    <n v="0"/>
    <x v="6"/>
    <x v="17"/>
  </r>
  <r>
    <n v="1099"/>
    <x v="1099"/>
    <s v="Xeno is an FPS which combines all the best elements of old school and modern games to create a fresh and unique gameplay experience."/>
    <n v="5000"/>
    <n v="25"/>
    <x v="2"/>
    <x v="1"/>
    <s v="GBP"/>
    <n v="1431547468"/>
    <n v="1428955468"/>
    <b v="0"/>
    <n v="1"/>
    <b v="0"/>
    <s v="games/video games"/>
    <n v="0"/>
    <n v="0"/>
    <x v="6"/>
    <x v="17"/>
  </r>
  <r>
    <n v="1100"/>
    <x v="1100"/>
    <s v="A retro style puzzle rpg with a dark story. Your decisions will influence the world and decide the outcome of the story."/>
    <n v="4000"/>
    <n v="100"/>
    <x v="2"/>
    <x v="12"/>
    <s v="EUR"/>
    <n v="1455417571"/>
    <n v="1452825571"/>
    <b v="0"/>
    <n v="10"/>
    <b v="0"/>
    <s v="games/video games"/>
    <n v="0"/>
    <n v="0"/>
    <x v="6"/>
    <x v="17"/>
  </r>
  <r>
    <n v="1101"/>
    <x v="1101"/>
    <s v="Different strains of marijuana leafs battling to the death to see which one is the top strain."/>
    <n v="100000"/>
    <n v="41"/>
    <x v="2"/>
    <x v="0"/>
    <s v="USD"/>
    <n v="1468519920"/>
    <n v="1466188338"/>
    <b v="0"/>
    <n v="6"/>
    <b v="0"/>
    <s v="games/video games"/>
    <n v="0"/>
    <n v="0"/>
    <x v="6"/>
    <x v="17"/>
  </r>
  <r>
    <n v="1102"/>
    <x v="1102"/>
    <s v="Runers is a top-down rogue-like shooter where as you advance you create more powerful spells and fight fierce monsters and bosses."/>
    <n v="8000"/>
    <n v="425"/>
    <x v="2"/>
    <x v="0"/>
    <s v="USD"/>
    <n v="1386568740"/>
    <n v="1383095125"/>
    <b v="0"/>
    <n v="24"/>
    <b v="0"/>
    <s v="games/video games"/>
    <n v="0"/>
    <n v="0"/>
    <x v="6"/>
    <x v="17"/>
  </r>
  <r>
    <n v="1103"/>
    <x v="1103"/>
    <s v="&quot;I go to work... I classify the bodies and store them accordingly... Sometimes I here noises... Other times is see her..."/>
    <n v="15000"/>
    <n v="243"/>
    <x v="2"/>
    <x v="0"/>
    <s v="USD"/>
    <n v="1466227190"/>
    <n v="1461043190"/>
    <b v="0"/>
    <n v="15"/>
    <b v="0"/>
    <s v="games/video games"/>
    <n v="0"/>
    <n v="0"/>
    <x v="6"/>
    <x v="17"/>
  </r>
  <r>
    <n v="1104"/>
    <x v="1104"/>
    <s v="Street Heroes is a retro 2D side-scrolling multiplayer beat 'em up for Facebook that brings classic arcade fun to a social platform"/>
    <n v="60000"/>
    <n v="2971"/>
    <x v="2"/>
    <x v="1"/>
    <s v="GBP"/>
    <n v="1402480221"/>
    <n v="1399888221"/>
    <b v="0"/>
    <n v="37"/>
    <b v="0"/>
    <s v="games/video games"/>
    <n v="0"/>
    <n v="0"/>
    <x v="6"/>
    <x v="17"/>
  </r>
  <r>
    <n v="1105"/>
    <x v="1105"/>
    <s v="Nightmare Zombies is the first Oculus Rift Only immersive zombie simulator in the Post-Apocalypse urban environment of New York City."/>
    <n v="900000"/>
    <n v="1431"/>
    <x v="2"/>
    <x v="0"/>
    <s v="USD"/>
    <n v="1395627327"/>
    <n v="1393038927"/>
    <b v="0"/>
    <n v="20"/>
    <b v="0"/>
    <s v="games/video games"/>
    <n v="0"/>
    <n v="0"/>
    <x v="6"/>
    <x v="17"/>
  </r>
  <r>
    <n v="1106"/>
    <x v="1106"/>
    <s v="Collect coins and save civilians while you blast your way through tons of zombies! Unlock new characters and levels!"/>
    <n v="400"/>
    <n v="165"/>
    <x v="2"/>
    <x v="0"/>
    <s v="USD"/>
    <n v="1333557975"/>
    <n v="1330969575"/>
    <b v="0"/>
    <n v="7"/>
    <b v="0"/>
    <s v="games/video games"/>
    <n v="0"/>
    <n v="0"/>
    <x v="6"/>
    <x v="17"/>
  </r>
  <r>
    <n v="1107"/>
    <x v="1107"/>
    <s v="Enjoy video games, online surfing, and communications in privacy with Kid Cade, from Crestview, Florida. Our company has created a comp"/>
    <n v="10000"/>
    <n v="0"/>
    <x v="2"/>
    <x v="0"/>
    <s v="USD"/>
    <n v="1406148024"/>
    <n v="1403556024"/>
    <b v="0"/>
    <n v="0"/>
    <b v="0"/>
    <s v="games/video games"/>
    <n v="0"/>
    <n v="0"/>
    <x v="6"/>
    <x v="17"/>
  </r>
  <r>
    <n v="1108"/>
    <x v="1108"/>
    <s v="Environmental awareness using social games where players are challenged to pursue sustainable development in the city of the future."/>
    <n v="25000"/>
    <n v="732.5"/>
    <x v="2"/>
    <x v="0"/>
    <s v="USD"/>
    <n v="1334326635"/>
    <n v="1329146235"/>
    <b v="0"/>
    <n v="21"/>
    <b v="0"/>
    <s v="games/video games"/>
    <n v="0"/>
    <n v="0"/>
    <x v="6"/>
    <x v="17"/>
  </r>
  <r>
    <n v="1109"/>
    <x v="1109"/>
    <s v="Our goal is to open a video game museum, art gallery, free play arcade, game lounge, cosplay and event center here in Flint Michigan!"/>
    <n v="10000"/>
    <n v="45"/>
    <x v="2"/>
    <x v="0"/>
    <s v="USD"/>
    <n v="1479495790"/>
    <n v="1476900190"/>
    <b v="0"/>
    <n v="3"/>
    <b v="0"/>
    <s v="games/video games"/>
    <n v="0"/>
    <n v="0"/>
    <x v="6"/>
    <x v="17"/>
  </r>
  <r>
    <n v="1110"/>
    <x v="1110"/>
    <s v="PSI is a game about a group of people dealing with the effects of Nightmares becoming reality, life will never be the same."/>
    <n v="50000"/>
    <n v="255"/>
    <x v="2"/>
    <x v="0"/>
    <s v="USD"/>
    <n v="1354919022"/>
    <n v="1352327022"/>
    <b v="0"/>
    <n v="11"/>
    <b v="0"/>
    <s v="games/video games"/>
    <n v="0"/>
    <n v="0"/>
    <x v="6"/>
    <x v="17"/>
  </r>
  <r>
    <n v="1111"/>
    <x v="1111"/>
    <s v="We are bringing a new gaming experience to the field. One that will connect a community of people and servers from around the world."/>
    <n v="2500"/>
    <n v="1"/>
    <x v="2"/>
    <x v="0"/>
    <s v="USD"/>
    <n v="1452228790"/>
    <n v="1449636790"/>
    <b v="0"/>
    <n v="1"/>
    <b v="0"/>
    <s v="games/video games"/>
    <n v="0"/>
    <n v="0"/>
    <x v="6"/>
    <x v="17"/>
  </r>
  <r>
    <n v="1112"/>
    <x v="1112"/>
    <s v="Tarantino-esque Adventure Game on Steroids Inspired by LucasArts, Gritty Action Movies and 1940's Animation"/>
    <n v="88000"/>
    <n v="31272.92"/>
    <x v="2"/>
    <x v="0"/>
    <s v="USD"/>
    <n v="1421656200"/>
    <n v="1416507211"/>
    <b v="0"/>
    <n v="312"/>
    <b v="0"/>
    <s v="games/video games"/>
    <n v="0"/>
    <n v="0"/>
    <x v="6"/>
    <x v="17"/>
  </r>
  <r>
    <n v="1113"/>
    <x v="1113"/>
    <s v="A start up YouTube PC Gaming channel named ''Jeansie''. Comprised of witty banter and slightly above average  gaming skills :)"/>
    <n v="1000"/>
    <n v="5"/>
    <x v="2"/>
    <x v="1"/>
    <s v="GBP"/>
    <n v="1408058820"/>
    <n v="1405466820"/>
    <b v="0"/>
    <n v="1"/>
    <b v="0"/>
    <s v="games/video games"/>
    <n v="0"/>
    <n v="0"/>
    <x v="6"/>
    <x v="17"/>
  </r>
  <r>
    <n v="1114"/>
    <x v="1114"/>
    <s v="SciFi racing game for Android &amp; iOS platforms. Player gets a unique weapon which introduces an additional dimension to the competition."/>
    <n v="6000"/>
    <n v="10"/>
    <x v="2"/>
    <x v="1"/>
    <s v="GBP"/>
    <n v="1381306687"/>
    <n v="1378714687"/>
    <b v="0"/>
    <n v="3"/>
    <b v="0"/>
    <s v="games/video games"/>
    <n v="0"/>
    <n v="0"/>
    <x v="6"/>
    <x v="17"/>
  </r>
  <r>
    <n v="1115"/>
    <x v="1115"/>
    <s v="Explore the protagonist's mind. Remember. Understand. Plan ahead. Stay ahead of threats. Nurture relations. Earn the fate you choose."/>
    <n v="40000"/>
    <n v="53"/>
    <x v="2"/>
    <x v="0"/>
    <s v="USD"/>
    <n v="1459352495"/>
    <n v="1456764095"/>
    <b v="0"/>
    <n v="4"/>
    <b v="0"/>
    <s v="games/video games"/>
    <n v="0"/>
    <n v="0"/>
    <x v="6"/>
    <x v="17"/>
  </r>
  <r>
    <n v="1116"/>
    <x v="1116"/>
    <s v="A medieval, post apocolyptic, Online, MMORPG. Class morphing, character customization game."/>
    <n v="500000"/>
    <n v="178.52"/>
    <x v="2"/>
    <x v="0"/>
    <s v="USD"/>
    <n v="1339273208"/>
    <n v="1334089208"/>
    <b v="0"/>
    <n v="10"/>
    <b v="0"/>
    <s v="games/video games"/>
    <n v="0"/>
    <n v="0"/>
    <x v="6"/>
    <x v="17"/>
  </r>
  <r>
    <n v="1117"/>
    <x v="1117"/>
    <s v="Experience the Medieval in your own village. Increase your village into a city and walk through the streets."/>
    <n v="1000"/>
    <n v="83"/>
    <x v="2"/>
    <x v="12"/>
    <s v="EUR"/>
    <n v="1451053313"/>
    <n v="1448461313"/>
    <b v="0"/>
    <n v="8"/>
    <b v="0"/>
    <s v="games/video games"/>
    <n v="0"/>
    <n v="0"/>
    <x v="6"/>
    <x v="17"/>
  </r>
  <r>
    <n v="1118"/>
    <x v="1118"/>
    <s v="Ideal for social players as well as a tool for esports teams, Battle Buddy will help organise and coordinate, pugs, scrims, wars &amp; you!"/>
    <n v="4500"/>
    <n v="109"/>
    <x v="2"/>
    <x v="2"/>
    <s v="AUD"/>
    <n v="1396666779"/>
    <n v="1394078379"/>
    <b v="0"/>
    <n v="3"/>
    <b v="0"/>
    <s v="games/video games"/>
    <n v="0"/>
    <n v="0"/>
    <x v="6"/>
    <x v="17"/>
  </r>
  <r>
    <n v="1119"/>
    <x v="1119"/>
    <s v="Dog people and cat people unit!! Help save Paw Island from the monsters in this milti-player (50-100 Person at a time) online RPG game"/>
    <n v="2100"/>
    <n v="5"/>
    <x v="2"/>
    <x v="0"/>
    <s v="USD"/>
    <n v="1396810864"/>
    <n v="1395687664"/>
    <b v="0"/>
    <n v="1"/>
    <b v="0"/>
    <s v="games/video games"/>
    <n v="0"/>
    <n v="0"/>
    <x v="6"/>
    <x v="17"/>
  </r>
  <r>
    <n v="1120"/>
    <x v="1120"/>
    <s v="Planet Ninjahwah is a highly anticipated futuristic action adventure game that will blow your mind!!"/>
    <n v="25000"/>
    <n v="0"/>
    <x v="2"/>
    <x v="0"/>
    <s v="USD"/>
    <n v="1319835400"/>
    <n v="1315947400"/>
    <b v="0"/>
    <n v="0"/>
    <b v="0"/>
    <s v="games/video games"/>
    <n v="0"/>
    <n v="0"/>
    <x v="6"/>
    <x v="17"/>
  </r>
  <r>
    <n v="1121"/>
    <x v="1121"/>
    <s v="An action packed, side scrolling, platform jumping, laser shooting ADVENTURE that will be fun for everyone."/>
    <n v="250000"/>
    <n v="29"/>
    <x v="2"/>
    <x v="0"/>
    <s v="USD"/>
    <n v="1457904316"/>
    <n v="1455315916"/>
    <b v="0"/>
    <n v="5"/>
    <b v="0"/>
    <s v="games/video games"/>
    <n v="0"/>
    <n v="0"/>
    <x v="6"/>
    <x v="17"/>
  </r>
  <r>
    <n v="1122"/>
    <x v="1122"/>
    <s v="Mobile game featuring lots of funny little monsters on the run from their mad creator. Lots of gameplay elements will keep user bussy."/>
    <n v="3200"/>
    <n v="0"/>
    <x v="2"/>
    <x v="1"/>
    <s v="GBP"/>
    <n v="1369932825"/>
    <n v="1368723225"/>
    <b v="0"/>
    <n v="0"/>
    <b v="0"/>
    <s v="games/video games"/>
    <n v="0"/>
    <n v="0"/>
    <x v="6"/>
    <x v="17"/>
  </r>
  <r>
    <n v="1123"/>
    <x v="1123"/>
    <s v="Fast paced mobile game where you control a rain drop by tilting your screen. Absorb other rain drops to go faster, but avoid clouds."/>
    <n v="5000"/>
    <n v="11"/>
    <x v="2"/>
    <x v="0"/>
    <s v="USD"/>
    <n v="1397910848"/>
    <n v="1395318848"/>
    <b v="0"/>
    <n v="3"/>
    <b v="0"/>
    <s v="games/video games"/>
    <n v="0"/>
    <n v="0"/>
    <x v="6"/>
    <x v="17"/>
  </r>
  <r>
    <n v="1124"/>
    <x v="1124"/>
    <s v="Disaster Defender is a Mobile RPG that puts you right into the action of a Disaster, saving lives and property like a real life hero!"/>
    <n v="90000"/>
    <n v="425"/>
    <x v="2"/>
    <x v="0"/>
    <s v="USD"/>
    <n v="1430409651"/>
    <n v="1427817651"/>
    <b v="0"/>
    <n v="7"/>
    <b v="0"/>
    <s v="games/mobile games"/>
    <n v="0"/>
    <n v="0"/>
    <x v="6"/>
    <x v="18"/>
  </r>
  <r>
    <n v="1125"/>
    <x v="1125"/>
    <s v="Ultimate Supremacy will be the ultimate in mobile gaming, if you love fighting and strategy games, you will love Ultimate Supremacy."/>
    <n v="3000"/>
    <n v="0"/>
    <x v="2"/>
    <x v="1"/>
    <s v="GBP"/>
    <n v="1443193130"/>
    <n v="1438009130"/>
    <b v="0"/>
    <n v="0"/>
    <b v="0"/>
    <s v="games/mobile games"/>
    <n v="0"/>
    <n v="0"/>
    <x v="6"/>
    <x v="18"/>
  </r>
  <r>
    <n v="1126"/>
    <x v="1126"/>
    <s v="Imagine a science class where the teacher walks in a says &quot;Take out your cell phone and play a game.&quot;"/>
    <n v="2000"/>
    <n v="10"/>
    <x v="2"/>
    <x v="0"/>
    <s v="USD"/>
    <n v="1468482694"/>
    <n v="1465890694"/>
    <b v="0"/>
    <n v="2"/>
    <b v="0"/>
    <s v="games/mobile games"/>
    <n v="0"/>
    <n v="0"/>
    <x v="6"/>
    <x v="18"/>
  </r>
  <r>
    <n v="1127"/>
    <x v="1127"/>
    <s v="A fast-paced, creepy/cute mobile puzzle game where you draw series of magic symbols to summon &amp; collect demons, monsters, gods, &amp; myths"/>
    <n v="35000"/>
    <n v="585"/>
    <x v="2"/>
    <x v="0"/>
    <s v="USD"/>
    <n v="1416000600"/>
    <n v="1413318600"/>
    <b v="0"/>
    <n v="23"/>
    <b v="0"/>
    <s v="games/mobile games"/>
    <n v="0"/>
    <n v="0"/>
    <x v="6"/>
    <x v="18"/>
  </r>
  <r>
    <n v="1128"/>
    <x v="1128"/>
    <s v="#havingfunFTW"/>
    <n v="1000"/>
    <n v="1"/>
    <x v="2"/>
    <x v="1"/>
    <s v="GBP"/>
    <n v="1407425717"/>
    <n v="1404833717"/>
    <b v="0"/>
    <n v="1"/>
    <b v="0"/>
    <s v="games/mobile games"/>
    <n v="0"/>
    <n v="0"/>
    <x v="6"/>
    <x v="18"/>
  </r>
  <r>
    <n v="1129"/>
    <x v="1129"/>
    <s v="This app will provide you with the ability to use your most favorite profanities while playing a game with your friends."/>
    <n v="20000"/>
    <n v="21"/>
    <x v="2"/>
    <x v="0"/>
    <s v="USD"/>
    <n v="1465107693"/>
    <n v="1462515693"/>
    <b v="0"/>
    <n v="2"/>
    <b v="0"/>
    <s v="games/mobile games"/>
    <n v="0"/>
    <n v="0"/>
    <x v="6"/>
    <x v="18"/>
  </r>
  <r>
    <n v="1130"/>
    <x v="1130"/>
    <s v="A modernized version of the classic aerial combat arcade game 1942.  Use real fighter jets to take down terrorists on a global scale."/>
    <n v="5000"/>
    <n v="11"/>
    <x v="2"/>
    <x v="0"/>
    <s v="USD"/>
    <n v="1416963300"/>
    <n v="1411775700"/>
    <b v="0"/>
    <n v="3"/>
    <b v="0"/>
    <s v="games/mobile games"/>
    <n v="0"/>
    <n v="0"/>
    <x v="6"/>
    <x v="18"/>
  </r>
  <r>
    <n v="1131"/>
    <x v="1131"/>
    <s v="Don't drop it like it's hot..Hot Potato is a battle between friends. Compete to keep Mr Potato off the ground. Who will drop him first?"/>
    <n v="40000"/>
    <n v="0"/>
    <x v="2"/>
    <x v="2"/>
    <s v="AUD"/>
    <n v="1450993668"/>
    <n v="1448401668"/>
    <b v="0"/>
    <n v="0"/>
    <b v="0"/>
    <s v="games/mobile games"/>
    <n v="0"/>
    <n v="0"/>
    <x v="6"/>
    <x v="18"/>
  </r>
  <r>
    <n v="1132"/>
    <x v="1132"/>
    <s v="One is a simple mobile game about exploring the connections between all living things. Featuring hand-painted art."/>
    <n v="10000"/>
    <n v="1438"/>
    <x v="2"/>
    <x v="5"/>
    <s v="CAD"/>
    <n v="1483238771"/>
    <n v="1480646771"/>
    <b v="0"/>
    <n v="13"/>
    <b v="0"/>
    <s v="games/mobile games"/>
    <n v="0"/>
    <n v="0"/>
    <x v="6"/>
    <x v="18"/>
  </r>
  <r>
    <n v="1133"/>
    <x v="1133"/>
    <s v="Ping is a simple game currently in the design process, where the player lives off of the power of their connection to the internet."/>
    <n v="3000"/>
    <n v="20"/>
    <x v="2"/>
    <x v="1"/>
    <s v="GBP"/>
    <n v="1406799981"/>
    <n v="1404207981"/>
    <b v="0"/>
    <n v="1"/>
    <b v="0"/>
    <s v="games/mobile games"/>
    <n v="0"/>
    <n v="0"/>
    <x v="6"/>
    <x v="18"/>
  </r>
  <r>
    <n v="1134"/>
    <x v="1134"/>
    <s v="We are creating a new Mario Bro's style game called KFK:Original. It's challenging, fun and totally awesome!!!"/>
    <n v="25000"/>
    <n v="1"/>
    <x v="2"/>
    <x v="2"/>
    <s v="AUD"/>
    <n v="1417235580"/>
    <n v="1416034228"/>
    <b v="0"/>
    <n v="1"/>
    <b v="0"/>
    <s v="games/mobile games"/>
    <n v="0"/>
    <n v="0"/>
    <x v="6"/>
    <x v="18"/>
  </r>
  <r>
    <n v="1135"/>
    <x v="1135"/>
    <s v="&quot;Trumperama&quot; ist ein Jump 'n' Run Spiel im 8-Bit Stil fÃ¼r Android._x000a_Donald Trump gewinnt die Wahlen und muss gestoppt werden!"/>
    <n v="1000"/>
    <n v="50"/>
    <x v="2"/>
    <x v="12"/>
    <s v="EUR"/>
    <n v="1470527094"/>
    <n v="1467935094"/>
    <b v="0"/>
    <n v="1"/>
    <b v="0"/>
    <s v="games/mobile games"/>
    <n v="0"/>
    <n v="0"/>
    <x v="6"/>
    <x v="18"/>
  </r>
  <r>
    <n v="1136"/>
    <x v="1136"/>
    <s v="Arpenter pas moins de 50 stages ne sera pas facile avec une seule vie... peut Ãªtre que les potions vous aiderons Ã  survivre ?"/>
    <n v="4190"/>
    <n v="270"/>
    <x v="2"/>
    <x v="6"/>
    <s v="EUR"/>
    <n v="1450541229"/>
    <n v="1447949229"/>
    <b v="0"/>
    <n v="6"/>
    <b v="0"/>
    <s v="games/mobile games"/>
    <n v="0"/>
    <n v="0"/>
    <x v="6"/>
    <x v="18"/>
  </r>
  <r>
    <n v="1137"/>
    <x v="1137"/>
    <s v="This classic online RPG is being overhauled to run on more devices with an interface better suited for both mobile and widescreen."/>
    <n v="25000"/>
    <n v="9875"/>
    <x v="2"/>
    <x v="0"/>
    <s v="USD"/>
    <n v="1461440421"/>
    <n v="1458848421"/>
    <b v="0"/>
    <n v="39"/>
    <b v="0"/>
    <s v="games/mobile games"/>
    <n v="0"/>
    <n v="0"/>
    <x v="6"/>
    <x v="18"/>
  </r>
  <r>
    <n v="1138"/>
    <x v="1138"/>
    <s v="Have you ever wanted to build your own, ultimate zombie fort in real life? Enjoy a Zombie Apocalypse without the Apocalypse."/>
    <n v="35000"/>
    <n v="125"/>
    <x v="2"/>
    <x v="0"/>
    <s v="USD"/>
    <n v="1485035131"/>
    <n v="1483307131"/>
    <b v="0"/>
    <n v="4"/>
    <b v="0"/>
    <s v="games/mobile games"/>
    <n v="0"/>
    <n v="0"/>
    <x v="6"/>
    <x v="18"/>
  </r>
  <r>
    <n v="1139"/>
    <x v="1139"/>
    <s v="Take control of the Void and bend it to your will as you perfect your strategy and amass your deck. The light gathers, your power grows"/>
    <n v="8000"/>
    <n v="5"/>
    <x v="2"/>
    <x v="0"/>
    <s v="USD"/>
    <n v="1420100426"/>
    <n v="1417508426"/>
    <b v="0"/>
    <n v="1"/>
    <b v="0"/>
    <s v="games/mobile games"/>
    <n v="0"/>
    <n v="0"/>
    <x v="6"/>
    <x v="18"/>
  </r>
  <r>
    <n v="1140"/>
    <x v="1140"/>
    <s v="We are creating the next epic Massive Multiplayer Online-Real Time Strategy game and we want you to be a part of it!"/>
    <n v="5000"/>
    <n v="0"/>
    <x v="2"/>
    <x v="1"/>
    <s v="GBP"/>
    <n v="1438859121"/>
    <n v="1436267121"/>
    <b v="0"/>
    <n v="0"/>
    <b v="0"/>
    <s v="games/mobile games"/>
    <n v="0"/>
    <n v="0"/>
    <x v="6"/>
    <x v="18"/>
  </r>
  <r>
    <n v="1141"/>
    <x v="1141"/>
    <s v="I think this will be a great game!"/>
    <n v="500"/>
    <n v="0"/>
    <x v="2"/>
    <x v="12"/>
    <s v="EUR"/>
    <n v="1436460450"/>
    <n v="1433868450"/>
    <b v="0"/>
    <n v="0"/>
    <b v="0"/>
    <s v="games/mobile games"/>
    <n v="0"/>
    <n v="0"/>
    <x v="6"/>
    <x v="18"/>
  </r>
  <r>
    <n v="1142"/>
    <x v="1142"/>
    <s v="If only you could help choose and/or create the Top Chart apps with your ideas..._x000a_Want that to come true? Well here we are."/>
    <n v="4000"/>
    <n v="0"/>
    <x v="2"/>
    <x v="0"/>
    <s v="USD"/>
    <n v="1424131727"/>
    <n v="1421539727"/>
    <b v="0"/>
    <n v="0"/>
    <b v="0"/>
    <s v="games/mobile games"/>
    <n v="0"/>
    <n v="0"/>
    <x v="6"/>
    <x v="18"/>
  </r>
  <r>
    <n v="1143"/>
    <x v="1143"/>
    <s v="Convergence: RiftWars is a easy to approach competitive turn-based strategy game, featuring quick game play and military tactics."/>
    <n v="45000"/>
    <n v="186"/>
    <x v="2"/>
    <x v="0"/>
    <s v="USD"/>
    <n v="1450327126"/>
    <n v="1447735126"/>
    <b v="0"/>
    <n v="8"/>
    <b v="0"/>
    <s v="games/mobile games"/>
    <n v="0"/>
    <n v="0"/>
    <x v="6"/>
    <x v="18"/>
  </r>
  <r>
    <n v="1144"/>
    <x v="1144"/>
    <s v="We need your help to finish our food truck. We are building a BBQ Food Truck to serve competition style BBQ."/>
    <n v="9300"/>
    <n v="0"/>
    <x v="2"/>
    <x v="0"/>
    <s v="USD"/>
    <n v="1430281320"/>
    <n v="1427689320"/>
    <b v="0"/>
    <n v="0"/>
    <b v="0"/>
    <s v="food/food trucks"/>
    <n v="0"/>
    <n v="0"/>
    <x v="7"/>
    <x v="19"/>
  </r>
  <r>
    <n v="1145"/>
    <x v="1145"/>
    <s v="Emphasizing locally and responsibly raised ingredients, serving delicious food! I need your help."/>
    <n v="80000"/>
    <n v="100"/>
    <x v="2"/>
    <x v="0"/>
    <s v="USD"/>
    <n v="1412272592"/>
    <n v="1407088592"/>
    <b v="0"/>
    <n v="1"/>
    <b v="0"/>
    <s v="food/food trucks"/>
    <n v="0"/>
    <n v="0"/>
    <x v="7"/>
    <x v="19"/>
  </r>
  <r>
    <n v="1146"/>
    <x v="1146"/>
    <s v="Bringing the flavor of competition BBQ to small town Auburn with the ease of a big city food truck."/>
    <n v="6000"/>
    <n v="530"/>
    <x v="2"/>
    <x v="0"/>
    <s v="USD"/>
    <n v="1399071173"/>
    <n v="1395787973"/>
    <b v="0"/>
    <n v="12"/>
    <b v="0"/>
    <s v="food/food trucks"/>
    <n v="0"/>
    <n v="0"/>
    <x v="7"/>
    <x v="19"/>
  </r>
  <r>
    <n v="1147"/>
    <x v="1147"/>
    <s v="amazing gourmet baked potato truck with variable options for everyone, its always been my dream, help me make it come true :)."/>
    <n v="25000"/>
    <n v="0"/>
    <x v="2"/>
    <x v="5"/>
    <s v="CAD"/>
    <n v="1413760783"/>
    <n v="1408576783"/>
    <b v="0"/>
    <n v="0"/>
    <b v="0"/>
    <s v="food/food trucks"/>
    <n v="0"/>
    <n v="0"/>
    <x v="7"/>
    <x v="19"/>
  </r>
  <r>
    <n v="1148"/>
    <x v="1148"/>
    <s v="New local (Louisville, KY.) food truck with a refreshing spin on rolling kitchens."/>
    <n v="15000"/>
    <n v="73"/>
    <x v="2"/>
    <x v="0"/>
    <s v="USD"/>
    <n v="1480568781"/>
    <n v="1477973181"/>
    <b v="0"/>
    <n v="3"/>
    <b v="0"/>
    <s v="food/food trucks"/>
    <n v="0"/>
    <n v="0"/>
    <x v="7"/>
    <x v="19"/>
  </r>
  <r>
    <n v="1149"/>
    <x v="1149"/>
    <s v="Bringing culturally diverse Floridian cuisine to the people!"/>
    <n v="50000"/>
    <n v="75"/>
    <x v="2"/>
    <x v="0"/>
    <s v="USD"/>
    <n v="1466096566"/>
    <n v="1463504566"/>
    <b v="0"/>
    <n v="2"/>
    <b v="0"/>
    <s v="food/food trucks"/>
    <n v="0"/>
    <n v="0"/>
    <x v="7"/>
    <x v="19"/>
  </r>
  <r>
    <n v="1150"/>
    <x v="1150"/>
    <s v="Bringing delicious authentic and fusion Taiwanese Food to the West Coast."/>
    <n v="2500"/>
    <n v="252"/>
    <x v="2"/>
    <x v="0"/>
    <s v="USD"/>
    <n v="1452293675"/>
    <n v="1447109675"/>
    <b v="0"/>
    <n v="6"/>
    <b v="0"/>
    <s v="food/food trucks"/>
    <n v="0"/>
    <n v="0"/>
    <x v="7"/>
    <x v="19"/>
  </r>
  <r>
    <n v="1151"/>
    <x v="1151"/>
    <s v="Basically home style foods as huge sandwiches, burgers, and apps. Limitited to NOTHING. Irish,Mexican, cajÃ£n, southern bqq even veggies"/>
    <n v="25000"/>
    <n v="0"/>
    <x v="2"/>
    <x v="0"/>
    <s v="USD"/>
    <n v="1441592863"/>
    <n v="1439000863"/>
    <b v="0"/>
    <n v="0"/>
    <b v="0"/>
    <s v="food/food trucks"/>
    <n v="0"/>
    <n v="0"/>
    <x v="7"/>
    <x v="19"/>
  </r>
  <r>
    <n v="1152"/>
    <x v="1152"/>
    <s v="Peruvian food truck with an LA twist."/>
    <n v="16000"/>
    <n v="911"/>
    <x v="2"/>
    <x v="0"/>
    <s v="USD"/>
    <n v="1431709312"/>
    <n v="1429117312"/>
    <b v="0"/>
    <n v="15"/>
    <b v="0"/>
    <s v="food/food trucks"/>
    <n v="0"/>
    <n v="0"/>
    <x v="7"/>
    <x v="19"/>
  </r>
  <r>
    <n v="1153"/>
    <x v="1153"/>
    <s v="A mobile concession trailer for snow cones, ice cream, smoothies and more"/>
    <n v="8000"/>
    <n v="50"/>
    <x v="2"/>
    <x v="0"/>
    <s v="USD"/>
    <n v="1434647305"/>
    <n v="1432055305"/>
    <b v="0"/>
    <n v="1"/>
    <b v="0"/>
    <s v="food/food trucks"/>
    <n v="0"/>
    <n v="0"/>
    <x v="7"/>
    <x v="19"/>
  </r>
  <r>
    <n v="1154"/>
    <x v="1154"/>
    <s v="We're about to launch our first ever food truck to share our amazing food and we need your help! Be a part of our truck!"/>
    <n v="5000"/>
    <n v="325"/>
    <x v="2"/>
    <x v="0"/>
    <s v="USD"/>
    <n v="1441507006"/>
    <n v="1438915006"/>
    <b v="0"/>
    <n v="3"/>
    <b v="0"/>
    <s v="food/food trucks"/>
    <n v="0"/>
    <n v="0"/>
    <x v="7"/>
    <x v="19"/>
  </r>
  <r>
    <n v="1155"/>
    <x v="1155"/>
    <s v="I am on a mission to offer as many people as I can a great healthy coffee, tea, and snacks by using healthy products and ingredients."/>
    <n v="25000"/>
    <n v="188"/>
    <x v="2"/>
    <x v="0"/>
    <s v="USD"/>
    <n v="1408040408"/>
    <n v="1405448408"/>
    <b v="0"/>
    <n v="8"/>
    <b v="0"/>
    <s v="food/food trucks"/>
    <n v="0"/>
    <n v="0"/>
    <x v="7"/>
    <x v="19"/>
  </r>
  <r>
    <n v="1156"/>
    <x v="1156"/>
    <s v="A Food Truck featuring Deep Fried Natural Casing Beef/Pork mix Hot Dogs, New York Style Rippers. Also serving Fresh Cut Fries."/>
    <n v="6500"/>
    <n v="0"/>
    <x v="2"/>
    <x v="0"/>
    <s v="USD"/>
    <n v="1424742162"/>
    <n v="1422150162"/>
    <b v="0"/>
    <n v="0"/>
    <b v="0"/>
    <s v="food/food trucks"/>
    <n v="0"/>
    <n v="0"/>
    <x v="7"/>
    <x v="19"/>
  </r>
  <r>
    <n v="1157"/>
    <x v="1157"/>
    <s v="When the smoke clears, folks in Albany are going to experience the best barbeque they'll ever have! Got the flavor, need some funding."/>
    <n v="10000"/>
    <n v="151"/>
    <x v="2"/>
    <x v="0"/>
    <s v="USD"/>
    <n v="1417795480"/>
    <n v="1412607880"/>
    <b v="0"/>
    <n v="3"/>
    <b v="0"/>
    <s v="food/food trucks"/>
    <n v="0"/>
    <n v="0"/>
    <x v="7"/>
    <x v="19"/>
  </r>
  <r>
    <n v="1158"/>
    <x v="1158"/>
    <s v="It's been my dream to start my own cupcake bakery and it's now or never. Help me take the first steps toward building my dream."/>
    <n v="7500"/>
    <n v="35"/>
    <x v="2"/>
    <x v="0"/>
    <s v="USD"/>
    <n v="1418091128"/>
    <n v="1415499128"/>
    <b v="0"/>
    <n v="3"/>
    <b v="0"/>
    <s v="food/food trucks"/>
    <n v="0"/>
    <n v="0"/>
    <x v="7"/>
    <x v="19"/>
  </r>
  <r>
    <n v="1159"/>
    <x v="1159"/>
    <s v="Skewed Up food truck is my dream and need help getting it started, presenting some to the bank for my loan, spice up logo, etc."/>
    <n v="6750"/>
    <n v="0"/>
    <x v="2"/>
    <x v="0"/>
    <s v="USD"/>
    <n v="1435679100"/>
    <n v="1433006765"/>
    <b v="0"/>
    <n v="0"/>
    <b v="0"/>
    <s v="food/food trucks"/>
    <n v="0"/>
    <n v="0"/>
    <x v="7"/>
    <x v="19"/>
  </r>
  <r>
    <n v="1160"/>
    <x v="1160"/>
    <s v="Food is a lifestyle...the art, the challenge, and the happiness is the wealth I seek....join me on my journey to success."/>
    <n v="30000"/>
    <n v="1155"/>
    <x v="2"/>
    <x v="0"/>
    <s v="USD"/>
    <n v="1427510586"/>
    <n v="1424922186"/>
    <b v="0"/>
    <n v="19"/>
    <b v="0"/>
    <s v="food/food trucks"/>
    <n v="0"/>
    <n v="0"/>
    <x v="7"/>
    <x v="19"/>
  </r>
  <r>
    <n v="1161"/>
    <x v="1161"/>
    <s v="Amazing delicious pizza a real hit a true niche that has not been explored ground floor opportunity in food trucks done by a real chef"/>
    <n v="18000"/>
    <n v="0"/>
    <x v="2"/>
    <x v="0"/>
    <s v="USD"/>
    <n v="1432047989"/>
    <n v="1430233589"/>
    <b v="0"/>
    <n v="0"/>
    <b v="0"/>
    <s v="food/food trucks"/>
    <n v="0"/>
    <n v="0"/>
    <x v="7"/>
    <x v="19"/>
  </r>
  <r>
    <n v="1162"/>
    <x v="1162"/>
    <s v="Solar Powered, Recycled Fryer Oil for Truck Fuel, Locally Grown Organic &amp; Hormone Free Foods, Pop-up Bands, Private Party and Functions"/>
    <n v="60000"/>
    <n v="35"/>
    <x v="2"/>
    <x v="0"/>
    <s v="USD"/>
    <n v="1411662264"/>
    <n v="1408983864"/>
    <b v="0"/>
    <n v="2"/>
    <b v="0"/>
    <s v="food/food trucks"/>
    <n v="0"/>
    <n v="0"/>
    <x v="7"/>
    <x v="19"/>
  </r>
  <r>
    <n v="1163"/>
    <x v="1163"/>
    <s v="Cooking is my passion.Lets take my passion to another level,by sending me to a culinary school, I WILL be one of the best chefs ever!"/>
    <n v="5200"/>
    <n v="0"/>
    <x v="2"/>
    <x v="0"/>
    <s v="USD"/>
    <n v="1407604920"/>
    <n v="1405012920"/>
    <b v="0"/>
    <n v="0"/>
    <b v="0"/>
    <s v="food/food trucks"/>
    <n v="0"/>
    <n v="0"/>
    <x v="7"/>
    <x v="19"/>
  </r>
  <r>
    <n v="1164"/>
    <x v="1164"/>
    <s v="Bayou Classic BBQ will be  Mansura,LA _x000a_newest and best mobile food truck_x000a_serving delicious BBQ Georgia style slow_x000a_smoke BBQ!"/>
    <n v="10000"/>
    <n v="0"/>
    <x v="2"/>
    <x v="0"/>
    <s v="USD"/>
    <n v="1466270582"/>
    <n v="1463678582"/>
    <b v="0"/>
    <n v="0"/>
    <b v="0"/>
    <s v="food/food trucks"/>
    <n v="0"/>
    <n v="0"/>
    <x v="7"/>
    <x v="19"/>
  </r>
  <r>
    <n v="1165"/>
    <x v="1165"/>
    <s v="Join us in transforming Dreamy Creations truck into a food truck so we can bring you the most delicious cupcakes to your neighborhood!"/>
    <n v="10000"/>
    <n v="2070.5"/>
    <x v="2"/>
    <x v="0"/>
    <s v="USD"/>
    <n v="1404623330"/>
    <n v="1401685730"/>
    <b v="0"/>
    <n v="25"/>
    <b v="0"/>
    <s v="food/food trucks"/>
    <n v="0"/>
    <n v="0"/>
    <x v="7"/>
    <x v="19"/>
  </r>
  <r>
    <n v="1166"/>
    <x v="1166"/>
    <s v="Making delicious healthy food affordable &amp; accessible to ALL Cincinnati neighborhoods. Locally sourced, seasonally-inspired menu"/>
    <n v="15000"/>
    <n v="2871"/>
    <x v="2"/>
    <x v="0"/>
    <s v="USD"/>
    <n v="1435291200"/>
    <n v="1432640342"/>
    <b v="0"/>
    <n v="8"/>
    <b v="0"/>
    <s v="food/food trucks"/>
    <n v="0"/>
    <n v="0"/>
    <x v="7"/>
    <x v="19"/>
  </r>
  <r>
    <n v="1167"/>
    <x v="1167"/>
    <s v="A mobile food truck serving up a Latino-inspired fusion cuisine using fresh, local, &amp; organic ingredients!"/>
    <n v="60000"/>
    <n v="979"/>
    <x v="2"/>
    <x v="0"/>
    <s v="USD"/>
    <n v="1410543495"/>
    <n v="1407865095"/>
    <b v="0"/>
    <n v="16"/>
    <b v="0"/>
    <s v="food/food trucks"/>
    <n v="0"/>
    <n v="0"/>
    <x v="7"/>
    <x v="19"/>
  </r>
  <r>
    <n v="1168"/>
    <x v="1168"/>
    <s v="Simply fresh farm to table on wheels working close with local farms to ensure the highest of quality of product ."/>
    <n v="18000"/>
    <n v="1020"/>
    <x v="2"/>
    <x v="0"/>
    <s v="USD"/>
    <n v="1474507065"/>
    <n v="1471915065"/>
    <b v="0"/>
    <n v="3"/>
    <b v="0"/>
    <s v="food/food trucks"/>
    <n v="0"/>
    <n v="0"/>
    <x v="7"/>
    <x v="19"/>
  </r>
  <r>
    <n v="1169"/>
    <x v="1169"/>
    <s v="Our service provides door-to-door shuttle transportation in Downtown Los Angeles. FREE to passengers - driver tip appreciated."/>
    <n v="10000"/>
    <n v="17"/>
    <x v="2"/>
    <x v="0"/>
    <s v="USD"/>
    <n v="1424593763"/>
    <n v="1422001763"/>
    <b v="0"/>
    <n v="3"/>
    <b v="0"/>
    <s v="food/food trucks"/>
    <n v="0"/>
    <n v="0"/>
    <x v="7"/>
    <x v="19"/>
  </r>
  <r>
    <n v="1170"/>
    <x v="1170"/>
    <s v="They are sweet, sticky and incredibly addictive. People are left with a huge smile and a full stomach but still ask for more!!!"/>
    <n v="25000"/>
    <n v="100"/>
    <x v="2"/>
    <x v="1"/>
    <s v="GBP"/>
    <n v="1433021171"/>
    <n v="1430429171"/>
    <b v="0"/>
    <n v="2"/>
    <b v="0"/>
    <s v="food/food trucks"/>
    <n v="0"/>
    <n v="0"/>
    <x v="7"/>
    <x v="19"/>
  </r>
  <r>
    <n v="1171"/>
    <x v="1171"/>
    <s v="Tulsa's first true biodiesel, alternative energy powered food truck! Oh yeah, and delicious food!"/>
    <n v="25000"/>
    <n v="25"/>
    <x v="2"/>
    <x v="0"/>
    <s v="USD"/>
    <n v="1415909927"/>
    <n v="1414351127"/>
    <b v="0"/>
    <n v="1"/>
    <b v="0"/>
    <s v="food/food trucks"/>
    <n v="0"/>
    <n v="0"/>
    <x v="7"/>
    <x v="19"/>
  </r>
  <r>
    <n v="1172"/>
    <x v="1172"/>
    <s v="Bringing YOUR favorite dog recipes to the streets."/>
    <n v="9000"/>
    <n v="0"/>
    <x v="2"/>
    <x v="0"/>
    <s v="USD"/>
    <n v="1408551752"/>
    <n v="1405959752"/>
    <b v="0"/>
    <n v="0"/>
    <b v="0"/>
    <s v="food/food trucks"/>
    <n v="0"/>
    <n v="0"/>
    <x v="7"/>
    <x v="19"/>
  </r>
  <r>
    <n v="1173"/>
    <x v="1173"/>
    <s v="Chef David J Alvarez worked for Guy Fieri &amp; Anthony Bourdain. Chef David wants to bring his food to the Streets &amp; assault your senses!"/>
    <n v="125000"/>
    <n v="30"/>
    <x v="2"/>
    <x v="0"/>
    <s v="USD"/>
    <n v="1438576057"/>
    <n v="1435552057"/>
    <b v="0"/>
    <n v="1"/>
    <b v="0"/>
    <s v="food/food trucks"/>
    <n v="0"/>
    <n v="0"/>
    <x v="7"/>
    <x v="19"/>
  </r>
  <r>
    <n v="1174"/>
    <x v="1174"/>
    <s v="Help me purchase a parking space to be the Burro's permanant home, I need your help to raise $15,000!"/>
    <n v="15000"/>
    <n v="886"/>
    <x v="2"/>
    <x v="0"/>
    <s v="USD"/>
    <n v="1462738327"/>
    <n v="1460146327"/>
    <b v="0"/>
    <n v="19"/>
    <b v="0"/>
    <s v="food/food trucks"/>
    <n v="0"/>
    <n v="0"/>
    <x v="7"/>
    <x v="19"/>
  </r>
  <r>
    <n v="1175"/>
    <x v="1175"/>
    <s v="&quot;Create-Your-Cone&quot;. Freshly made waffle cones stuffed with your choice of yummy ingredients, or frozen yogurt!"/>
    <n v="20000"/>
    <n v="585"/>
    <x v="2"/>
    <x v="0"/>
    <s v="USD"/>
    <n v="1436981339"/>
    <n v="1434389339"/>
    <b v="0"/>
    <n v="9"/>
    <b v="0"/>
    <s v="food/food trucks"/>
    <n v="0"/>
    <n v="0"/>
    <x v="7"/>
    <x v="19"/>
  </r>
  <r>
    <n v="1176"/>
    <x v="1176"/>
    <s v="Mirlins Sushi!_x000a_Find us on Facebook!_x000a_(Gives backers a voice, and a direct link to us! No kickstarter disappearing act here!)"/>
    <n v="175000"/>
    <n v="10"/>
    <x v="2"/>
    <x v="2"/>
    <s v="AUD"/>
    <n v="1488805200"/>
    <n v="1484094498"/>
    <b v="0"/>
    <n v="1"/>
    <b v="0"/>
    <s v="food/food trucks"/>
    <n v="0"/>
    <n v="0"/>
    <x v="7"/>
    <x v="19"/>
  </r>
  <r>
    <n v="1177"/>
    <x v="1177"/>
    <s v="Its CRAZY the UK is still in the dark about funnel cakes! We want to convert a trailer and show the country what they've been missing!"/>
    <n v="6000"/>
    <n v="0"/>
    <x v="2"/>
    <x v="1"/>
    <s v="GBP"/>
    <n v="1413388296"/>
    <n v="1410796296"/>
    <b v="0"/>
    <n v="0"/>
    <b v="0"/>
    <s v="food/food trucks"/>
    <n v="0"/>
    <n v="0"/>
    <x v="7"/>
    <x v="19"/>
  </r>
  <r>
    <n v="1178"/>
    <x v="1178"/>
    <s v="Hi, Thella's is an idea of a local inexpensive burrito truck, where we want take the delicious burritos and tacos to whole new level"/>
    <n v="75000"/>
    <n v="5"/>
    <x v="2"/>
    <x v="0"/>
    <s v="USD"/>
    <n v="1408225452"/>
    <n v="1405633452"/>
    <b v="0"/>
    <n v="1"/>
    <b v="0"/>
    <s v="food/food trucks"/>
    <n v="0"/>
    <n v="0"/>
    <x v="7"/>
    <x v="19"/>
  </r>
  <r>
    <n v="1179"/>
    <x v="1179"/>
    <s v="Mexican Style Food Truck, run by a Red Seal Chef, in a town with NO MEXICAN FOOD! That is a culinary emergency situation!"/>
    <n v="60000"/>
    <n v="3200"/>
    <x v="2"/>
    <x v="5"/>
    <s v="CAD"/>
    <n v="1446052627"/>
    <n v="1443460627"/>
    <b v="0"/>
    <n v="5"/>
    <b v="0"/>
    <s v="food/food trucks"/>
    <n v="0"/>
    <n v="0"/>
    <x v="7"/>
    <x v="19"/>
  </r>
  <r>
    <n v="1180"/>
    <x v="1180"/>
    <s v="We would like to start a military-themed food truck to serve the Battle Creek/Kalamazoo area."/>
    <n v="50000"/>
    <n v="5875"/>
    <x v="2"/>
    <x v="0"/>
    <s v="USD"/>
    <n v="1403983314"/>
    <n v="1400786514"/>
    <b v="0"/>
    <n v="85"/>
    <b v="0"/>
    <s v="food/food trucks"/>
    <n v="0"/>
    <n v="0"/>
    <x v="7"/>
    <x v="19"/>
  </r>
  <r>
    <n v="1181"/>
    <x v="1181"/>
    <s v="Bringing the best tacos to the streets of Chicago!"/>
    <n v="50000"/>
    <n v="4"/>
    <x v="2"/>
    <x v="0"/>
    <s v="USD"/>
    <n v="1425197321"/>
    <n v="1422605321"/>
    <b v="0"/>
    <n v="3"/>
    <b v="0"/>
    <s v="food/food trucks"/>
    <n v="0"/>
    <n v="0"/>
    <x v="7"/>
    <x v="19"/>
  </r>
  <r>
    <n v="1182"/>
    <x v="1182"/>
    <s v="Two  years ago this business was started to help a local non-profit.  We have since expanded and provide jobs in our small community."/>
    <n v="1000"/>
    <n v="42"/>
    <x v="2"/>
    <x v="0"/>
    <s v="USD"/>
    <n v="1484239320"/>
    <n v="1482609088"/>
    <b v="0"/>
    <n v="4"/>
    <b v="0"/>
    <s v="food/food trucks"/>
    <n v="0"/>
    <n v="0"/>
    <x v="7"/>
    <x v="19"/>
  </r>
  <r>
    <n v="1183"/>
    <x v="1183"/>
    <s v="Help Freshie keep her dream alive by pledging to get a donut truck! She will be able to do events as well as cater to the community"/>
    <n v="2500"/>
    <n v="100"/>
    <x v="2"/>
    <x v="0"/>
    <s v="USD"/>
    <n v="1478059140"/>
    <n v="1476391223"/>
    <b v="0"/>
    <n v="3"/>
    <b v="0"/>
    <s v="food/food trucks"/>
    <n v="0"/>
    <n v="0"/>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0"/>
    <n v="0"/>
    <x v="4"/>
    <x v="21"/>
  </r>
  <r>
    <n v="1225"/>
    <x v="1225"/>
    <s v="My first music album is a collection of 9 songs honoring Mexico's prolific composer, Jose Alfredo Jimenez with my artistic vision."/>
    <n v="3000"/>
    <n v="132"/>
    <x v="1"/>
    <x v="0"/>
    <s v="USD"/>
    <n v="1382478278"/>
    <n v="1377294278"/>
    <b v="0"/>
    <n v="3"/>
    <b v="0"/>
    <s v="music/world music"/>
    <n v="0"/>
    <n v="0"/>
    <x v="4"/>
    <x v="21"/>
  </r>
  <r>
    <n v="1226"/>
    <x v="1226"/>
    <s v="Pavlo will be independently filming his second full length PBS Special and DVD in May with director George Veras"/>
    <n v="50000"/>
    <n v="1937"/>
    <x v="1"/>
    <x v="0"/>
    <s v="USD"/>
    <n v="1398042000"/>
    <n v="1395089981"/>
    <b v="0"/>
    <n v="40"/>
    <b v="0"/>
    <s v="music/world music"/>
    <n v="0"/>
    <n v="0"/>
    <x v="4"/>
    <x v="21"/>
  </r>
  <r>
    <n v="1227"/>
    <x v="1227"/>
    <s v="After winning the iStandard Phoenix Producer Showcase (6/25/14)  I have been invited to Beast of the Beats VIII in New York Nov. 6-9"/>
    <n v="2000"/>
    <n v="0"/>
    <x v="1"/>
    <x v="0"/>
    <s v="USD"/>
    <n v="1407394800"/>
    <n v="1404770616"/>
    <b v="0"/>
    <n v="0"/>
    <b v="0"/>
    <s v="music/world music"/>
    <n v="0"/>
    <n v="0"/>
    <x v="4"/>
    <x v="21"/>
  </r>
  <r>
    <n v="1228"/>
    <x v="1228"/>
    <s v="Kat is partnering with Kickstarter to raise the funds to complete her first solo World music CD &quot;Gypsy&quot;!"/>
    <n v="5000"/>
    <n v="1465"/>
    <x v="1"/>
    <x v="0"/>
    <s v="USD"/>
    <n v="1317231008"/>
    <n v="1312047008"/>
    <b v="0"/>
    <n v="24"/>
    <b v="0"/>
    <s v="music/world music"/>
    <n v="0"/>
    <n v="0"/>
    <x v="4"/>
    <x v="21"/>
  </r>
  <r>
    <n v="1229"/>
    <x v="1229"/>
    <s v="Bollywood composer Vanraj Bhatia, age 86, has written an opera based on a myth from the epic Mahabhatata. Presented in Queens May 11&amp;12"/>
    <n v="2750"/>
    <n v="25"/>
    <x v="1"/>
    <x v="0"/>
    <s v="USD"/>
    <n v="1334592000"/>
    <n v="1331982127"/>
    <b v="0"/>
    <n v="1"/>
    <b v="0"/>
    <s v="music/world music"/>
    <n v="0"/>
    <n v="0"/>
    <x v="4"/>
    <x v="21"/>
  </r>
  <r>
    <n v="1230"/>
    <x v="1230"/>
    <s v="It has been close to a decade since DC Talk began their &quot;Intermission&quot;.  It is time for A Live Concert Tribute &amp; DVD Movie!"/>
    <n v="500000"/>
    <n v="0"/>
    <x v="1"/>
    <x v="0"/>
    <s v="USD"/>
    <n v="1298589630"/>
    <n v="1295997630"/>
    <b v="0"/>
    <n v="0"/>
    <b v="0"/>
    <s v="music/world music"/>
    <n v="0"/>
    <n v="0"/>
    <x v="4"/>
    <x v="21"/>
  </r>
  <r>
    <n v="1231"/>
    <x v="1231"/>
    <s v="a non-profit, free, all-day, all-ages music &amp; arts festival dedicated to promoting non-violent spaces for community engagement"/>
    <n v="5000"/>
    <n v="0"/>
    <x v="1"/>
    <x v="0"/>
    <s v="USD"/>
    <n v="1440723600"/>
    <n v="1436394968"/>
    <b v="0"/>
    <n v="0"/>
    <b v="0"/>
    <s v="music/world music"/>
    <n v="0"/>
    <n v="0"/>
    <x v="4"/>
    <x v="21"/>
  </r>
  <r>
    <n v="1232"/>
    <x v="1232"/>
    <s v="CD-Book w/ 26 original songs + illustrations + activities that WORK developing full literacy skills (language &amp; math) of preschoolers."/>
    <n v="5000"/>
    <n v="40"/>
    <x v="1"/>
    <x v="0"/>
    <s v="USD"/>
    <n v="1381090870"/>
    <n v="1377030070"/>
    <b v="0"/>
    <n v="1"/>
    <b v="0"/>
    <s v="music/world music"/>
    <n v="0"/>
    <n v="0"/>
    <x v="4"/>
    <x v="21"/>
  </r>
  <r>
    <n v="1233"/>
    <x v="1233"/>
    <s v="A Shakulute mouthpiece will allow me to play my silver alto flute vertically  like my Japanese shakuhachis but with Western fingerings."/>
    <n v="1000"/>
    <n v="116"/>
    <x v="1"/>
    <x v="0"/>
    <s v="USD"/>
    <n v="1329864374"/>
    <n v="1328049974"/>
    <b v="0"/>
    <n v="6"/>
    <b v="0"/>
    <s v="music/world music"/>
    <n v="0"/>
    <n v="0"/>
    <x v="4"/>
    <x v="21"/>
  </r>
  <r>
    <n v="1234"/>
    <x v="1234"/>
    <s v="We have been offered shows all over the world, to reach places and people with our music, for the experience of just doing it!"/>
    <n v="50000"/>
    <n v="0"/>
    <x v="1"/>
    <x v="1"/>
    <s v="GBP"/>
    <n v="1422903342"/>
    <n v="1420311342"/>
    <b v="0"/>
    <n v="0"/>
    <b v="0"/>
    <s v="music/world music"/>
    <n v="0"/>
    <n v="0"/>
    <x v="4"/>
    <x v="21"/>
  </r>
  <r>
    <n v="1235"/>
    <x v="1235"/>
    <s v="We plan to make studio recordings for a CD that highlights six new works composed for our Shakuhachi and Koto Music concert series."/>
    <n v="7534"/>
    <n v="210"/>
    <x v="1"/>
    <x v="0"/>
    <s v="USD"/>
    <n v="1387077299"/>
    <n v="1383621299"/>
    <b v="0"/>
    <n v="6"/>
    <b v="0"/>
    <s v="music/world music"/>
    <n v="0"/>
    <n v="0"/>
    <x v="4"/>
    <x v="21"/>
  </r>
  <r>
    <n v="1236"/>
    <x v="1236"/>
    <s v="Raising money to give the musicians their due."/>
    <n v="2500"/>
    <n v="0"/>
    <x v="1"/>
    <x v="0"/>
    <s v="USD"/>
    <n v="1343491200"/>
    <n v="1342801164"/>
    <b v="0"/>
    <n v="0"/>
    <b v="0"/>
    <s v="music/world music"/>
    <n v="0"/>
    <n v="0"/>
    <x v="4"/>
    <x v="21"/>
  </r>
  <r>
    <n v="1237"/>
    <x v="1237"/>
    <s v="We have the songs, concept, need to add songs and mix/package for shows in Hawaii, book dates outside of Maui and advance his message"/>
    <n v="25000"/>
    <n v="0"/>
    <x v="1"/>
    <x v="0"/>
    <s v="USD"/>
    <n v="1345790865"/>
    <n v="1344062865"/>
    <b v="0"/>
    <n v="0"/>
    <b v="0"/>
    <s v="music/world music"/>
    <n v="0"/>
    <n v="0"/>
    <x v="4"/>
    <x v="21"/>
  </r>
  <r>
    <n v="1238"/>
    <x v="1238"/>
    <s v="The purpose of the album is to pull from many differenet genres but to express life circumstances to reach everyday people through song"/>
    <n v="1000"/>
    <n v="178"/>
    <x v="1"/>
    <x v="0"/>
    <s v="USD"/>
    <n v="1312641536"/>
    <n v="1310049536"/>
    <b v="0"/>
    <n v="3"/>
    <b v="0"/>
    <s v="music/world music"/>
    <n v="0"/>
    <n v="0"/>
    <x v="4"/>
    <x v="21"/>
  </r>
  <r>
    <n v="1239"/>
    <x v="1239"/>
    <s v="Please consider helping us with our new CD and Riverdance Tour"/>
    <n v="2500"/>
    <n v="0"/>
    <x v="1"/>
    <x v="0"/>
    <s v="USD"/>
    <n v="1325804767"/>
    <n v="1323212767"/>
    <b v="0"/>
    <n v="0"/>
    <b v="0"/>
    <s v="music/world music"/>
    <n v="0"/>
    <n v="0"/>
    <x v="4"/>
    <x v="21"/>
  </r>
  <r>
    <n v="1240"/>
    <x v="1240"/>
    <s v="Sharing positive vibes of Peace, Love &amp; Unity with the World through conscious Reggae Music!"/>
    <n v="8000"/>
    <n v="241"/>
    <x v="1"/>
    <x v="0"/>
    <s v="USD"/>
    <n v="1373665860"/>
    <n v="1368579457"/>
    <b v="0"/>
    <n v="8"/>
    <b v="0"/>
    <s v="music/world music"/>
    <n v="0"/>
    <n v="0"/>
    <x v="4"/>
    <x v="21"/>
  </r>
  <r>
    <n v="1241"/>
    <x v="1241"/>
    <s v="We are non-profit founders creating a forest retreat for the inner city students to record\learn music in an inspirational sanctuary."/>
    <n v="5000"/>
    <n v="2537"/>
    <x v="1"/>
    <x v="0"/>
    <s v="USD"/>
    <n v="1414994340"/>
    <n v="1413057980"/>
    <b v="0"/>
    <n v="34"/>
    <b v="0"/>
    <s v="music/world music"/>
    <n v="0"/>
    <n v="0"/>
    <x v="4"/>
    <x v="21"/>
  </r>
  <r>
    <n v="1242"/>
    <x v="1242"/>
    <s v="Cellphonia 9/11 (http://cellphonia.org/911/) is one of the performance pieces in the Music After marathon concert on 9.11.11"/>
    <n v="911"/>
    <n v="5"/>
    <x v="1"/>
    <x v="0"/>
    <s v="USD"/>
    <n v="1315747080"/>
    <n v="1314417502"/>
    <b v="0"/>
    <n v="1"/>
    <b v="0"/>
    <s v="music/world music"/>
    <n v="0"/>
    <n v="0"/>
    <x v="4"/>
    <x v="21"/>
  </r>
  <r>
    <n v="1243"/>
    <x v="1243"/>
    <s v="California's premier Latino cultural festival - music, theatre, film, workshops, visual arts, cuisine and more!"/>
    <n v="12000"/>
    <n v="1691"/>
    <x v="1"/>
    <x v="0"/>
    <s v="USD"/>
    <n v="1310158800"/>
    <n v="1304888771"/>
    <b v="0"/>
    <n v="38"/>
    <b v="0"/>
    <s v="music/world music"/>
    <n v="0"/>
    <n v="0"/>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
    <n v="0"/>
    <x v="2"/>
    <x v="8"/>
  </r>
  <r>
    <n v="1305"/>
    <x v="1305"/>
    <s v="Instantly alert and show friends and family where you are during an assault or an emergency with a ring that fits on your finger"/>
    <n v="30000"/>
    <n v="7793"/>
    <x v="1"/>
    <x v="0"/>
    <s v="USD"/>
    <n v="1469122200"/>
    <n v="1466611108"/>
    <b v="0"/>
    <n v="86"/>
    <b v="0"/>
    <s v="technology/wearables"/>
    <n v="0"/>
    <n v="0"/>
    <x v="2"/>
    <x v="8"/>
  </r>
  <r>
    <n v="1306"/>
    <x v="1306"/>
    <s v="Buhel SOUNDglassâ„¢SG05 Sunglasses &amp; headphones with BCTâ„¢ (Bone Conduction), high impact lenses (Z87.1+) &amp; exclusive patented technology"/>
    <n v="110000"/>
    <n v="71771"/>
    <x v="1"/>
    <x v="0"/>
    <s v="USD"/>
    <n v="1417690734"/>
    <n v="1415098734"/>
    <b v="0"/>
    <n v="356"/>
    <b v="0"/>
    <s v="technology/wearables"/>
    <n v="0"/>
    <n v="0"/>
    <x v="2"/>
    <x v="8"/>
  </r>
  <r>
    <n v="1307"/>
    <x v="1307"/>
    <s v="Get VR to Everyone with Mailable, Ready to Use Viewers"/>
    <n v="50000"/>
    <n v="5757"/>
    <x v="1"/>
    <x v="0"/>
    <s v="USD"/>
    <n v="1455710679"/>
    <n v="1453118679"/>
    <b v="0"/>
    <n v="45"/>
    <b v="0"/>
    <s v="technology/wearables"/>
    <n v="0"/>
    <n v="0"/>
    <x v="2"/>
    <x v="8"/>
  </r>
  <r>
    <n v="1308"/>
    <x v="1308"/>
    <s v="Boost Band, a wristband that charges any device"/>
    <n v="10000"/>
    <n v="1136"/>
    <x v="1"/>
    <x v="0"/>
    <s v="USD"/>
    <n v="1475937812"/>
    <n v="1472481812"/>
    <b v="0"/>
    <n v="38"/>
    <b v="0"/>
    <s v="technology/wearables"/>
    <n v="0"/>
    <n v="0"/>
    <x v="2"/>
    <x v="8"/>
  </r>
  <r>
    <n v="1309"/>
    <x v="1309"/>
    <s v="Wicked fun and built for excitement, CORE is the safest and most versatile speaker you've ever worn."/>
    <n v="11500"/>
    <n v="12879"/>
    <x v="1"/>
    <x v="0"/>
    <s v="USD"/>
    <n v="1444943468"/>
    <n v="1441919468"/>
    <b v="0"/>
    <n v="35"/>
    <b v="0"/>
    <s v="technology/wearables"/>
    <n v="0"/>
    <n v="0"/>
    <x v="2"/>
    <x v="8"/>
  </r>
  <r>
    <n v="1310"/>
    <x v="1310"/>
    <s v="An essential hoodie that holds all sized smart phones and keep your headphone wires tangle free."/>
    <n v="20000"/>
    <n v="3100"/>
    <x v="1"/>
    <x v="0"/>
    <s v="USD"/>
    <n v="1471622450"/>
    <n v="1467734450"/>
    <b v="0"/>
    <n v="24"/>
    <b v="0"/>
    <s v="technology/wearables"/>
    <n v="0"/>
    <n v="0"/>
    <x v="2"/>
    <x v="8"/>
  </r>
  <r>
    <n v="1311"/>
    <x v="1311"/>
    <s v="Control Dreams: Design Adventures, Improve Waking Performance, Explore Spirituality, Recall Dreams and Awaken Refreshed with Aladdin."/>
    <n v="250000"/>
    <n v="80070"/>
    <x v="1"/>
    <x v="0"/>
    <s v="USD"/>
    <n v="1480536919"/>
    <n v="1477509319"/>
    <b v="0"/>
    <n v="100"/>
    <b v="0"/>
    <s v="technology/wearables"/>
    <n v="0"/>
    <n v="0"/>
    <x v="2"/>
    <x v="8"/>
  </r>
  <r>
    <n v="1312"/>
    <x v="1312"/>
    <s v="People loved the original Black and Gray GoSolo hats and asked for more. So we received sample for 3 more colors!"/>
    <n v="4600"/>
    <n v="28"/>
    <x v="1"/>
    <x v="0"/>
    <s v="USD"/>
    <n v="1429375922"/>
    <n v="1426783922"/>
    <b v="0"/>
    <n v="1"/>
    <b v="0"/>
    <s v="technology/wearables"/>
    <n v="0"/>
    <n v="0"/>
    <x v="2"/>
    <x v="8"/>
  </r>
  <r>
    <n v="1313"/>
    <x v="1313"/>
    <s v="Clip on owner recognition for any bag with 100db+ deterrence of others from opening or moving it. Plus forget-me-not notifications."/>
    <n v="40000"/>
    <n v="12446"/>
    <x v="1"/>
    <x v="0"/>
    <s v="USD"/>
    <n v="1457024514"/>
    <n v="1454432514"/>
    <b v="0"/>
    <n v="122"/>
    <b v="0"/>
    <s v="technology/wearables"/>
    <n v="0"/>
    <n v="0"/>
    <x v="2"/>
    <x v="8"/>
  </r>
  <r>
    <n v="1314"/>
    <x v="1314"/>
    <s v="CulBox is an Open Source wrist watch for Arduino with built in Bluetooth and bunch of Hi-Tech sensors and tons of features for Makers"/>
    <n v="180000"/>
    <n v="2028"/>
    <x v="1"/>
    <x v="0"/>
    <s v="USD"/>
    <n v="1477065860"/>
    <n v="1471881860"/>
    <b v="0"/>
    <n v="11"/>
    <b v="0"/>
    <s v="technology/wearables"/>
    <n v="0"/>
    <n v="0"/>
    <x v="2"/>
    <x v="8"/>
  </r>
  <r>
    <n v="1315"/>
    <x v="1315"/>
    <s v="Zoom will happen - THANK YOU! Received outside funding due amazing early success!"/>
    <n v="100000"/>
    <n v="40404"/>
    <x v="1"/>
    <x v="0"/>
    <s v="USD"/>
    <n v="1446771600"/>
    <n v="1443700648"/>
    <b v="0"/>
    <n v="248"/>
    <b v="0"/>
    <s v="technology/wearables"/>
    <n v="0"/>
    <n v="0"/>
    <x v="2"/>
    <x v="8"/>
  </r>
  <r>
    <n v="1316"/>
    <x v="1316"/>
    <s v="Future Belt comes in just 3 sizes, but yet, is designed to fit waists ranging from 25-55 inches. No batteries, no gimmicks."/>
    <n v="75000"/>
    <n v="1"/>
    <x v="1"/>
    <x v="0"/>
    <s v="USD"/>
    <n v="1456700709"/>
    <n v="1453676709"/>
    <b v="0"/>
    <n v="1"/>
    <b v="0"/>
    <s v="technology/wearables"/>
    <n v="0"/>
    <n v="0"/>
    <x v="2"/>
    <x v="8"/>
  </r>
  <r>
    <n v="1317"/>
    <x v="1317"/>
    <s v="Lorem ipsum dolor sit amet, consectetuer adipiscing elit. Aenean commodo ligula eget dolor. Aenean massa. Cum sociis natoque penatibus."/>
    <n v="200000"/>
    <n v="11467"/>
    <x v="1"/>
    <x v="8"/>
    <s v="DKK"/>
    <n v="1469109600"/>
    <n v="1464586746"/>
    <b v="0"/>
    <n v="19"/>
    <b v="0"/>
    <s v="technology/wearables"/>
    <n v="0"/>
    <n v="0"/>
    <x v="2"/>
    <x v="8"/>
  </r>
  <r>
    <n v="1318"/>
    <x v="1318"/>
    <s v="Your Dog's Best Friend._x000a_Revolutionize the way you care about your pups and brings you peace of mind."/>
    <n v="40000"/>
    <n v="6130"/>
    <x v="1"/>
    <x v="0"/>
    <s v="USD"/>
    <n v="1420938172"/>
    <n v="1418346172"/>
    <b v="0"/>
    <n v="135"/>
    <b v="0"/>
    <s v="technology/wearables"/>
    <n v="0"/>
    <n v="0"/>
    <x v="2"/>
    <x v="8"/>
  </r>
  <r>
    <n v="1319"/>
    <x v="1319"/>
    <s v="Stand out at festivals, get people talking and support our latest campaign to augment your style with the latest LED technology."/>
    <n v="5800"/>
    <n v="876"/>
    <x v="1"/>
    <x v="1"/>
    <s v="GBP"/>
    <n v="1405094400"/>
    <n v="1403810965"/>
    <b v="0"/>
    <n v="9"/>
    <b v="0"/>
    <s v="technology/wearables"/>
    <n v="0"/>
    <n v="0"/>
    <x v="2"/>
    <x v="8"/>
  </r>
  <r>
    <n v="1320"/>
    <x v="1320"/>
    <s v="Falls are the main cause of injury to elderly. Our wearable detects falls, sends notifications and streams health data in real time."/>
    <n v="100000"/>
    <n v="503"/>
    <x v="1"/>
    <x v="9"/>
    <s v="EUR"/>
    <n v="1483138800"/>
    <n v="1480610046"/>
    <b v="0"/>
    <n v="3"/>
    <b v="0"/>
    <s v="technology/wearables"/>
    <n v="0"/>
    <n v="0"/>
    <x v="2"/>
    <x v="8"/>
  </r>
  <r>
    <n v="1321"/>
    <x v="1321"/>
    <s v="Experience true sound quality and a membership platform that puts you in control of future headphones, features, design and prices."/>
    <n v="462000"/>
    <n v="6019"/>
    <x v="1"/>
    <x v="11"/>
    <s v="SEK"/>
    <n v="1482515937"/>
    <n v="1479923937"/>
    <b v="0"/>
    <n v="7"/>
    <b v="0"/>
    <s v="technology/wearables"/>
    <n v="0"/>
    <n v="0"/>
    <x v="2"/>
    <x v="8"/>
  </r>
  <r>
    <n v="1322"/>
    <x v="1322"/>
    <s v="Invisible Reins - A Bluetooth innovation that links your child to your smart phone via an app. A safe zone can be set from 1-30 metres."/>
    <n v="35000"/>
    <n v="106"/>
    <x v="1"/>
    <x v="1"/>
    <s v="GBP"/>
    <n v="1432223125"/>
    <n v="1429631125"/>
    <b v="0"/>
    <n v="4"/>
    <b v="0"/>
    <s v="technology/wearables"/>
    <n v="0"/>
    <n v="0"/>
    <x v="2"/>
    <x v="8"/>
  </r>
  <r>
    <n v="1323"/>
    <x v="1323"/>
    <s v="High quality earbuds with a built-in splitter. Share with more than one friend. Music, movies, conversations. Any audio, any device!"/>
    <n v="15000"/>
    <n v="1332"/>
    <x v="1"/>
    <x v="0"/>
    <s v="USD"/>
    <n v="1461653700"/>
    <n v="1458665146"/>
    <b v="0"/>
    <n v="44"/>
    <b v="0"/>
    <s v="technology/wearables"/>
    <n v="0"/>
    <n v="0"/>
    <x v="2"/>
    <x v="8"/>
  </r>
  <r>
    <n v="1324"/>
    <x v="1324"/>
    <s v="Monitor your actual UV exposure in real time and get notified when it's time to get out of the sun or when to reapply your sunscreen"/>
    <n v="50000"/>
    <n v="4920"/>
    <x v="1"/>
    <x v="0"/>
    <s v="USD"/>
    <n v="1476371552"/>
    <n v="1473779552"/>
    <b v="0"/>
    <n v="90"/>
    <b v="0"/>
    <s v="technology/wearables"/>
    <n v="0"/>
    <n v="0"/>
    <x v="2"/>
    <x v="8"/>
  </r>
  <r>
    <n v="1325"/>
    <x v="1325"/>
    <s v="The PowerCap is a device able to charge most mobile devices, and contains a battery for situations when the sun just isn't enough."/>
    <n v="20000"/>
    <n v="486"/>
    <x v="1"/>
    <x v="0"/>
    <s v="USD"/>
    <n v="1483063435"/>
    <n v="1480471435"/>
    <b v="0"/>
    <n v="8"/>
    <b v="0"/>
    <s v="technology/wearables"/>
    <n v="0"/>
    <n v="0"/>
    <x v="2"/>
    <x v="8"/>
  </r>
  <r>
    <n v="1326"/>
    <x v="1326"/>
    <s v="StrikeTec will revolutionize both the boxing scene and fitness industry by allowing you to track the progress of hand speed and force."/>
    <n v="100000"/>
    <n v="1130"/>
    <x v="1"/>
    <x v="0"/>
    <s v="USD"/>
    <n v="1421348428"/>
    <n v="1417460428"/>
    <b v="0"/>
    <n v="11"/>
    <b v="0"/>
    <s v="technology/wearables"/>
    <n v="0"/>
    <n v="0"/>
    <x v="2"/>
    <x v="8"/>
  </r>
  <r>
    <n v="1327"/>
    <x v="1327"/>
    <s v="CyClip is a way to mount the Apple Watch to your handlebars; ideal for navigation, notifications, and music control on the fly."/>
    <n v="48000"/>
    <n v="1705"/>
    <x v="1"/>
    <x v="0"/>
    <s v="USD"/>
    <n v="1432916235"/>
    <n v="1430324235"/>
    <b v="0"/>
    <n v="41"/>
    <b v="0"/>
    <s v="technology/wearables"/>
    <n v="0"/>
    <n v="0"/>
    <x v="2"/>
    <x v="8"/>
  </r>
  <r>
    <n v="1328"/>
    <x v="1328"/>
    <s v="Hydrate Edge is the first wearable that provides real-time, continuous hydration feedback. This is the new hydration gold standard."/>
    <n v="75000"/>
    <n v="1748"/>
    <x v="1"/>
    <x v="0"/>
    <s v="USD"/>
    <n v="1476458734"/>
    <n v="1472570734"/>
    <b v="0"/>
    <n v="15"/>
    <b v="0"/>
    <s v="technology/wearables"/>
    <n v="0"/>
    <n v="0"/>
    <x v="2"/>
    <x v="8"/>
  </r>
  <r>
    <n v="1329"/>
    <x v="1329"/>
    <s v="Xtnd is a hands free multifunctional device for your tablet, cell phone, &amp; camera. It's also a convenient backpack for storage."/>
    <n v="50000"/>
    <n v="408"/>
    <x v="1"/>
    <x v="0"/>
    <s v="USD"/>
    <n v="1417501145"/>
    <n v="1414041545"/>
    <b v="0"/>
    <n v="9"/>
    <b v="0"/>
    <s v="technology/wearables"/>
    <n v="0"/>
    <n v="0"/>
    <x v="2"/>
    <x v="8"/>
  </r>
  <r>
    <n v="1330"/>
    <x v="1330"/>
    <s v="Outdoor play is essential. Wanderwatch helps to make it fun and safe! Fun for kids, great for parents. Time to Play!"/>
    <n v="35000"/>
    <n v="7873"/>
    <x v="1"/>
    <x v="0"/>
    <s v="USD"/>
    <n v="1467432000"/>
    <n v="1464763109"/>
    <b v="0"/>
    <n v="50"/>
    <b v="0"/>
    <s v="technology/wearables"/>
    <n v="0"/>
    <n v="0"/>
    <x v="2"/>
    <x v="8"/>
  </r>
  <r>
    <n v="1331"/>
    <x v="1331"/>
    <s v="The World's First Wearable Battery Backup - wireless, modular, flexible, and ultra-lightweight! Click, charge, go!!!"/>
    <n v="250000"/>
    <n v="3417"/>
    <x v="1"/>
    <x v="0"/>
    <s v="USD"/>
    <n v="1471435554"/>
    <n v="1468843554"/>
    <b v="0"/>
    <n v="34"/>
    <b v="0"/>
    <s v="technology/wearables"/>
    <n v="0"/>
    <n v="0"/>
    <x v="2"/>
    <x v="8"/>
  </r>
  <r>
    <n v="1332"/>
    <x v="1332"/>
    <s v="Long bus queue and no seats around? This light weight seating device can be worn anywhere and at anytime! Belt that converts into seat."/>
    <n v="10115"/>
    <n v="0"/>
    <x v="1"/>
    <x v="16"/>
    <s v="CHF"/>
    <n v="1485480408"/>
    <n v="1482888408"/>
    <b v="0"/>
    <n v="0"/>
    <b v="0"/>
    <s v="technology/wearables"/>
    <n v="0"/>
    <n v="0"/>
    <x v="2"/>
    <x v="8"/>
  </r>
  <r>
    <n v="1333"/>
    <x v="1333"/>
    <s v="Im in the process of creating a biohazard suit that can be worn like an extra layer, unlike these bulky units that are currently in use"/>
    <n v="2500"/>
    <n v="0"/>
    <x v="1"/>
    <x v="2"/>
    <s v="AUD"/>
    <n v="1405478025"/>
    <n v="1402886025"/>
    <b v="0"/>
    <n v="0"/>
    <b v="0"/>
    <s v="technology/wearables"/>
    <n v="0"/>
    <n v="0"/>
    <x v="2"/>
    <x v="8"/>
  </r>
  <r>
    <n v="1334"/>
    <x v="1334"/>
    <s v="A wearable device that allows you to dock and operate your phone hands-free anywhere and everywhere!"/>
    <n v="133000"/>
    <n v="14303"/>
    <x v="1"/>
    <x v="0"/>
    <s v="USD"/>
    <n v="1457721287"/>
    <n v="1455129287"/>
    <b v="0"/>
    <n v="276"/>
    <b v="0"/>
    <s v="technology/wearables"/>
    <n v="0"/>
    <n v="0"/>
    <x v="2"/>
    <x v="8"/>
  </r>
  <r>
    <n v="1335"/>
    <x v="1335"/>
    <s v="Dial up your performance with UB Fit: 1st wearable resistance technology that allows you to tone muscles while doing a cardio workout"/>
    <n v="25000"/>
    <n v="4940"/>
    <x v="1"/>
    <x v="0"/>
    <s v="USD"/>
    <n v="1449354502"/>
    <n v="1446762502"/>
    <b v="0"/>
    <n v="16"/>
    <b v="0"/>
    <s v="technology/wearables"/>
    <n v="0"/>
    <n v="0"/>
    <x v="2"/>
    <x v="8"/>
  </r>
  <r>
    <n v="1336"/>
    <x v="1336"/>
    <s v="JUMPY, a cool smart watch with open platform SDK brings limitless edutainment to kids' wrist and encourages parent-child interaction."/>
    <n v="100000"/>
    <n v="84947"/>
    <x v="1"/>
    <x v="0"/>
    <s v="USD"/>
    <n v="1418849028"/>
    <n v="1415825028"/>
    <b v="0"/>
    <n v="224"/>
    <b v="0"/>
    <s v="technology/wearables"/>
    <n v="0"/>
    <n v="0"/>
    <x v="2"/>
    <x v="8"/>
  </r>
  <r>
    <n v="1337"/>
    <x v="1337"/>
    <s v="Discreet safety device connects you to a dedicated 24/7 monitoring team, keeping you safe anywhere in the United States"/>
    <n v="50000"/>
    <n v="24691"/>
    <x v="1"/>
    <x v="0"/>
    <s v="USD"/>
    <n v="1488549079"/>
    <n v="1485957079"/>
    <b v="0"/>
    <n v="140"/>
    <b v="0"/>
    <s v="technology/wearables"/>
    <n v="0"/>
    <n v="0"/>
    <x v="2"/>
    <x v="8"/>
  </r>
  <r>
    <n v="1338"/>
    <x v="1338"/>
    <s v="HandL makes your phone feel like an organic extension of your hand. Elastic and brace system supports your device with just two fingers"/>
    <n v="30000"/>
    <n v="991"/>
    <x v="1"/>
    <x v="0"/>
    <s v="USD"/>
    <n v="1438543033"/>
    <n v="1435951033"/>
    <b v="0"/>
    <n v="15"/>
    <b v="0"/>
    <s v="technology/wearables"/>
    <n v="0"/>
    <n v="0"/>
    <x v="2"/>
    <x v="8"/>
  </r>
  <r>
    <n v="1339"/>
    <x v="1339"/>
    <s v="World's Smallest customizable Phone &amp; GPS Watch for kids !"/>
    <n v="50000"/>
    <n v="3317"/>
    <x v="1"/>
    <x v="0"/>
    <s v="USD"/>
    <n v="1418056315"/>
    <n v="1414164715"/>
    <b v="0"/>
    <n v="37"/>
    <b v="0"/>
    <s v="technology/wearables"/>
    <n v="0"/>
    <n v="0"/>
    <x v="2"/>
    <x v="8"/>
  </r>
  <r>
    <n v="1340"/>
    <x v="1340"/>
    <s v="I would like to make nicer, more stylish looking frames for the Google Glass using 3D printing technology."/>
    <n v="1680"/>
    <n v="0"/>
    <x v="1"/>
    <x v="0"/>
    <s v="USD"/>
    <n v="1408112253"/>
    <n v="1405520253"/>
    <b v="0"/>
    <n v="0"/>
    <b v="0"/>
    <s v="technology/wearables"/>
    <n v="0"/>
    <n v="0"/>
    <x v="2"/>
    <x v="8"/>
  </r>
  <r>
    <n v="1341"/>
    <x v="1341"/>
    <s v="BRILLAR: Your Kids Ultimate Wearable Companion. Educates, Rewards, Entertains, Calls, Motivates, Messages + Tracks Location &amp; Steps."/>
    <n v="25000"/>
    <n v="17590"/>
    <x v="1"/>
    <x v="1"/>
    <s v="GBP"/>
    <n v="1475333917"/>
    <n v="1472569117"/>
    <b v="0"/>
    <n v="46"/>
    <b v="0"/>
    <s v="technology/wearables"/>
    <n v="0"/>
    <n v="0"/>
    <x v="2"/>
    <x v="8"/>
  </r>
  <r>
    <n v="1342"/>
    <x v="1342"/>
    <s v="Method50 aims to prototype a revolutionary true heads up display to create a new way of living in, playing in, and viewing the world."/>
    <n v="50000"/>
    <n v="100"/>
    <x v="1"/>
    <x v="0"/>
    <s v="USD"/>
    <n v="1437161739"/>
    <n v="1434569739"/>
    <b v="0"/>
    <n v="1"/>
    <b v="0"/>
    <s v="technology/wearables"/>
    <n v="0"/>
    <n v="0"/>
    <x v="2"/>
    <x v="8"/>
  </r>
  <r>
    <n v="1343"/>
    <x v="1343"/>
    <s v="Sleepman is a bio-signal monitoring wristwatch featuring smart alarm with the unique sleep enhancement and fatigue detection options!"/>
    <n v="50000"/>
    <n v="51149"/>
    <x v="1"/>
    <x v="0"/>
    <s v="USD"/>
    <n v="1471579140"/>
    <n v="1466512683"/>
    <b v="0"/>
    <n v="323"/>
    <b v="0"/>
    <s v="technology/wearables"/>
    <n v="0"/>
    <n v="0"/>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0"/>
    <n v="0"/>
    <x v="3"/>
    <x v="22"/>
  </r>
  <r>
    <n v="1405"/>
    <x v="1405"/>
    <s v="Will more people read the Bible if it were translated into Emoticons?"/>
    <n v="25000"/>
    <n v="105"/>
    <x v="2"/>
    <x v="0"/>
    <s v="USD"/>
    <n v="1417195201"/>
    <n v="1414599601"/>
    <b v="1"/>
    <n v="17"/>
    <b v="0"/>
    <s v="publishing/translations"/>
    <n v="0"/>
    <n v="0"/>
    <x v="3"/>
    <x v="22"/>
  </r>
  <r>
    <n v="1406"/>
    <x v="1406"/>
    <s v="The White coat and the battle dress uniform"/>
    <n v="12000"/>
    <n v="15"/>
    <x v="2"/>
    <x v="13"/>
    <s v="EUR"/>
    <n v="1449914400"/>
    <n v="1445336607"/>
    <b v="0"/>
    <n v="3"/>
    <b v="0"/>
    <s v="publishing/translations"/>
    <n v="0"/>
    <n v="0"/>
    <x v="3"/>
    <x v="22"/>
  </r>
  <r>
    <n v="1407"/>
    <x v="1407"/>
    <s v="I traveled, I took pictures, I met people, I ate. Then I wrote a travel journal that needs editing, translation, and publishing."/>
    <n v="3000"/>
    <n v="15"/>
    <x v="2"/>
    <x v="0"/>
    <s v="USD"/>
    <n v="1407847978"/>
    <n v="1405687978"/>
    <b v="0"/>
    <n v="2"/>
    <b v="0"/>
    <s v="publishing/translations"/>
    <n v="0"/>
    <n v="0"/>
    <x v="3"/>
    <x v="22"/>
  </r>
  <r>
    <n v="1408"/>
    <x v="1408"/>
    <s v="A translation of the legendary series of chess books &quot;General Treatise on Chess&quot; by R. Grau. A complete chess course for all levels."/>
    <n v="1000"/>
    <n v="72"/>
    <x v="2"/>
    <x v="1"/>
    <s v="GBP"/>
    <n v="1447451756"/>
    <n v="1444856156"/>
    <b v="0"/>
    <n v="6"/>
    <b v="0"/>
    <s v="publishing/translations"/>
    <n v="0"/>
    <n v="0"/>
    <x v="3"/>
    <x v="22"/>
  </r>
  <r>
    <n v="1409"/>
    <x v="1409"/>
    <s v="Modern Literal Translation of the 1st Book of the Torah in English and Russian with sub-linear and interlinear layout."/>
    <n v="4000"/>
    <n v="0"/>
    <x v="2"/>
    <x v="0"/>
    <s v="USD"/>
    <n v="1420085535"/>
    <n v="1414897935"/>
    <b v="0"/>
    <n v="0"/>
    <b v="0"/>
    <s v="publishing/translations"/>
    <n v="0"/>
    <n v="0"/>
    <x v="3"/>
    <x v="22"/>
  </r>
  <r>
    <n v="1410"/>
    <x v="1410"/>
    <s v="Let's translate this book! A fundamental guide to existential workspaces: how to recover efficiency generating environmental well-being"/>
    <n v="6000"/>
    <n v="1"/>
    <x v="2"/>
    <x v="13"/>
    <s v="EUR"/>
    <n v="1464939520"/>
    <n v="1461051520"/>
    <b v="0"/>
    <n v="1"/>
    <b v="0"/>
    <s v="publishing/translations"/>
    <n v="0"/>
    <n v="0"/>
    <x v="3"/>
    <x v="22"/>
  </r>
  <r>
    <n v="1411"/>
    <x v="1411"/>
    <s v="There have been an exorbident number of translations of this most beautiful poem though none have ever been done by a nineteen year old"/>
    <n v="3000"/>
    <n v="7"/>
    <x v="2"/>
    <x v="1"/>
    <s v="GBP"/>
    <n v="1423185900"/>
    <n v="1420766700"/>
    <b v="0"/>
    <n v="3"/>
    <b v="0"/>
    <s v="publishing/translations"/>
    <n v="0"/>
    <n v="0"/>
    <x v="3"/>
    <x v="22"/>
  </r>
  <r>
    <n v="1412"/>
    <x v="1412"/>
    <s v="â€œClimbing Silver!â€- An English translation of the Young Adult Shogi novella"/>
    <n v="7000"/>
    <n v="320"/>
    <x v="2"/>
    <x v="0"/>
    <s v="USD"/>
    <n v="1417656699"/>
    <n v="1415064699"/>
    <b v="0"/>
    <n v="13"/>
    <b v="0"/>
    <s v="publishing/translations"/>
    <n v="0"/>
    <n v="0"/>
    <x v="3"/>
    <x v="22"/>
  </r>
  <r>
    <n v="1413"/>
    <x v="1413"/>
    <s v="I need funds to publish a book based on a selection of sentences from the Gospel demonstrating that Christianity is a strong religion."/>
    <n v="2000"/>
    <n v="100"/>
    <x v="2"/>
    <x v="13"/>
    <s v="EUR"/>
    <n v="1455964170"/>
    <n v="1450780170"/>
    <b v="0"/>
    <n v="1"/>
    <b v="0"/>
    <s v="publishing/translations"/>
    <n v="0"/>
    <n v="0"/>
    <x v="3"/>
    <x v="22"/>
  </r>
  <r>
    <n v="1414"/>
    <x v="1414"/>
    <s v="Create an open source &quot;interlinear&quot; translation fo the Greek New Testament in re-publishable and open source database format."/>
    <n v="500"/>
    <n v="1"/>
    <x v="2"/>
    <x v="0"/>
    <s v="USD"/>
    <n v="1483423467"/>
    <n v="1480831467"/>
    <b v="0"/>
    <n v="1"/>
    <b v="0"/>
    <s v="publishing/translations"/>
    <n v="0"/>
    <n v="0"/>
    <x v="3"/>
    <x v="22"/>
  </r>
  <r>
    <n v="1415"/>
    <x v="1415"/>
    <s v="This is a Series of 6 Books on Blessed Oscar A. Romero`s Writings. This Project will help to pay the translation costs of Volume 2."/>
    <n v="4400"/>
    <n v="800"/>
    <x v="2"/>
    <x v="0"/>
    <s v="USD"/>
    <n v="1439741591"/>
    <n v="1436285591"/>
    <b v="0"/>
    <n v="9"/>
    <b v="0"/>
    <s v="publishing/translations"/>
    <n v="0"/>
    <n v="0"/>
    <x v="3"/>
    <x v="22"/>
  </r>
  <r>
    <n v="1416"/>
    <x v="1416"/>
    <s v="glenn's  book of quotes is designed to give the readers a thought for the day , lighten the mood  and put a smile  on their faces."/>
    <n v="50000"/>
    <n v="0"/>
    <x v="2"/>
    <x v="0"/>
    <s v="USD"/>
    <n v="1448147619"/>
    <n v="1445552019"/>
    <b v="0"/>
    <n v="0"/>
    <b v="0"/>
    <s v="publishing/translations"/>
    <n v="0"/>
    <n v="0"/>
    <x v="3"/>
    <x v="22"/>
  </r>
  <r>
    <n v="1417"/>
    <x v="1417"/>
    <s v="Digitization of 8 rare Siddha Yoga books written by a Yogi - coming in the lineage of Sri Sri Sri Sadhasiva Brahmendra himself!"/>
    <n v="4500"/>
    <n v="55"/>
    <x v="2"/>
    <x v="0"/>
    <s v="USD"/>
    <n v="1442315460"/>
    <n v="1439696174"/>
    <b v="0"/>
    <n v="2"/>
    <b v="0"/>
    <s v="publishing/translations"/>
    <n v="0"/>
    <n v="0"/>
    <x v="3"/>
    <x v="22"/>
  </r>
  <r>
    <n v="1418"/>
    <x v="1418"/>
    <s v="Â¿Y si hubiera una camino intermedio entre ciencia y religion?_x000a_Descubre la respuesta ayudando a publicar y traducir este libro."/>
    <n v="3000"/>
    <n v="6"/>
    <x v="2"/>
    <x v="3"/>
    <s v="EUR"/>
    <n v="1456397834"/>
    <n v="1453805834"/>
    <b v="0"/>
    <n v="1"/>
    <b v="0"/>
    <s v="publishing/translations"/>
    <n v="0"/>
    <n v="0"/>
    <x v="3"/>
    <x v="22"/>
  </r>
  <r>
    <n v="1419"/>
    <x v="1419"/>
    <s v="Argentinian Author Seeks to Tour America to Educate on Womenâ€™s Sexuality in Latin America / Autora Argentina Busca Gira en EEUU"/>
    <n v="6300"/>
    <n v="445"/>
    <x v="2"/>
    <x v="0"/>
    <s v="USD"/>
    <n v="1476010619"/>
    <n v="1473418619"/>
    <b v="0"/>
    <n v="10"/>
    <b v="0"/>
    <s v="publishing/translations"/>
    <n v="0"/>
    <n v="0"/>
    <x v="3"/>
    <x v="22"/>
  </r>
  <r>
    <n v="1420"/>
    <x v="1420"/>
    <s v="Help me butcher Shakespeare in a satirical fashion."/>
    <n v="110"/>
    <n v="3"/>
    <x v="2"/>
    <x v="0"/>
    <s v="USD"/>
    <n v="1467129686"/>
    <n v="1464969686"/>
    <b v="0"/>
    <n v="3"/>
    <b v="0"/>
    <s v="publishing/translations"/>
    <n v="0"/>
    <n v="0"/>
    <x v="3"/>
    <x v="22"/>
  </r>
  <r>
    <n v="1421"/>
    <x v="1421"/>
    <s v="English translation of &quot;The Escape to Myanmar&quot;, a fictive novel about people from Sweden who arrive in Myanmar/Burma as war refugees."/>
    <n v="200000"/>
    <n v="200"/>
    <x v="2"/>
    <x v="11"/>
    <s v="SEK"/>
    <n v="1423432709"/>
    <n v="1420840709"/>
    <b v="0"/>
    <n v="2"/>
    <b v="0"/>
    <s v="publishing/translations"/>
    <n v="0"/>
    <n v="0"/>
    <x v="3"/>
    <x v="22"/>
  </r>
  <r>
    <n v="1422"/>
    <x v="1422"/>
    <s v="Protecting children from sexual abuse through the medium of story telling; accessing 20% of the world's population through translation."/>
    <n v="25000"/>
    <n v="26"/>
    <x v="2"/>
    <x v="4"/>
    <s v="NZD"/>
    <n v="1474436704"/>
    <n v="1471844704"/>
    <b v="0"/>
    <n v="2"/>
    <b v="0"/>
    <s v="publishing/translations"/>
    <n v="0"/>
    <n v="0"/>
    <x v="3"/>
    <x v="22"/>
  </r>
  <r>
    <n v="1423"/>
    <x v="1423"/>
    <s v="Help fund me to destroy the monopoly Rupert Murdoch has over the publication of modern bibles. I have a new one to rival the NKJV."/>
    <n v="30000"/>
    <n v="100"/>
    <x v="2"/>
    <x v="2"/>
    <s v="AUD"/>
    <n v="1451637531"/>
    <n v="1449045531"/>
    <b v="0"/>
    <n v="1"/>
    <b v="0"/>
    <s v="publishing/translations"/>
    <n v="0"/>
    <n v="0"/>
    <x v="3"/>
    <x v="22"/>
  </r>
  <r>
    <n v="1424"/>
    <x v="1424"/>
    <s v="A short book of practical mantras that can be used every day of the week. Mantras are cogwheels of universal engines."/>
    <n v="7500"/>
    <n v="1527"/>
    <x v="2"/>
    <x v="0"/>
    <s v="USD"/>
    <n v="1479233602"/>
    <n v="1478106802"/>
    <b v="0"/>
    <n v="14"/>
    <b v="0"/>
    <s v="publishing/translations"/>
    <n v="0"/>
    <n v="0"/>
    <x v="3"/>
    <x v="22"/>
  </r>
  <r>
    <n v="1425"/>
    <x v="1425"/>
    <s v="Translation  Thai language to English and other languages of the story (written by me) about&quot; Promote Travel &amp; Business in America&quot;"/>
    <n v="13000"/>
    <n v="0"/>
    <x v="2"/>
    <x v="0"/>
    <s v="USD"/>
    <n v="1430276959"/>
    <n v="1427684959"/>
    <b v="0"/>
    <n v="0"/>
    <b v="0"/>
    <s v="publishing/translations"/>
    <n v="0"/>
    <n v="0"/>
    <x v="3"/>
    <x v="22"/>
  </r>
  <r>
    <n v="1426"/>
    <x v="1426"/>
    <s v="The World of Sharks is an interactive eBook for the iPad and Mac. It shall be translated into english to make it available worldwide."/>
    <n v="1000"/>
    <n v="0"/>
    <x v="2"/>
    <x v="12"/>
    <s v="EUR"/>
    <n v="1440408120"/>
    <n v="1435224120"/>
    <b v="0"/>
    <n v="0"/>
    <b v="0"/>
    <s v="publishing/translations"/>
    <n v="0"/>
    <n v="0"/>
    <x v="3"/>
    <x v="22"/>
  </r>
  <r>
    <n v="1427"/>
    <x v="1427"/>
    <s v="The book with advices that can save many lives._x000a_You will find here many case studies, extreme situations and solutions."/>
    <n v="5000"/>
    <n v="419"/>
    <x v="2"/>
    <x v="12"/>
    <s v="EUR"/>
    <n v="1474230385"/>
    <n v="1471638385"/>
    <b v="0"/>
    <n v="4"/>
    <b v="0"/>
    <s v="publishing/translations"/>
    <n v="0"/>
    <n v="0"/>
    <x v="3"/>
    <x v="22"/>
  </r>
  <r>
    <n v="1428"/>
    <x v="1428"/>
    <s v="My father wrote a book about raising a blind child. I, as a professional translator, am going to write it in English for everyone."/>
    <n v="1000"/>
    <n v="45"/>
    <x v="2"/>
    <x v="3"/>
    <s v="EUR"/>
    <n v="1459584417"/>
    <n v="1456996017"/>
    <b v="0"/>
    <n v="3"/>
    <b v="0"/>
    <s v="publishing/translations"/>
    <n v="0"/>
    <n v="0"/>
    <x v="3"/>
    <x v="22"/>
  </r>
  <r>
    <n v="1429"/>
    <x v="1429"/>
    <s v="A guy in his 30's tries to live his &quot;American Dream&quot;, but quickly it turns into a nightmare. (A Novel)"/>
    <n v="10000"/>
    <n v="0"/>
    <x v="2"/>
    <x v="0"/>
    <s v="USD"/>
    <n v="1428629242"/>
    <n v="1426037242"/>
    <b v="0"/>
    <n v="0"/>
    <b v="0"/>
    <s v="publishing/translations"/>
    <n v="0"/>
    <n v="0"/>
    <x v="3"/>
    <x v="22"/>
  </r>
  <r>
    <n v="1430"/>
    <x v="1430"/>
    <s v="Profesional translation and publishing of the book on unique synthesis of project management and meditation"/>
    <n v="5000"/>
    <n v="403"/>
    <x v="2"/>
    <x v="0"/>
    <s v="USD"/>
    <n v="1419017488"/>
    <n v="1416339088"/>
    <b v="0"/>
    <n v="5"/>
    <b v="0"/>
    <s v="publishing/translations"/>
    <n v="0"/>
    <n v="0"/>
    <x v="3"/>
    <x v="22"/>
  </r>
  <r>
    <n v="1431"/>
    <x v="1431"/>
    <s v="Iran does not adhere to International Copyright Laws. Please help me publish a Persian translation before it is illegally translated."/>
    <n v="17000"/>
    <n v="5431"/>
    <x v="2"/>
    <x v="0"/>
    <s v="USD"/>
    <n v="1448517816"/>
    <n v="1445922216"/>
    <b v="0"/>
    <n v="47"/>
    <b v="0"/>
    <s v="publishing/translations"/>
    <n v="0"/>
    <n v="0"/>
    <x v="3"/>
    <x v="22"/>
  </r>
  <r>
    <n v="1432"/>
    <x v="1432"/>
    <s v="THE HOLY BIB-EL Translated By Leon Cook. The Creation: CHAPTER 1.  1* In the beginning Gods created The Heavens and The Planet Earth."/>
    <n v="40000"/>
    <n v="0"/>
    <x v="2"/>
    <x v="0"/>
    <s v="USD"/>
    <n v="1437417828"/>
    <n v="1434825828"/>
    <b v="0"/>
    <n v="0"/>
    <b v="0"/>
    <s v="publishing/translations"/>
    <n v="0"/>
    <n v="0"/>
    <x v="3"/>
    <x v="22"/>
  </r>
  <r>
    <n v="1433"/>
    <x v="1433"/>
    <s v="Publish my book on the Gayatri Mantra in English for the benefit of the readers and the children at the orphanage in Jhansi, India"/>
    <n v="12000"/>
    <n v="805"/>
    <x v="2"/>
    <x v="13"/>
    <s v="EUR"/>
    <n v="1481367600"/>
    <n v="1477839675"/>
    <b v="0"/>
    <n v="10"/>
    <b v="0"/>
    <s v="publishing/translations"/>
    <n v="0"/>
    <n v="0"/>
    <x v="3"/>
    <x v="22"/>
  </r>
  <r>
    <n v="1434"/>
    <x v="1434"/>
    <s v="Interest from abroad to publish my book SOCIALCAPITALISM. Need translation to English master. Help appreciated."/>
    <n v="82000"/>
    <n v="8190"/>
    <x v="2"/>
    <x v="8"/>
    <s v="DKK"/>
    <n v="1433775600"/>
    <n v="1431973478"/>
    <b v="0"/>
    <n v="11"/>
    <b v="0"/>
    <s v="publishing/translations"/>
    <n v="0"/>
    <n v="0"/>
    <x v="3"/>
    <x v="22"/>
  </r>
  <r>
    <n v="1435"/>
    <x v="1435"/>
    <s v="English translation of the first book from a sword and sorcery Fantasy trilogy, by Paolo Parente"/>
    <n v="15000"/>
    <n v="15"/>
    <x v="2"/>
    <x v="13"/>
    <s v="EUR"/>
    <n v="1444589020"/>
    <n v="1441997020"/>
    <b v="0"/>
    <n v="2"/>
    <b v="0"/>
    <s v="publishing/translations"/>
    <n v="0"/>
    <n v="0"/>
    <x v="3"/>
    <x v="22"/>
  </r>
  <r>
    <n v="1436"/>
    <x v="1436"/>
    <s v="Help us to get www.mySurgery.de, an interactive eLearning-Website for general and visceral surgery, translated to english language."/>
    <n v="10000"/>
    <n v="77"/>
    <x v="2"/>
    <x v="12"/>
    <s v="EUR"/>
    <n v="1456043057"/>
    <n v="1453451057"/>
    <b v="0"/>
    <n v="2"/>
    <b v="0"/>
    <s v="publishing/translations"/>
    <n v="0"/>
    <n v="0"/>
    <x v="3"/>
    <x v="22"/>
  </r>
  <r>
    <n v="1437"/>
    <x v="1437"/>
    <s v="Introducing A True Story That Bridges Borders: Join Us As We Translate THE BACHELOR CHAPTERS: A THINKING WOMAN'S ROMANCE Into Spanish!"/>
    <n v="3000"/>
    <n v="807"/>
    <x v="2"/>
    <x v="0"/>
    <s v="USD"/>
    <n v="1405227540"/>
    <n v="1402058739"/>
    <b v="0"/>
    <n v="22"/>
    <b v="0"/>
    <s v="publishing/translations"/>
    <n v="0"/>
    <n v="0"/>
    <x v="3"/>
    <x v="22"/>
  </r>
  <r>
    <n v="1438"/>
    <x v="1438"/>
    <s v="Feltmaking is an acient yet modern craft using wool in creative ways. Our thorough guides should be for people all over the world."/>
    <n v="20000"/>
    <n v="600"/>
    <x v="2"/>
    <x v="8"/>
    <s v="DKK"/>
    <n v="1461765300"/>
    <n v="1459198499"/>
    <b v="0"/>
    <n v="8"/>
    <b v="0"/>
    <s v="publishing/translations"/>
    <n v="0"/>
    <n v="0"/>
    <x v="3"/>
    <x v="22"/>
  </r>
  <r>
    <n v="1439"/>
    <x v="1439"/>
    <s v="My English  novel has received excellent reviews. To address the great interest from Germany I want to translate it into German."/>
    <n v="2725"/>
    <n v="180"/>
    <x v="2"/>
    <x v="5"/>
    <s v="CAD"/>
    <n v="1425758101"/>
    <n v="1423166101"/>
    <b v="0"/>
    <n v="6"/>
    <b v="0"/>
    <s v="publishing/translations"/>
    <n v="0"/>
    <n v="0"/>
    <x v="3"/>
    <x v="22"/>
  </r>
  <r>
    <n v="1440"/>
    <x v="1440"/>
    <s v="The Museum of Perfume in Milan has been publishing its own magazine since 1998 in Italian. We would like to translate it English."/>
    <n v="13000"/>
    <n v="1"/>
    <x v="2"/>
    <x v="13"/>
    <s v="EUR"/>
    <n v="1464285463"/>
    <n v="1461693463"/>
    <b v="0"/>
    <n v="1"/>
    <b v="0"/>
    <s v="publishing/translations"/>
    <n v="0"/>
    <n v="0"/>
    <x v="3"/>
    <x v="22"/>
  </r>
  <r>
    <n v="1441"/>
    <x v="1441"/>
    <s v="Guru Granth Sahib; User Friendly. A book which captures the essence of the Guru Granth Sahib in modern English and also made digital."/>
    <n v="180000"/>
    <n v="2020"/>
    <x v="2"/>
    <x v="1"/>
    <s v="GBP"/>
    <n v="1441995769"/>
    <n v="1436811769"/>
    <b v="0"/>
    <n v="3"/>
    <b v="0"/>
    <s v="publishing/translations"/>
    <n v="0"/>
    <n v="0"/>
    <x v="3"/>
    <x v="22"/>
  </r>
  <r>
    <n v="1442"/>
    <x v="1442"/>
    <s v="If people contribute on Kickstarter, I will be able to give this 159-page e-book anthology away free to libraries and e-bookreaders.  I"/>
    <n v="1500"/>
    <n v="0"/>
    <x v="2"/>
    <x v="0"/>
    <s v="USD"/>
    <n v="1464190158"/>
    <n v="1461598158"/>
    <b v="0"/>
    <n v="0"/>
    <b v="0"/>
    <s v="publishing/translations"/>
    <n v="0"/>
    <n v="0"/>
    <x v="3"/>
    <x v="22"/>
  </r>
  <r>
    <n v="1443"/>
    <x v="1443"/>
    <s v="Hello everyone !_x000a_I need your help for translate my saga Fantasy : Icarus at the school of the gods - Book 1&quot;."/>
    <n v="13000"/>
    <n v="0"/>
    <x v="2"/>
    <x v="6"/>
    <s v="EUR"/>
    <n v="1483395209"/>
    <n v="1480803209"/>
    <b v="0"/>
    <n v="0"/>
    <b v="0"/>
    <s v="publishing/translations"/>
    <n v="0"/>
    <n v="0"/>
    <x v="3"/>
    <x v="22"/>
  </r>
  <r>
    <n v="1444"/>
    <x v="1444"/>
    <s v="We as a successfull german stock market newsletter publisher want expand in the US market!"/>
    <n v="4950"/>
    <n v="0"/>
    <x v="2"/>
    <x v="12"/>
    <s v="EUR"/>
    <n v="1442091462"/>
    <n v="1436907462"/>
    <b v="0"/>
    <n v="0"/>
    <b v="0"/>
    <s v="publishing/translations"/>
    <n v="0"/>
    <n v="0"/>
    <x v="3"/>
    <x v="22"/>
  </r>
  <r>
    <n v="1445"/>
    <x v="1445"/>
    <s v="Erstellung einer deutschen Ãœbersetzung ( Lesbarmachung ) des Buches Finnegans Wake von James Joyce. Die Umsetzung erfolgt 1 zu 1."/>
    <n v="130000"/>
    <n v="0"/>
    <x v="2"/>
    <x v="12"/>
    <s v="EUR"/>
    <n v="1434286855"/>
    <n v="1431694855"/>
    <b v="0"/>
    <n v="0"/>
    <b v="0"/>
    <s v="publishing/translations"/>
    <n v="0"/>
    <n v="0"/>
    <x v="3"/>
    <x v="22"/>
  </r>
  <r>
    <n v="1446"/>
    <x v="1446"/>
    <s v="All backers can help us with 1â‚¬ to create the 1st Italian Manual Kickstarter - Per chi vuole finanziare le proprie idee con successo"/>
    <n v="900"/>
    <n v="0"/>
    <x v="2"/>
    <x v="13"/>
    <s v="EUR"/>
    <n v="1461235478"/>
    <n v="1459507478"/>
    <b v="0"/>
    <n v="0"/>
    <b v="0"/>
    <s v="publishing/translations"/>
    <n v="0"/>
    <n v="0"/>
    <x v="3"/>
    <x v="22"/>
  </r>
  <r>
    <n v="1447"/>
    <x v="1447"/>
    <s v="I'm creating a dictionary of multiple Indian languages."/>
    <n v="500000"/>
    <n v="75"/>
    <x v="2"/>
    <x v="0"/>
    <s v="USD"/>
    <n v="1467999134"/>
    <n v="1465407134"/>
    <b v="0"/>
    <n v="3"/>
    <b v="0"/>
    <s v="publishing/translations"/>
    <n v="0"/>
    <n v="0"/>
    <x v="3"/>
    <x v="22"/>
  </r>
  <r>
    <n v="1448"/>
    <x v="1448"/>
    <s v="For people in schools to the retired._x000a_Aim is to get in to schools,gyms,work places and to travel all over the world doing talks on it."/>
    <n v="200000"/>
    <n v="0"/>
    <x v="2"/>
    <x v="2"/>
    <s v="AUD"/>
    <n v="1432272300"/>
    <n v="1429655318"/>
    <b v="0"/>
    <n v="0"/>
    <b v="0"/>
    <s v="publishing/translations"/>
    <n v="0"/>
    <n v="0"/>
    <x v="3"/>
    <x v="22"/>
  </r>
  <r>
    <n v="1449"/>
    <x v="1449"/>
    <s v="Calling out Backers throughout the world. We are here to provide an intermediate channel to offer U.S. products worldwide. PLEASE READ!"/>
    <n v="8888"/>
    <n v="0"/>
    <x v="2"/>
    <x v="0"/>
    <s v="USD"/>
    <n v="1431286105"/>
    <n v="1427138905"/>
    <b v="0"/>
    <n v="0"/>
    <b v="0"/>
    <s v="publishing/translations"/>
    <n v="0"/>
    <n v="0"/>
    <x v="3"/>
    <x v="22"/>
  </r>
  <r>
    <n v="1450"/>
    <x v="1450"/>
    <s v="A book of pickle recipes narrated by a mama grizzly speaking in incomplete and run-on sentences and her orangutan friend. #Artofthedill"/>
    <n v="100000"/>
    <n v="1"/>
    <x v="2"/>
    <x v="0"/>
    <s v="USD"/>
    <n v="1455941197"/>
    <n v="1453349197"/>
    <b v="0"/>
    <n v="1"/>
    <b v="0"/>
    <s v="publishing/translations"/>
    <n v="0"/>
    <n v="0"/>
    <x v="3"/>
    <x v="22"/>
  </r>
  <r>
    <n v="1451"/>
    <x v="1451"/>
    <s v="Modern Literal Translation of the Torah in English and Russian with sub-linear and interlinear layout."/>
    <n v="18950"/>
    <n v="2"/>
    <x v="1"/>
    <x v="0"/>
    <s v="USD"/>
    <n v="1416355259"/>
    <n v="1413759659"/>
    <b v="0"/>
    <n v="2"/>
    <b v="0"/>
    <s v="publishing/translations"/>
    <n v="0"/>
    <n v="0"/>
    <x v="3"/>
    <x v="22"/>
  </r>
  <r>
    <n v="1452"/>
    <x v="1452"/>
    <s v="I am gathering rare, out-of-print Judo books for preservation, translation and sharing."/>
    <n v="14000"/>
    <n v="0"/>
    <x v="1"/>
    <x v="0"/>
    <s v="USD"/>
    <n v="1406566363"/>
    <n v="1403974363"/>
    <b v="0"/>
    <n v="0"/>
    <b v="0"/>
    <s v="publishing/translations"/>
    <n v="0"/>
    <n v="0"/>
    <x v="3"/>
    <x v="22"/>
  </r>
  <r>
    <n v="1453"/>
    <x v="1453"/>
    <s v="The ambitious translation of one of the most important books in the history of medicine by Charles Estienne, the classmate of Vesalius"/>
    <n v="25000"/>
    <n v="0"/>
    <x v="1"/>
    <x v="6"/>
    <s v="EUR"/>
    <n v="1492270947"/>
    <n v="1488386547"/>
    <b v="0"/>
    <n v="0"/>
    <b v="0"/>
    <s v="publishing/translations"/>
    <n v="0"/>
    <n v="0"/>
    <x v="3"/>
    <x v="22"/>
  </r>
  <r>
    <n v="1454"/>
    <x v="1454"/>
    <s v="Our Beginner's Guide to Fibromyalgia is to be translated into English. Endorsed by leading Rheumatology &amp; Psychology Societies in Spain"/>
    <n v="1750"/>
    <n v="15"/>
    <x v="1"/>
    <x v="3"/>
    <s v="EUR"/>
    <n v="1461535140"/>
    <n v="1459716480"/>
    <b v="0"/>
    <n v="1"/>
    <b v="0"/>
    <s v="publishing/translations"/>
    <n v="0"/>
    <n v="0"/>
    <x v="3"/>
    <x v="22"/>
  </r>
  <r>
    <n v="1455"/>
    <x v="1455"/>
    <s v="The teachings of Tulku Sanjay Tsering, the body, speech and mind emanation of the esteemed 20th century Dzogchen Master Khenpo Ngaga"/>
    <n v="15000"/>
    <n v="1575"/>
    <x v="1"/>
    <x v="0"/>
    <s v="USD"/>
    <n v="1409924340"/>
    <n v="1405181320"/>
    <b v="0"/>
    <n v="7"/>
    <b v="0"/>
    <s v="publishing/translations"/>
    <n v="0"/>
    <n v="0"/>
    <x v="3"/>
    <x v="22"/>
  </r>
  <r>
    <n v="1456"/>
    <x v="1456"/>
    <s v="English Version of my auto-published novel"/>
    <n v="5000"/>
    <n v="145"/>
    <x v="1"/>
    <x v="13"/>
    <s v="EUR"/>
    <n v="1483459365"/>
    <n v="1480867365"/>
    <b v="0"/>
    <n v="3"/>
    <b v="0"/>
    <s v="publishing/translations"/>
    <n v="0"/>
    <n v="0"/>
    <x v="3"/>
    <x v="22"/>
  </r>
  <r>
    <n v="1457"/>
    <x v="1457"/>
    <s v="Age is more than just a number, I hope your younger than you feel."/>
    <n v="6000"/>
    <n v="0"/>
    <x v="1"/>
    <x v="0"/>
    <s v="USD"/>
    <n v="1447281044"/>
    <n v="1444685444"/>
    <b v="0"/>
    <n v="0"/>
    <b v="0"/>
    <s v="publishing/translations"/>
    <n v="0"/>
    <n v="0"/>
    <x v="3"/>
    <x v="22"/>
  </r>
  <r>
    <n v="1458"/>
    <x v="1458"/>
    <s v="I decided to get help. I respect AA and recognize the value of it's methods but the overwhelming religious language is a big hurdle. ."/>
    <n v="5000"/>
    <n v="0"/>
    <x v="1"/>
    <x v="0"/>
    <s v="USD"/>
    <n v="1407729600"/>
    <n v="1405097760"/>
    <b v="0"/>
    <n v="0"/>
    <b v="0"/>
    <s v="publishing/translations"/>
    <n v="0"/>
    <n v="0"/>
    <x v="3"/>
    <x v="22"/>
  </r>
  <r>
    <n v="1459"/>
    <x v="1459"/>
    <s v="What if you suddenly found out, that your life wasnÂ´t the life you thought you had? What if you were like all the others!"/>
    <n v="37000"/>
    <n v="0"/>
    <x v="1"/>
    <x v="8"/>
    <s v="DKK"/>
    <n v="1449077100"/>
    <n v="1446612896"/>
    <b v="0"/>
    <n v="0"/>
    <b v="0"/>
    <s v="publishing/translations"/>
    <n v="0"/>
    <n v="0"/>
    <x v="3"/>
    <x v="22"/>
  </r>
  <r>
    <n v="1460"/>
    <x v="1460"/>
    <s v="KJV2015 Easier to understand for our kids and family not leaving out one verse or changing a meaning one bit."/>
    <n v="25000000"/>
    <n v="0"/>
    <x v="1"/>
    <x v="0"/>
    <s v="USD"/>
    <n v="1417391100"/>
    <n v="1412371898"/>
    <b v="0"/>
    <n v="0"/>
    <b v="0"/>
    <s v="publishing/translations"/>
    <n v="0"/>
    <n 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0"/>
    <n v="0"/>
    <x v="3"/>
    <x v="10"/>
  </r>
  <r>
    <n v="1482"/>
    <x v="1482"/>
    <s v="Those who believe, call them Gods._x000a_Those who don't believe, call them aliens._x000a_Either way, you can't stop the war."/>
    <n v="5000"/>
    <n v="5"/>
    <x v="2"/>
    <x v="0"/>
    <s v="USD"/>
    <n v="1347004260"/>
    <n v="1345062936"/>
    <b v="0"/>
    <n v="1"/>
    <b v="0"/>
    <s v="publishing/fiction"/>
    <n v="0"/>
    <n v="0"/>
    <x v="3"/>
    <x v="10"/>
  </r>
  <r>
    <n v="1483"/>
    <x v="1483"/>
    <s v="When three social outcasts discover that Fictional characters are invading their world, they must form a team to stop this evil force."/>
    <n v="7000"/>
    <n v="50"/>
    <x v="2"/>
    <x v="0"/>
    <s v="USD"/>
    <n v="1469162275"/>
    <n v="1467002275"/>
    <b v="0"/>
    <n v="2"/>
    <b v="0"/>
    <s v="publishing/fiction"/>
    <n v="0"/>
    <n v="0"/>
    <x v="3"/>
    <x v="10"/>
  </r>
  <r>
    <n v="1484"/>
    <x v="1484"/>
    <s v="The mussings of an old wizard"/>
    <n v="2000"/>
    <n v="0"/>
    <x v="2"/>
    <x v="0"/>
    <s v="USD"/>
    <n v="1342882260"/>
    <n v="1337834963"/>
    <b v="0"/>
    <n v="0"/>
    <b v="0"/>
    <s v="publishing/fiction"/>
    <n v="0"/>
    <n v="0"/>
    <x v="3"/>
    <x v="10"/>
  </r>
  <r>
    <n v="1485"/>
    <x v="1485"/>
    <s v="Covenant Kept is a unique story that follows an ordinary woman through an extraordinary spiritual journey. Please help fund me."/>
    <n v="6700"/>
    <n v="150"/>
    <x v="2"/>
    <x v="0"/>
    <s v="USD"/>
    <n v="1434827173"/>
    <n v="1430939173"/>
    <b v="0"/>
    <n v="3"/>
    <b v="0"/>
    <s v="publishing/fiction"/>
    <n v="0"/>
    <n v="0"/>
    <x v="3"/>
    <x v="10"/>
  </r>
  <r>
    <n v="1486"/>
    <x v="1486"/>
    <s v="Follow the intimate and intense journey of a young woman's last moments of her unexpected death and journey to the continuance of life."/>
    <n v="20000"/>
    <n v="48"/>
    <x v="2"/>
    <x v="0"/>
    <s v="USD"/>
    <n v="1425009761"/>
    <n v="1422417761"/>
    <b v="0"/>
    <n v="3"/>
    <b v="0"/>
    <s v="publishing/fiction"/>
    <n v="0"/>
    <n v="0"/>
    <x v="3"/>
    <x v="10"/>
  </r>
  <r>
    <n v="1487"/>
    <x v="1487"/>
    <s v="A lover becomes an enemy when a line has been crossed. Torn between memories and reality, his mask of sanity is slipping."/>
    <n v="10000"/>
    <n v="0"/>
    <x v="2"/>
    <x v="0"/>
    <s v="USD"/>
    <n v="1470175271"/>
    <n v="1467583271"/>
    <b v="0"/>
    <n v="0"/>
    <b v="0"/>
    <s v="publishing/fiction"/>
    <n v="0"/>
    <n v="0"/>
    <x v="3"/>
    <x v="10"/>
  </r>
  <r>
    <n v="1488"/>
    <x v="1488"/>
    <s v="A blockbuster sci-fi adventure. What would you do if one day your life changed to beyond the imaginable?"/>
    <n v="15000"/>
    <n v="360"/>
    <x v="2"/>
    <x v="2"/>
    <s v="AUD"/>
    <n v="1388928660"/>
    <n v="1386336660"/>
    <b v="0"/>
    <n v="6"/>
    <b v="0"/>
    <s v="publishing/fiction"/>
    <n v="0"/>
    <n v="0"/>
    <x v="3"/>
    <x v="10"/>
  </r>
  <r>
    <n v="1489"/>
    <x v="1489"/>
    <s v="My project is a novel, QUIET ENJOYMENT. It is a funny and serious story of one friend helping another deal with AIDS."/>
    <n v="5000"/>
    <n v="0"/>
    <x v="2"/>
    <x v="0"/>
    <s v="USD"/>
    <n v="1352994052"/>
    <n v="1350398452"/>
    <b v="0"/>
    <n v="0"/>
    <b v="0"/>
    <s v="publishing/fiction"/>
    <n v="0"/>
    <n v="0"/>
    <x v="3"/>
    <x v="10"/>
  </r>
  <r>
    <n v="1490"/>
    <x v="1490"/>
    <s v="Book ll of The Merlin Chronicles is ready to publish- just need that great cover art like Book l has: Kickstarter Book Cover Project"/>
    <n v="2900"/>
    <n v="895"/>
    <x v="2"/>
    <x v="0"/>
    <s v="USD"/>
    <n v="1380720474"/>
    <n v="1378214874"/>
    <b v="0"/>
    <n v="19"/>
    <b v="0"/>
    <s v="publishing/fiction"/>
    <n v="0"/>
    <n v="0"/>
    <x v="3"/>
    <x v="10"/>
  </r>
  <r>
    <n v="1491"/>
    <x v="1491"/>
    <s v="What do you get when you take outlaws, guns, gold and and old beagle in the old west? Adventure!"/>
    <n v="1200"/>
    <n v="100"/>
    <x v="2"/>
    <x v="0"/>
    <s v="USD"/>
    <n v="1424014680"/>
    <n v="1418922443"/>
    <b v="0"/>
    <n v="1"/>
    <b v="0"/>
    <s v="publishing/fiction"/>
    <n v="0"/>
    <n v="0"/>
    <x v="3"/>
    <x v="10"/>
  </r>
  <r>
    <n v="1492"/>
    <x v="1492"/>
    <s v="The Grym Brothers is a series about two brothers who are grim reapers, hunting down souls that canâ€™t or wonâ€™t move on the afterlife."/>
    <n v="4000"/>
    <n v="30"/>
    <x v="2"/>
    <x v="0"/>
    <s v="USD"/>
    <n v="1308431646"/>
    <n v="1305839646"/>
    <b v="0"/>
    <n v="2"/>
    <b v="0"/>
    <s v="publishing/fiction"/>
    <n v="0"/>
    <n v="0"/>
    <x v="3"/>
    <x v="10"/>
  </r>
  <r>
    <n v="1493"/>
    <x v="1493"/>
    <s v="Help illustrate the sequel to the bestselling _x000a_The Transylvania Flying Squad of Detectives"/>
    <n v="2400"/>
    <n v="0"/>
    <x v="2"/>
    <x v="0"/>
    <s v="USD"/>
    <n v="1371415675"/>
    <n v="1368823675"/>
    <b v="0"/>
    <n v="0"/>
    <b v="0"/>
    <s v="publishing/fiction"/>
    <n v="0"/>
    <n v="0"/>
    <x v="3"/>
    <x v="10"/>
  </r>
  <r>
    <n v="1494"/>
    <x v="1494"/>
    <s v="Help this story of the 1862 Confederate invasion of Maryland be published! It is to Sharpsburg as The Killer Angels is to Gettysburg."/>
    <n v="5000"/>
    <n v="445"/>
    <x v="2"/>
    <x v="0"/>
    <s v="USD"/>
    <n v="1428075480"/>
    <n v="1425489613"/>
    <b v="0"/>
    <n v="11"/>
    <b v="0"/>
    <s v="publishing/fiction"/>
    <n v="0"/>
    <n v="0"/>
    <x v="3"/>
    <x v="10"/>
  </r>
  <r>
    <n v="1495"/>
    <x v="1495"/>
    <s v="The Adventures of Penelope Hawthorne. Part One: The Spellbook of Dracone."/>
    <n v="2000"/>
    <n v="0"/>
    <x v="2"/>
    <x v="0"/>
    <s v="USD"/>
    <n v="1314471431"/>
    <n v="1311879431"/>
    <b v="0"/>
    <n v="0"/>
    <b v="0"/>
    <s v="publishing/fiction"/>
    <n v="0"/>
    <n v="0"/>
    <x v="3"/>
    <x v="10"/>
  </r>
  <r>
    <n v="1496"/>
    <x v="1496"/>
    <s v="Capturing the awe-inspiring magic of the likes of LoTR, Tainted Steel tells the story of one mans' struggle against Destiny."/>
    <n v="1500"/>
    <n v="0"/>
    <x v="2"/>
    <x v="0"/>
    <s v="USD"/>
    <n v="1410866659"/>
    <n v="1405682659"/>
    <b v="0"/>
    <n v="0"/>
    <b v="0"/>
    <s v="publishing/fiction"/>
    <n v="0"/>
    <n v="0"/>
    <x v="3"/>
    <x v="10"/>
  </r>
  <r>
    <n v="1497"/>
    <x v="1497"/>
    <s v="After 25 years apart, a father and son's reunion is less magical and more explosive as the revelations come out and the gloves come off"/>
    <n v="15000"/>
    <n v="1"/>
    <x v="2"/>
    <x v="0"/>
    <s v="USD"/>
    <n v="1375299780"/>
    <n v="1371655522"/>
    <b v="0"/>
    <n v="1"/>
    <b v="0"/>
    <s v="publishing/fiction"/>
    <n v="0"/>
    <n v="0"/>
    <x v="3"/>
    <x v="10"/>
  </r>
  <r>
    <n v="1498"/>
    <x v="1498"/>
    <s v="Is a dead body in her bar enough to make this cop return to the force? She tried to retire . . but can she? A page-turning crime novel."/>
    <n v="3000"/>
    <n v="57"/>
    <x v="2"/>
    <x v="0"/>
    <s v="USD"/>
    <n v="1409787378"/>
    <n v="1405899378"/>
    <b v="0"/>
    <n v="3"/>
    <b v="0"/>
    <s v="publishing/fiction"/>
    <n v="0"/>
    <n v="0"/>
    <x v="3"/>
    <x v="10"/>
  </r>
  <r>
    <n v="1499"/>
    <x v="1499"/>
    <s v="Coming soon, a new science fiction novel about human evolution and sorcery. In the near future, you are either forced to adapt or die"/>
    <n v="2000"/>
    <n v="5"/>
    <x v="2"/>
    <x v="0"/>
    <s v="USD"/>
    <n v="1470355833"/>
    <n v="1465171833"/>
    <b v="0"/>
    <n v="1"/>
    <b v="0"/>
    <s v="publishing/fiction"/>
    <n v="0"/>
    <n v="0"/>
    <x v="3"/>
    <x v="10"/>
  </r>
  <r>
    <n v="1500"/>
    <x v="1500"/>
    <s v="A young hero, sword play, epic tales, swamp monsters, a gang of thieves, and romance and betrayal. Forging your own destiny ain't easy."/>
    <n v="2800"/>
    <n v="701"/>
    <x v="2"/>
    <x v="0"/>
    <s v="USD"/>
    <n v="1367444557"/>
    <n v="1364852557"/>
    <b v="0"/>
    <n v="15"/>
    <b v="0"/>
    <s v="publishing/fiction"/>
    <n v="0"/>
    <n v="0"/>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0"/>
    <n v="0"/>
    <x v="8"/>
    <x v="24"/>
  </r>
  <r>
    <n v="1542"/>
    <x v="1542"/>
    <s v="The photography project aims to show challenges &amp; successes of a  student attempting to continue his family beekeeping heritage."/>
    <n v="500"/>
    <n v="20"/>
    <x v="2"/>
    <x v="5"/>
    <s v="CAD"/>
    <n v="1435708500"/>
    <n v="1434412500"/>
    <b v="0"/>
    <n v="1"/>
    <b v="0"/>
    <s v="photography/nature"/>
    <n v="0"/>
    <n v="0"/>
    <x v="8"/>
    <x v="24"/>
  </r>
  <r>
    <n v="1543"/>
    <x v="1543"/>
    <s v="I plan to take pictures of the sunrise in the MidWest every day in 2015 and compile them in a slide show for distribution."/>
    <n v="2250"/>
    <n v="10"/>
    <x v="2"/>
    <x v="0"/>
    <s v="USD"/>
    <n v="1416662034"/>
    <n v="1414066434"/>
    <b v="0"/>
    <n v="1"/>
    <b v="0"/>
    <s v="photography/nature"/>
    <n v="0"/>
    <n v="0"/>
    <x v="8"/>
    <x v="24"/>
  </r>
  <r>
    <n v="1544"/>
    <x v="1544"/>
    <s v="My name is Travis LaFee, I live in beautiful McCall, Idaho. I wish to display the beauty of valley county by taking pics outdoors."/>
    <n v="1000"/>
    <n v="0"/>
    <x v="2"/>
    <x v="0"/>
    <s v="USD"/>
    <n v="1427847480"/>
    <n v="1424222024"/>
    <b v="0"/>
    <n v="0"/>
    <b v="0"/>
    <s v="photography/nature"/>
    <n v="0"/>
    <n v="0"/>
    <x v="8"/>
    <x v="24"/>
  </r>
  <r>
    <n v="1545"/>
    <x v="1545"/>
    <s v="&quot;He will not be a wise man who does not study human hearts!&quot;_x000a_Hope in natural art, creation!"/>
    <n v="3000"/>
    <n v="1"/>
    <x v="2"/>
    <x v="0"/>
    <s v="USD"/>
    <n v="1425330960"/>
    <n v="1422393234"/>
    <b v="0"/>
    <n v="1"/>
    <b v="0"/>
    <s v="photography/nature"/>
    <n v="0"/>
    <n v="0"/>
    <x v="8"/>
    <x v="24"/>
  </r>
  <r>
    <n v="1546"/>
    <x v="1546"/>
    <s v="Buy and maintain 6 acres of land in West Ireland as a Wildlife Refuge for an endangered species of native Raptor called the Hen Harrier"/>
    <n v="1000"/>
    <n v="289"/>
    <x v="2"/>
    <x v="1"/>
    <s v="GBP"/>
    <n v="1410930399"/>
    <n v="1405746399"/>
    <b v="0"/>
    <n v="11"/>
    <b v="0"/>
    <s v="photography/nature"/>
    <n v="0"/>
    <n v="0"/>
    <x v="8"/>
    <x v="24"/>
  </r>
  <r>
    <n v="1547"/>
    <x v="1547"/>
    <s v="I have produced a limited number (100) of five 8x10 prints of mixed photography I would like to share with you."/>
    <n v="20"/>
    <n v="0"/>
    <x v="2"/>
    <x v="0"/>
    <s v="USD"/>
    <n v="1487844882"/>
    <n v="1487240082"/>
    <b v="0"/>
    <n v="0"/>
    <b v="0"/>
    <s v="photography/nature"/>
    <n v="0"/>
    <n v="0"/>
    <x v="8"/>
    <x v="24"/>
  </r>
  <r>
    <n v="1548"/>
    <x v="1548"/>
    <s v="Beauty is in the eye of the beholder and I want to inspire conservation through color."/>
    <n v="700"/>
    <n v="60"/>
    <x v="2"/>
    <x v="0"/>
    <s v="USD"/>
    <n v="1447020620"/>
    <n v="1444425020"/>
    <b v="0"/>
    <n v="1"/>
    <b v="0"/>
    <s v="photography/nature"/>
    <n v="0"/>
    <n v="0"/>
    <x v="8"/>
    <x v="24"/>
  </r>
  <r>
    <n v="1549"/>
    <x v="1549"/>
    <s v="A 2016 calendar collection of landscape and wildlife photographs from award winning photographer, Steve Marler."/>
    <n v="500"/>
    <n v="170"/>
    <x v="2"/>
    <x v="0"/>
    <s v="USD"/>
    <n v="1446524159"/>
    <n v="1443928559"/>
    <b v="0"/>
    <n v="6"/>
    <b v="0"/>
    <s v="photography/nature"/>
    <n v="0"/>
    <n v="0"/>
    <x v="8"/>
    <x v="24"/>
  </r>
  <r>
    <n v="1550"/>
    <x v="1550"/>
    <s v="A photographic journal of a Costa Rican frog survey: recording the effects of habitat fragmentation on these charismatic amphibians."/>
    <n v="750"/>
    <n v="101"/>
    <x v="2"/>
    <x v="1"/>
    <s v="GBP"/>
    <n v="1463050034"/>
    <n v="1460458034"/>
    <b v="0"/>
    <n v="7"/>
    <b v="0"/>
    <s v="photography/nature"/>
    <n v="0"/>
    <n v="0"/>
    <x v="8"/>
    <x v="24"/>
  </r>
  <r>
    <n v="1551"/>
    <x v="1551"/>
    <s v="I can do it but help can't hurt. Sweet Montana photos like never seen before. Be a part of Randy Hoffman Photography and our activities"/>
    <n v="3500"/>
    <n v="0"/>
    <x v="2"/>
    <x v="0"/>
    <s v="USD"/>
    <n v="1432756039"/>
    <n v="1430164039"/>
    <b v="0"/>
    <n v="0"/>
    <b v="0"/>
    <s v="photography/nature"/>
    <n v="0"/>
    <n v="0"/>
    <x v="8"/>
    <x v="24"/>
  </r>
  <r>
    <n v="1552"/>
    <x v="1552"/>
    <s v="Help me spend this fall capturing autumnâ€™s spectacular season in detail so I can create high quality images for home dÃ©cor."/>
    <n v="4300"/>
    <n v="2115"/>
    <x v="2"/>
    <x v="0"/>
    <s v="USD"/>
    <n v="1412135940"/>
    <n v="1410366708"/>
    <b v="0"/>
    <n v="16"/>
    <b v="0"/>
    <s v="photography/nature"/>
    <n v="0"/>
    <n v="0"/>
    <x v="8"/>
    <x v="24"/>
  </r>
  <r>
    <n v="1553"/>
    <x v="1553"/>
    <s v="This project is about exhibiting the raw beauty of the elements through highlining, surfing, fire spinning and rock climbing."/>
    <n v="6000"/>
    <n v="0"/>
    <x v="2"/>
    <x v="0"/>
    <s v="USD"/>
    <n v="1441176447"/>
    <n v="1438584447"/>
    <b v="0"/>
    <n v="0"/>
    <b v="0"/>
    <s v="photography/nature"/>
    <n v="0"/>
    <n v="0"/>
    <x v="8"/>
    <x v="24"/>
  </r>
  <r>
    <n v="1554"/>
    <x v="1554"/>
    <s v="I create art by photographing flowers/seeds i would love to buy my own camera/computer/Photoshop and restore my old shed into my studio"/>
    <n v="20000"/>
    <n v="0"/>
    <x v="2"/>
    <x v="2"/>
    <s v="AUD"/>
    <n v="1438495390"/>
    <n v="1435903390"/>
    <b v="0"/>
    <n v="0"/>
    <b v="0"/>
    <s v="photography/nature"/>
    <n v="0"/>
    <n v="0"/>
    <x v="8"/>
    <x v="24"/>
  </r>
  <r>
    <n v="1555"/>
    <x v="1555"/>
    <s v="I am traveling the coastline of Maine and will be taking pictures of all the scenery and lighthouses in the area."/>
    <n v="750"/>
    <n v="0"/>
    <x v="2"/>
    <x v="0"/>
    <s v="USD"/>
    <n v="1442509200"/>
    <n v="1440513832"/>
    <b v="0"/>
    <n v="0"/>
    <b v="0"/>
    <s v="photography/nature"/>
    <n v="0"/>
    <n v="0"/>
    <x v="8"/>
    <x v="24"/>
  </r>
  <r>
    <n v="1556"/>
    <x v="1556"/>
    <s v="To gather a collection of photographs for a coffee table book that displays the beauty of Canada's west."/>
    <n v="1500"/>
    <n v="677"/>
    <x v="2"/>
    <x v="5"/>
    <s v="CAD"/>
    <n v="1467603624"/>
    <n v="1465011624"/>
    <b v="0"/>
    <n v="12"/>
    <b v="0"/>
    <s v="photography/nature"/>
    <n v="0"/>
    <n v="0"/>
    <x v="8"/>
    <x v="24"/>
  </r>
  <r>
    <n v="1557"/>
    <x v="1557"/>
    <s v="I have always been captivated by photography, Now I am trying to set up my own company and publish my pictures."/>
    <n v="2500"/>
    <n v="100"/>
    <x v="2"/>
    <x v="0"/>
    <s v="USD"/>
    <n v="1411227633"/>
    <n v="1408549233"/>
    <b v="0"/>
    <n v="1"/>
    <b v="0"/>
    <s v="photography/nature"/>
    <n v="0"/>
    <n v="0"/>
    <x v="8"/>
    <x v="24"/>
  </r>
  <r>
    <n v="1558"/>
    <x v="1558"/>
    <s v="A large 2016 wall-calendar (A3 when open) featuring 12 stunning photographs by Lucy Wood."/>
    <n v="750"/>
    <n v="35"/>
    <x v="2"/>
    <x v="1"/>
    <s v="GBP"/>
    <n v="1440763920"/>
    <n v="1435656759"/>
    <b v="0"/>
    <n v="3"/>
    <b v="0"/>
    <s v="photography/nature"/>
    <n v="0"/>
    <n v="0"/>
    <x v="8"/>
    <x v="24"/>
  </r>
  <r>
    <n v="1559"/>
    <x v="1559"/>
    <s v="The goal of this project is to provide scientific evidence of bigfoot in the North Cascades."/>
    <n v="15000"/>
    <n v="50"/>
    <x v="2"/>
    <x v="0"/>
    <s v="USD"/>
    <n v="1430270199"/>
    <n v="1428974199"/>
    <b v="0"/>
    <n v="1"/>
    <b v="0"/>
    <s v="photography/nature"/>
    <n v="0"/>
    <n v="0"/>
    <x v="8"/>
    <x v="24"/>
  </r>
  <r>
    <n v="1560"/>
    <x v="1560"/>
    <s v="I would like to share my landscape photographic travels of 2014 with more than just family an friends. 12 months of images."/>
    <n v="2500"/>
    <n v="94"/>
    <x v="2"/>
    <x v="0"/>
    <s v="USD"/>
    <n v="1415842193"/>
    <n v="1414110593"/>
    <b v="0"/>
    <n v="4"/>
    <b v="0"/>
    <s v="photography/nature"/>
    <n v="0"/>
    <n v="0"/>
    <x v="8"/>
    <x v="24"/>
  </r>
  <r>
    <n v="1561"/>
    <x v="1561"/>
    <s v="An illustrated retrospective of the journey from African to African American using a collection of fine art engravings &amp; photographs."/>
    <n v="10000"/>
    <n v="67"/>
    <x v="1"/>
    <x v="0"/>
    <s v="USD"/>
    <n v="1383789603"/>
    <n v="1381194003"/>
    <b v="0"/>
    <n v="1"/>
    <b v="0"/>
    <s v="publishing/art books"/>
    <n v="0"/>
    <n v="0"/>
    <x v="3"/>
    <x v="25"/>
  </r>
  <r>
    <n v="1562"/>
    <x v="1562"/>
    <s v="My project is writing and illustrating a childrens book using my little Red Vespa to be able to obtain..yes a red scooter. The world calls to me!!"/>
    <n v="4000"/>
    <n v="0"/>
    <x v="1"/>
    <x v="0"/>
    <s v="USD"/>
    <n v="1259715000"/>
    <n v="1253712916"/>
    <b v="0"/>
    <n v="0"/>
    <b v="0"/>
    <s v="publishing/art books"/>
    <n v="0"/>
    <n v="0"/>
    <x v="3"/>
    <x v="25"/>
  </r>
  <r>
    <n v="1563"/>
    <x v="1563"/>
    <s v="Unique book revealing my discoveries in the Empty Quarter of Oman. Collection of travel writing, poetry, artwork and science!"/>
    <n v="6000"/>
    <n v="85"/>
    <x v="1"/>
    <x v="1"/>
    <s v="GBP"/>
    <n v="1394815751"/>
    <n v="1389635351"/>
    <b v="0"/>
    <n v="2"/>
    <b v="0"/>
    <s v="publishing/art books"/>
    <n v="0"/>
    <n v="0"/>
    <x v="3"/>
    <x v="25"/>
  </r>
  <r>
    <n v="1564"/>
    <x v="1564"/>
    <s v="This is a book of art and poetry that highlights the highs and lows of a young 20 something coming to terms with her bipolar."/>
    <n v="10000"/>
    <n v="10"/>
    <x v="1"/>
    <x v="0"/>
    <s v="USD"/>
    <n v="1432843500"/>
    <n v="1430124509"/>
    <b v="0"/>
    <n v="1"/>
    <b v="0"/>
    <s v="publishing/art books"/>
    <n v="0"/>
    <n v="0"/>
    <x v="3"/>
    <x v="25"/>
  </r>
  <r>
    <n v="1565"/>
    <x v="1565"/>
    <s v="Award-winning artists compete to have their art featured in the National Forests Passport Book depicting 9 Forest Regions of the US."/>
    <n v="4000"/>
    <n v="100"/>
    <x v="1"/>
    <x v="0"/>
    <s v="USD"/>
    <n v="1307554261"/>
    <n v="1304962261"/>
    <b v="0"/>
    <n v="1"/>
    <b v="0"/>
    <s v="publishing/art books"/>
    <n v="0"/>
    <n v="0"/>
    <x v="3"/>
    <x v="25"/>
  </r>
  <r>
    <n v="1566"/>
    <x v="1566"/>
    <s v="Joe DeVito's first Art Book and original King Kong novellas available in both Limited and Deluxe Editions."/>
    <n v="30000"/>
    <n v="6375"/>
    <x v="1"/>
    <x v="0"/>
    <s v="USD"/>
    <n v="1469656800"/>
    <n v="1467151204"/>
    <b v="0"/>
    <n v="59"/>
    <b v="0"/>
    <s v="publishing/art books"/>
    <n v="0"/>
    <n v="0"/>
    <x v="3"/>
    <x v="25"/>
  </r>
  <r>
    <n v="1567"/>
    <x v="1567"/>
    <s v="Traveling to create a book of my photography! Help support my trip and buy a book! Also limited edition t-shirts and prints for sale!"/>
    <n v="8500"/>
    <n v="350"/>
    <x v="1"/>
    <x v="0"/>
    <s v="USD"/>
    <n v="1392595200"/>
    <n v="1391293745"/>
    <b v="0"/>
    <n v="13"/>
    <b v="0"/>
    <s v="publishing/art books"/>
    <n v="0"/>
    <n v="0"/>
    <x v="3"/>
    <x v="25"/>
  </r>
  <r>
    <n v="1568"/>
    <x v="1568"/>
    <s v="A world adventure to seek culture and inspiration through art. Putting a visual documentation of our journey into a book."/>
    <n v="25000"/>
    <n v="3410"/>
    <x v="1"/>
    <x v="0"/>
    <s v="USD"/>
    <n v="1419384585"/>
    <n v="1416360585"/>
    <b v="0"/>
    <n v="22"/>
    <b v="0"/>
    <s v="publishing/art books"/>
    <n v="0"/>
    <n v="0"/>
    <x v="3"/>
    <x v="25"/>
  </r>
  <r>
    <n v="1569"/>
    <x v="1569"/>
    <s v="to be removed"/>
    <n v="30000"/>
    <n v="0"/>
    <x v="1"/>
    <x v="0"/>
    <s v="USD"/>
    <n v="1369498714"/>
    <n v="1366906714"/>
    <b v="0"/>
    <n v="0"/>
    <b v="0"/>
    <s v="publishing/art books"/>
    <n v="0"/>
    <n v="0"/>
    <x v="3"/>
    <x v="25"/>
  </r>
  <r>
    <n v="1570"/>
    <x v="1570"/>
    <s v="A Coloring Book of Breathtaking Beauties_x000a_To Calm the Heart and Soul"/>
    <n v="6000"/>
    <n v="2484"/>
    <x v="1"/>
    <x v="0"/>
    <s v="USD"/>
    <n v="1460140282"/>
    <n v="1457551882"/>
    <b v="0"/>
    <n v="52"/>
    <b v="0"/>
    <s v="publishing/art books"/>
    <n v="0"/>
    <n v="0"/>
    <x v="3"/>
    <x v="25"/>
  </r>
  <r>
    <n v="1571"/>
    <x v="1571"/>
    <s v="An inspiring photo book about an unique Caucasus Expedition by two backpackers - Erna Gaspar (photographer) &amp; Adrian Lorincz (writer)."/>
    <n v="12100"/>
    <n v="80"/>
    <x v="1"/>
    <x v="1"/>
    <s v="GBP"/>
    <n v="1434738483"/>
    <n v="1432146483"/>
    <b v="0"/>
    <n v="4"/>
    <b v="0"/>
    <s v="publishing/art books"/>
    <n v="0"/>
    <n v="0"/>
    <x v="3"/>
    <x v="25"/>
  </r>
  <r>
    <n v="1572"/>
    <x v="1572"/>
    <s v="So many brides want a country wedding, but where to start? Whether you want a barn or a tipi, this guide can help you plan your day."/>
    <n v="2500"/>
    <n v="125"/>
    <x v="1"/>
    <x v="1"/>
    <s v="GBP"/>
    <n v="1456703940"/>
    <n v="1454546859"/>
    <b v="0"/>
    <n v="3"/>
    <b v="0"/>
    <s v="publishing/art books"/>
    <n v="0"/>
    <n v="0"/>
    <x v="3"/>
    <x v="25"/>
  </r>
  <r>
    <n v="1573"/>
    <x v="1573"/>
    <s v="This is a first-of-its-kind 12&quot;x12&quot; trading card coffee table book featuring over 100 cards celebrating the awesomeness of Canada"/>
    <n v="9000"/>
    <n v="223"/>
    <x v="1"/>
    <x v="5"/>
    <s v="CAD"/>
    <n v="1491019140"/>
    <n v="1487548802"/>
    <b v="0"/>
    <n v="3"/>
    <b v="0"/>
    <s v="publishing/art books"/>
    <n v="0"/>
    <n v="0"/>
    <x v="3"/>
    <x v="25"/>
  </r>
  <r>
    <n v="1574"/>
    <x v="1574"/>
    <s v="BLK/MTL's Illustrated Works 100's of Hi-Res Pics ft. Custom Artist Carmine Diaz's popular Paintings packed into 1 Coffee table Art Book"/>
    <n v="10000"/>
    <n v="506"/>
    <x v="1"/>
    <x v="0"/>
    <s v="USD"/>
    <n v="1424211329"/>
    <n v="1421187329"/>
    <b v="0"/>
    <n v="6"/>
    <b v="0"/>
    <s v="publishing/art books"/>
    <n v="0"/>
    <n v="0"/>
    <x v="3"/>
    <x v="25"/>
  </r>
  <r>
    <n v="1575"/>
    <x v="1575"/>
    <s v="A stunning, limited-edition photography book displaying the colorful and exotic marine life in the waters along the Channel Islands"/>
    <n v="10000"/>
    <n v="2291"/>
    <x v="1"/>
    <x v="0"/>
    <s v="USD"/>
    <n v="1404909296"/>
    <n v="1402317296"/>
    <b v="0"/>
    <n v="35"/>
    <b v="0"/>
    <s v="publishing/art books"/>
    <n v="0"/>
    <n v="0"/>
    <x v="3"/>
    <x v="25"/>
  </r>
  <r>
    <n v="1576"/>
    <x v="1576"/>
    <s v="For the publication of my first 3 books: an Art book, a graphic novel, and a coloring book"/>
    <n v="5000"/>
    <n v="650"/>
    <x v="1"/>
    <x v="0"/>
    <s v="USD"/>
    <n v="1435698368"/>
    <n v="1431810368"/>
    <b v="0"/>
    <n v="10"/>
    <b v="0"/>
    <s v="publishing/art books"/>
    <n v="0"/>
    <n v="0"/>
    <x v="3"/>
    <x v="25"/>
  </r>
  <r>
    <n v="1577"/>
    <x v="1577"/>
    <s v="I've been putting together a portfolio of fine abstract photography of the highest quality, color, and design. A vision of beauty!"/>
    <n v="10000"/>
    <n v="55"/>
    <x v="1"/>
    <x v="0"/>
    <s v="USD"/>
    <n v="1343161248"/>
    <n v="1337977248"/>
    <b v="0"/>
    <n v="2"/>
    <b v="0"/>
    <s v="publishing/art books"/>
    <n v="0"/>
    <n v="0"/>
    <x v="3"/>
    <x v="25"/>
  </r>
  <r>
    <n v="1578"/>
    <x v="1578"/>
    <s v="2 artists, 1 month, 1 laptop, minimum wage, plenty of coffee proving a transmedia production worth noticing doesn't need a million dollar budget."/>
    <n v="1897"/>
    <n v="205"/>
    <x v="1"/>
    <x v="0"/>
    <s v="USD"/>
    <n v="1283392800"/>
    <n v="1281317691"/>
    <b v="0"/>
    <n v="4"/>
    <b v="0"/>
    <s v="publishing/art books"/>
    <n v="0"/>
    <n v="0"/>
    <x v="3"/>
    <x v="25"/>
  </r>
  <r>
    <n v="1579"/>
    <x v="1579"/>
    <s v="'Compilation of visual and literary art through fine art photography, graphic art, and poetry."/>
    <n v="3333"/>
    <n v="28"/>
    <x v="1"/>
    <x v="0"/>
    <s v="USD"/>
    <n v="1377734091"/>
    <n v="1374882891"/>
    <b v="0"/>
    <n v="2"/>
    <b v="0"/>
    <s v="publishing/art books"/>
    <n v="0"/>
    <n v="0"/>
    <x v="3"/>
    <x v="25"/>
  </r>
  <r>
    <n v="1580"/>
    <x v="1580"/>
    <s v="Creating my 2nd book depicting the people and places in Brevard County w/current images + traveling to obtain new ones."/>
    <n v="1750"/>
    <n v="0"/>
    <x v="1"/>
    <x v="0"/>
    <s v="USD"/>
    <n v="1337562726"/>
    <n v="1332378726"/>
    <b v="0"/>
    <n v="0"/>
    <b v="0"/>
    <s v="publishing/art books"/>
    <n v="0"/>
    <n v="0"/>
    <x v="3"/>
    <x v="25"/>
  </r>
  <r>
    <n v="1581"/>
    <x v="1581"/>
    <s v="Photographic canvas prints depicting different scenes from around the globe, including local images taken in Sussex England."/>
    <n v="1000"/>
    <n v="5"/>
    <x v="2"/>
    <x v="1"/>
    <s v="GBP"/>
    <n v="1450521990"/>
    <n v="1447757190"/>
    <b v="0"/>
    <n v="1"/>
    <b v="0"/>
    <s v="photography/places"/>
    <n v="0"/>
    <n v="0"/>
    <x v="8"/>
    <x v="26"/>
  </r>
  <r>
    <n v="1582"/>
    <x v="1582"/>
    <s v="I create canvas prints of images from in and around New Orleans"/>
    <n v="1000"/>
    <n v="93"/>
    <x v="2"/>
    <x v="0"/>
    <s v="USD"/>
    <n v="1445894400"/>
    <n v="1440961053"/>
    <b v="0"/>
    <n v="3"/>
    <b v="0"/>
    <s v="photography/places"/>
    <n v="0"/>
    <n v="0"/>
    <x v="8"/>
    <x v="26"/>
  </r>
  <r>
    <n v="1583"/>
    <x v="1583"/>
    <s v="I am a photographer who is inspired by the original Jules Verne story. I will make a thousands of photo and video materials for You."/>
    <n v="20000"/>
    <n v="15"/>
    <x v="2"/>
    <x v="1"/>
    <s v="GBP"/>
    <n v="1411681391"/>
    <n v="1409089391"/>
    <b v="0"/>
    <n v="1"/>
    <b v="0"/>
    <s v="photography/places"/>
    <n v="0"/>
    <n v="0"/>
    <x v="8"/>
    <x v="26"/>
  </r>
  <r>
    <n v="1584"/>
    <x v="1584"/>
    <s v="25 Kansas State Parks in the next year. What a great adventure to take together. Join me. Together we can photo this beautiful state."/>
    <n v="1200"/>
    <n v="0"/>
    <x v="2"/>
    <x v="0"/>
    <s v="USD"/>
    <n v="1401464101"/>
    <n v="1400600101"/>
    <b v="0"/>
    <n v="0"/>
    <b v="0"/>
    <s v="photography/places"/>
    <n v="0"/>
    <n v="0"/>
    <x v="8"/>
    <x v="26"/>
  </r>
  <r>
    <n v="1585"/>
    <x v="1585"/>
    <s v="We've explored some of the most amazing places in New Zealand and can't think of a better way to share our experiences than a photo :)"/>
    <n v="2000"/>
    <n v="1580"/>
    <x v="2"/>
    <x v="5"/>
    <s v="CAD"/>
    <n v="1482663600"/>
    <n v="1480800568"/>
    <b v="0"/>
    <n v="12"/>
    <b v="0"/>
    <s v="photography/places"/>
    <n v="0"/>
    <n v="0"/>
    <x v="8"/>
    <x v="26"/>
  </r>
  <r>
    <n v="1586"/>
    <x v="1586"/>
    <s v="Show the world the beauty that is in all of our back yards!"/>
    <n v="1500"/>
    <n v="0"/>
    <x v="2"/>
    <x v="0"/>
    <s v="USD"/>
    <n v="1428197422"/>
    <n v="1425609022"/>
    <b v="0"/>
    <n v="0"/>
    <b v="0"/>
    <s v="photography/places"/>
    <n v="0"/>
    <n v="0"/>
    <x v="8"/>
    <x v="26"/>
  </r>
  <r>
    <n v="1587"/>
    <x v="1587"/>
    <s v="Aerial Photographs of Historical Structures and Landmarks across the US. Experience the Antique structures from the most Unique Angles!"/>
    <n v="7500"/>
    <n v="1"/>
    <x v="2"/>
    <x v="0"/>
    <s v="USD"/>
    <n v="1418510965"/>
    <n v="1415918965"/>
    <b v="0"/>
    <n v="1"/>
    <b v="0"/>
    <s v="photography/places"/>
    <n v="0"/>
    <n v="0"/>
    <x v="8"/>
    <x v="26"/>
  </r>
  <r>
    <n v="1588"/>
    <x v="1588"/>
    <s v="Southeast Texas as seen through the lens of a cell phone camera"/>
    <n v="516"/>
    <n v="0"/>
    <x v="2"/>
    <x v="0"/>
    <s v="USD"/>
    <n v="1422735120"/>
    <n v="1420091999"/>
    <b v="0"/>
    <n v="0"/>
    <b v="0"/>
    <s v="photography/places"/>
    <n v="0"/>
    <n v="0"/>
    <x v="8"/>
    <x v="26"/>
  </r>
  <r>
    <n v="1589"/>
    <x v="1589"/>
    <s v="I want to be able to have my own photography inside a canvas and have it be displayed everywhere."/>
    <n v="1200"/>
    <n v="0"/>
    <x v="2"/>
    <x v="0"/>
    <s v="USD"/>
    <n v="1444433886"/>
    <n v="1441841886"/>
    <b v="0"/>
    <n v="0"/>
    <b v="0"/>
    <s v="photography/places"/>
    <n v="0"/>
    <n v="0"/>
    <x v="8"/>
    <x v="26"/>
  </r>
  <r>
    <n v="1590"/>
    <x v="1590"/>
    <s v="Discover Italy through photography."/>
    <n v="60000"/>
    <n v="1020"/>
    <x v="2"/>
    <x v="13"/>
    <s v="EUR"/>
    <n v="1443040464"/>
    <n v="1440448464"/>
    <b v="0"/>
    <n v="2"/>
    <b v="0"/>
    <s v="photography/places"/>
    <n v="0"/>
    <n v="0"/>
    <x v="8"/>
    <x v="26"/>
  </r>
  <r>
    <n v="1591"/>
    <x v="1591"/>
    <s v="Hi, my name is CiarÃ¡n May &amp; i'm a photographer from Co Fermanagh, Ireland. With your support  we can bring this wonderful book to life."/>
    <n v="14000"/>
    <n v="4092"/>
    <x v="2"/>
    <x v="1"/>
    <s v="GBP"/>
    <n v="1459700741"/>
    <n v="1457112341"/>
    <b v="0"/>
    <n v="92"/>
    <b v="0"/>
    <s v="photography/places"/>
    <n v="0"/>
    <n v="0"/>
    <x v="8"/>
    <x v="26"/>
  </r>
  <r>
    <n v="1592"/>
    <x v="1592"/>
    <s v="A portfolio collage of beautiful pictures of authentic Pittsburgh locations and scenery."/>
    <n v="25"/>
    <n v="0"/>
    <x v="2"/>
    <x v="0"/>
    <s v="USD"/>
    <n v="1427503485"/>
    <n v="1423619085"/>
    <b v="0"/>
    <n v="0"/>
    <b v="0"/>
    <s v="photography/places"/>
    <n v="0"/>
    <n v="0"/>
    <x v="8"/>
    <x v="26"/>
  </r>
  <r>
    <n v="1593"/>
    <x v="1593"/>
    <s v="A trip to fulfill a dream of capturing the wonders and history of ancient Italy in person."/>
    <n v="22000"/>
    <n v="3"/>
    <x v="2"/>
    <x v="0"/>
    <s v="USD"/>
    <n v="1425154655"/>
    <n v="1422562655"/>
    <b v="0"/>
    <n v="3"/>
    <b v="0"/>
    <s v="photography/places"/>
    <n v="0"/>
    <n v="0"/>
    <x v="8"/>
    <x v="26"/>
  </r>
  <r>
    <n v="1594"/>
    <x v="1594"/>
    <s v="I photograph my love of New Orleans, create canvases and share those memories with you."/>
    <n v="1000"/>
    <n v="205"/>
    <x v="2"/>
    <x v="0"/>
    <s v="USD"/>
    <n v="1463329260"/>
    <n v="1458147982"/>
    <b v="0"/>
    <n v="10"/>
    <b v="0"/>
    <s v="photography/places"/>
    <n v="0"/>
    <n v="0"/>
    <x v="8"/>
    <x v="26"/>
  </r>
  <r>
    <n v="1595"/>
    <x v="1595"/>
    <s v="To make a coffee table book,  displaying civil war battlefields and forts,  taken at the same time of year the battles were fought."/>
    <n v="100000"/>
    <n v="280"/>
    <x v="2"/>
    <x v="0"/>
    <s v="USD"/>
    <n v="1403122380"/>
    <n v="1400634728"/>
    <b v="0"/>
    <n v="7"/>
    <b v="0"/>
    <s v="photography/places"/>
    <n v="0"/>
    <n v="0"/>
    <x v="8"/>
    <x v="26"/>
  </r>
  <r>
    <n v="1596"/>
    <x v="1596"/>
    <s v="London is beautiful. I want to create a book of stunning images from in and around our great city"/>
    <n v="3250"/>
    <n v="75"/>
    <x v="2"/>
    <x v="1"/>
    <s v="GBP"/>
    <n v="1418469569"/>
    <n v="1414577969"/>
    <b v="0"/>
    <n v="3"/>
    <b v="0"/>
    <s v="photography/places"/>
    <n v="0"/>
    <n v="0"/>
    <x v="8"/>
    <x v="26"/>
  </r>
  <r>
    <n v="1597"/>
    <x v="1597"/>
    <s v="We're starting up a new an improved way to do vacation rental management, but we need some funding to kick start it!"/>
    <n v="15000"/>
    <n v="0"/>
    <x v="2"/>
    <x v="0"/>
    <s v="USD"/>
    <n v="1474360197"/>
    <n v="1471768197"/>
    <b v="0"/>
    <n v="0"/>
    <b v="0"/>
    <s v="photography/places"/>
    <n v="0"/>
    <n v="0"/>
    <x v="8"/>
    <x v="26"/>
  </r>
  <r>
    <n v="1598"/>
    <x v="1598"/>
    <s v="I want to get our there and expand my photography skills and take a trip to Tornado alley to get more shots of storms and hopefully to"/>
    <n v="800"/>
    <n v="1"/>
    <x v="2"/>
    <x v="0"/>
    <s v="USD"/>
    <n v="1437926458"/>
    <n v="1432742458"/>
    <b v="0"/>
    <n v="1"/>
    <b v="0"/>
    <s v="photography/places"/>
    <n v="0"/>
    <n v="0"/>
    <x v="8"/>
    <x v="26"/>
  </r>
  <r>
    <n v="1599"/>
    <x v="1599"/>
    <s v="A London photographer trekking 5,895m up Africa's Mount Kilimanjaro to pursue and enrich a career."/>
    <n v="500"/>
    <n v="0"/>
    <x v="2"/>
    <x v="1"/>
    <s v="GBP"/>
    <n v="1460116576"/>
    <n v="1457528176"/>
    <b v="0"/>
    <n v="0"/>
    <b v="0"/>
    <s v="photography/places"/>
    <n v="0"/>
    <n v="0"/>
    <x v="8"/>
    <x v="26"/>
  </r>
  <r>
    <n v="1600"/>
    <x v="1600"/>
    <s v="I plan to document volunteer work on an organic farm in rural India, and photograph the people and places I encounter during the trip."/>
    <n v="5000"/>
    <n v="367"/>
    <x v="2"/>
    <x v="0"/>
    <s v="USD"/>
    <n v="1405401060"/>
    <n v="1401585752"/>
    <b v="0"/>
    <n v="9"/>
    <b v="0"/>
    <s v="photography/places"/>
    <n v="0"/>
    <n v="0"/>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0"/>
    <n v="0"/>
    <x v="4"/>
    <x v="28"/>
  </r>
  <r>
    <n v="1682"/>
    <x v="1682"/>
    <s v="Christian singer-wongerwriter searching for funding to record CD of original Christian music."/>
    <n v="6000"/>
    <n v="0"/>
    <x v="3"/>
    <x v="0"/>
    <s v="USD"/>
    <n v="1492142860"/>
    <n v="1486962460"/>
    <b v="0"/>
    <n v="0"/>
    <b v="0"/>
    <s v="music/faith"/>
    <n v="0"/>
    <n v="0"/>
    <x v="4"/>
    <x v="28"/>
  </r>
  <r>
    <n v="1683"/>
    <x v="1683"/>
    <s v="Rendre tÃ©moignage de ce que Dieu fait chaque jour pour moi et venir en  aide  aux autres, c'est  mon but."/>
    <n v="3500"/>
    <n v="760"/>
    <x v="3"/>
    <x v="6"/>
    <s v="EUR"/>
    <n v="1491590738"/>
    <n v="1489517138"/>
    <b v="0"/>
    <n v="10"/>
    <b v="0"/>
    <s v="music/faith"/>
    <n v="0"/>
    <n v="0"/>
    <x v="4"/>
    <x v="28"/>
  </r>
  <r>
    <n v="1684"/>
    <x v="1684"/>
    <s v="New Music from Marty Mikles!  A new EP all about God's Goodness &amp; Mercy."/>
    <n v="8000"/>
    <n v="8730"/>
    <x v="3"/>
    <x v="0"/>
    <s v="USD"/>
    <n v="1489775641"/>
    <n v="1487360041"/>
    <b v="0"/>
    <n v="101"/>
    <b v="0"/>
    <s v="music/faith"/>
    <n v="0"/>
    <n v="0"/>
    <x v="4"/>
    <x v="28"/>
  </r>
  <r>
    <n v="1685"/>
    <x v="1685"/>
    <s v="My name is Brad Dassey.  I've been composing and making music for 18 years now.  I want to get my music out there even further."/>
    <n v="350"/>
    <n v="360"/>
    <x v="3"/>
    <x v="0"/>
    <s v="USD"/>
    <n v="1490331623"/>
    <n v="1487743223"/>
    <b v="0"/>
    <n v="15"/>
    <b v="0"/>
    <s v="music/faith"/>
    <n v="0"/>
    <n v="0"/>
    <x v="4"/>
    <x v="28"/>
  </r>
  <r>
    <n v="1686"/>
    <x v="1686"/>
    <s v="I will transcribe, into Western musical notation and Romanized transliteration, the complete Torah as sung in the Ashkenazic tradition."/>
    <n v="5000"/>
    <n v="18"/>
    <x v="3"/>
    <x v="5"/>
    <s v="CAD"/>
    <n v="1493320519"/>
    <n v="1488140119"/>
    <b v="0"/>
    <n v="1"/>
    <b v="0"/>
    <s v="music/faith"/>
    <n v="0"/>
    <n v="0"/>
    <x v="4"/>
    <x v="28"/>
  </r>
  <r>
    <n v="1687"/>
    <x v="1687"/>
    <s v="Be a part of bringing &quot;YOU SAY SPEAK WE SAY MOVE&quot; into existence with FIKE. This is our first album since moving back to Baton Rouge!"/>
    <n v="10000"/>
    <n v="3125"/>
    <x v="3"/>
    <x v="0"/>
    <s v="USD"/>
    <n v="1491855300"/>
    <n v="1488935245"/>
    <b v="0"/>
    <n v="39"/>
    <b v="0"/>
    <s v="music/faith"/>
    <n v="0"/>
    <n v="0"/>
    <x v="4"/>
    <x v="28"/>
  </r>
  <r>
    <n v="1688"/>
    <x v="1688"/>
    <s v="Professionally recording a worship and contemporary Christian music album that connects to people and connects their heart to God."/>
    <n v="4000"/>
    <n v="1772"/>
    <x v="3"/>
    <x v="0"/>
    <s v="USD"/>
    <n v="1491738594"/>
    <n v="1489150194"/>
    <b v="0"/>
    <n v="7"/>
    <b v="0"/>
    <s v="music/faith"/>
    <n v="0"/>
    <n v="0"/>
    <x v="4"/>
    <x v="28"/>
  </r>
  <r>
    <n v="1689"/>
    <x v="1689"/>
    <s v="Praising the Living God in the second half of life."/>
    <n v="2400"/>
    <n v="2400"/>
    <x v="3"/>
    <x v="0"/>
    <s v="USD"/>
    <n v="1489700230"/>
    <n v="1487111830"/>
    <b v="0"/>
    <n v="14"/>
    <b v="0"/>
    <s v="music/faith"/>
    <n v="0"/>
    <n v="0"/>
    <x v="4"/>
    <x v="28"/>
  </r>
  <r>
    <n v="1690"/>
    <x v="1690"/>
    <s v="Our newest project! We are hard at it trying to bring music that uplifts the spirit, and tells a story of life-changing love."/>
    <n v="2500"/>
    <n v="635"/>
    <x v="3"/>
    <x v="0"/>
    <s v="USD"/>
    <n v="1491470442"/>
    <n v="1488882042"/>
    <b v="0"/>
    <n v="11"/>
    <b v="0"/>
    <s v="music/faith"/>
    <n v="0"/>
    <n v="0"/>
    <x v="4"/>
    <x v="28"/>
  </r>
  <r>
    <n v="1691"/>
    <x v="1691"/>
    <s v="TUV Online is making highly effective vocal training available &amp; affordable to churches, worship leaders and singers around the world!"/>
    <n v="30000"/>
    <n v="10042"/>
    <x v="3"/>
    <x v="0"/>
    <s v="USD"/>
    <n v="1491181200"/>
    <n v="1488387008"/>
    <b v="0"/>
    <n v="38"/>
    <b v="0"/>
    <s v="music/faith"/>
    <n v="0"/>
    <n v="0"/>
    <x v="4"/>
    <x v="28"/>
  </r>
  <r>
    <n v="1692"/>
    <x v="1692"/>
    <s v="After 3 years.....It's time for some new music! Album #2 is in motion and I can't wait to share it with all of you!"/>
    <n v="5000"/>
    <n v="2390"/>
    <x v="3"/>
    <x v="0"/>
    <s v="USD"/>
    <n v="1490572740"/>
    <n v="1487734667"/>
    <b v="0"/>
    <n v="15"/>
    <b v="0"/>
    <s v="music/faith"/>
    <n v="0"/>
    <n v="0"/>
    <x v="4"/>
    <x v="28"/>
  </r>
  <r>
    <n v="1693"/>
    <x v="1693"/>
    <s v="Creating and playing music is what i love. I long to produce &amp; release fresh, raw and relevant songs that come straight from the heart."/>
    <n v="3000"/>
    <n v="280"/>
    <x v="3"/>
    <x v="1"/>
    <s v="GBP"/>
    <n v="1491768000"/>
    <n v="1489097112"/>
    <b v="0"/>
    <n v="8"/>
    <b v="0"/>
    <s v="music/faith"/>
    <n v="0"/>
    <n v="0"/>
    <x v="4"/>
    <x v="28"/>
  </r>
  <r>
    <n v="1694"/>
    <x v="1694"/>
    <s v="Hey all I'm building out my Christian Recording studio in a new building. I have the building but lack the funds to build it out!!!"/>
    <n v="10000"/>
    <n v="5"/>
    <x v="3"/>
    <x v="0"/>
    <s v="USD"/>
    <n v="1490589360"/>
    <n v="1488038674"/>
    <b v="0"/>
    <n v="1"/>
    <b v="0"/>
    <s v="music/faith"/>
    <n v="0"/>
    <n v="0"/>
    <x v="4"/>
    <x v="28"/>
  </r>
  <r>
    <n v="1695"/>
    <x v="1695"/>
    <s v="We are the Preacher's Daughters &amp; recording a HYMNS CD with our unique vocal duo &amp; interwoven Cello. Hymns in a fresh, beautiful way."/>
    <n v="12000"/>
    <n v="1405"/>
    <x v="3"/>
    <x v="0"/>
    <s v="USD"/>
    <n v="1491786000"/>
    <n v="1488847514"/>
    <b v="0"/>
    <n v="23"/>
    <b v="0"/>
    <s v="music/faith"/>
    <n v="0"/>
    <n v="0"/>
    <x v="4"/>
    <x v="28"/>
  </r>
  <r>
    <n v="1696"/>
    <x v="1696"/>
    <s v="I was dying. No will to live. Angel spoke to me. Changed my life. Help me to Share the message with the world. My life changing story."/>
    <n v="300000"/>
    <n v="0"/>
    <x v="3"/>
    <x v="0"/>
    <s v="USD"/>
    <n v="1491007211"/>
    <n v="1488418811"/>
    <b v="0"/>
    <n v="0"/>
    <b v="0"/>
    <s v="music/faith"/>
    <n v="0"/>
    <n v="0"/>
    <x v="4"/>
    <x v="28"/>
  </r>
  <r>
    <n v="1697"/>
    <x v="1697"/>
    <s v="You can help create an awesome new worship album and in return get exclusive rewards ONLY for backers of this project."/>
    <n v="12500"/>
    <n v="2526"/>
    <x v="3"/>
    <x v="0"/>
    <s v="USD"/>
    <n v="1491781648"/>
    <n v="1489193248"/>
    <b v="0"/>
    <n v="22"/>
    <b v="0"/>
    <s v="music/faith"/>
    <n v="0"/>
    <n v="0"/>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n v="0"/>
    <x v="4"/>
    <x v="28"/>
  </r>
  <r>
    <n v="1699"/>
    <x v="1699"/>
    <s v="Friends! Will you help me create a new worship album??! I want this album to give God the worship he deserves and draw people to Him."/>
    <n v="5105"/>
    <n v="216"/>
    <x v="3"/>
    <x v="0"/>
    <s v="USD"/>
    <n v="1491943445"/>
    <n v="1489351445"/>
    <b v="0"/>
    <n v="4"/>
    <b v="0"/>
    <s v="music/faith"/>
    <n v="0"/>
    <n v="0"/>
    <x v="4"/>
    <x v="28"/>
  </r>
  <r>
    <n v="1700"/>
    <x v="1700"/>
    <s v="My debut full-length album. This album will be a new direction as we hope to capture the worship that happens when you're at camp."/>
    <n v="20000"/>
    <n v="5212"/>
    <x v="3"/>
    <x v="0"/>
    <s v="USD"/>
    <n v="1491019200"/>
    <n v="1488418990"/>
    <b v="0"/>
    <n v="79"/>
    <b v="0"/>
    <s v="music/faith"/>
    <n v="0"/>
    <n v="0"/>
    <x v="4"/>
    <x v="28"/>
  </r>
  <r>
    <n v="1701"/>
    <x v="1701"/>
    <s v="The passion I have for music is intense, super natural and uniquely divine.The encompassing vibe of a great song dressed in great beat"/>
    <n v="5050"/>
    <n v="10"/>
    <x v="2"/>
    <x v="0"/>
    <s v="USD"/>
    <n v="1421337405"/>
    <n v="1418745405"/>
    <b v="0"/>
    <n v="2"/>
    <b v="0"/>
    <s v="music/faith"/>
    <n v="0"/>
    <n v="0"/>
    <x v="4"/>
    <x v="28"/>
  </r>
  <r>
    <n v="1702"/>
    <x v="1702"/>
    <s v="I can do all things through christ jesus"/>
    <n v="16500"/>
    <n v="1"/>
    <x v="2"/>
    <x v="0"/>
    <s v="USD"/>
    <n v="1427745150"/>
    <n v="1425156750"/>
    <b v="0"/>
    <n v="1"/>
    <b v="0"/>
    <s v="music/faith"/>
    <n v="0"/>
    <n v="0"/>
    <x v="4"/>
    <x v="28"/>
  </r>
  <r>
    <n v="1703"/>
    <x v="1703"/>
    <s v="I would love for you to be a part of helping me raise money for music and video production to launch my first Worship album!"/>
    <n v="5000"/>
    <n v="51"/>
    <x v="2"/>
    <x v="0"/>
    <s v="USD"/>
    <n v="1441003537"/>
    <n v="1435819537"/>
    <b v="0"/>
    <n v="2"/>
    <b v="0"/>
    <s v="music/faith"/>
    <n v="0"/>
    <n v="0"/>
    <x v="4"/>
    <x v="28"/>
  </r>
  <r>
    <n v="1704"/>
    <x v="1704"/>
    <s v="We want to record an album of popular praise &amp; worship songs with our own influence and style."/>
    <n v="2000"/>
    <n v="1302"/>
    <x v="2"/>
    <x v="0"/>
    <s v="USD"/>
    <n v="1424056873"/>
    <n v="1421464873"/>
    <b v="0"/>
    <n v="11"/>
    <b v="0"/>
    <s v="music/faith"/>
    <n v="0"/>
    <n v="0"/>
    <x v="4"/>
    <x v="28"/>
  </r>
  <r>
    <n v="1705"/>
    <x v="1705"/>
    <s v="An instrumental album that ranges from hymns to contemporary music. All the music is recorded by myself."/>
    <n v="2000"/>
    <n v="0"/>
    <x v="2"/>
    <x v="0"/>
    <s v="USD"/>
    <n v="1441814400"/>
    <n v="1440807846"/>
    <b v="0"/>
    <n v="0"/>
    <b v="0"/>
    <s v="music/faith"/>
    <n v="0"/>
    <n v="0"/>
    <x v="4"/>
    <x v="28"/>
  </r>
  <r>
    <n v="1706"/>
    <x v="1706"/>
    <s v="Unsere &quot;Aufgabe&quot; ist es, fÃ¼r Christen da zu sein die keiner Gemeinde angehÃ¶ren. Zudem spielt Lobpreis eine Zentrale Rolle."/>
    <n v="5500"/>
    <n v="0"/>
    <x v="2"/>
    <x v="12"/>
    <s v="EUR"/>
    <n v="1440314472"/>
    <n v="1435130472"/>
    <b v="0"/>
    <n v="0"/>
    <b v="0"/>
    <s v="music/faith"/>
    <n v="0"/>
    <n v="0"/>
    <x v="4"/>
    <x v="28"/>
  </r>
  <r>
    <n v="1707"/>
    <x v="1707"/>
    <s v="We exist to proclaim the love of Christ through music! Partner with our ministry and help us spread God's love with a new studio album!"/>
    <n v="5000"/>
    <n v="487"/>
    <x v="2"/>
    <x v="0"/>
    <s v="USD"/>
    <n v="1459181895"/>
    <n v="1456593495"/>
    <b v="0"/>
    <n v="9"/>
    <b v="0"/>
    <s v="music/faith"/>
    <n v="0"/>
    <n v="0"/>
    <x v="4"/>
    <x v="28"/>
  </r>
  <r>
    <n v="1708"/>
    <x v="1708"/>
    <s v="A debut album for the New Gate Church's praise team; making a cd filled with original songs from a team of misfits with 1 goal in mind"/>
    <n v="7000"/>
    <n v="0"/>
    <x v="2"/>
    <x v="0"/>
    <s v="USD"/>
    <n v="1462135706"/>
    <n v="1458679706"/>
    <b v="0"/>
    <n v="0"/>
    <b v="0"/>
    <s v="music/faith"/>
    <n v="0"/>
    <n v="0"/>
    <x v="4"/>
    <x v="28"/>
  </r>
  <r>
    <n v="1709"/>
    <x v="1709"/>
    <s v="A project to set psalms to music. The psalms are taken from the English Standard Version (ESV) of the Bible."/>
    <n v="1750"/>
    <n v="85"/>
    <x v="2"/>
    <x v="0"/>
    <s v="USD"/>
    <n v="1409513940"/>
    <n v="1405949514"/>
    <b v="0"/>
    <n v="4"/>
    <b v="0"/>
    <s v="music/faith"/>
    <n v="0"/>
    <n v="0"/>
    <x v="4"/>
    <x v="28"/>
  </r>
  <r>
    <n v="1710"/>
    <x v="1710"/>
    <s v="We want to create a gospel live album which has never been produced before."/>
    <n v="5000"/>
    <n v="34"/>
    <x v="2"/>
    <x v="12"/>
    <s v="EUR"/>
    <n v="1453122000"/>
    <n v="1449151888"/>
    <b v="0"/>
    <n v="1"/>
    <b v="0"/>
    <s v="music/faith"/>
    <n v="0"/>
    <n v="0"/>
    <x v="4"/>
    <x v="28"/>
  </r>
  <r>
    <n v="1711"/>
    <x v="1711"/>
    <s v="&quot;Redemption&quot; is a multi-cultural worship album aimed at giving you an 'around-the-world' experience of Jesus-focused worship."/>
    <n v="10000"/>
    <n v="1050"/>
    <x v="2"/>
    <x v="0"/>
    <s v="USD"/>
    <n v="1409585434"/>
    <n v="1406907034"/>
    <b v="0"/>
    <n v="2"/>
    <b v="0"/>
    <s v="music/faith"/>
    <n v="0"/>
    <n v="0"/>
    <x v="4"/>
    <x v="28"/>
  </r>
  <r>
    <n v="1712"/>
    <x v="1712"/>
    <s v="Recording/equipment for MCM - a team of musicians who will help your local musicians to hold your own Cowboy Church with Gospel Music"/>
    <n v="5000"/>
    <n v="0"/>
    <x v="2"/>
    <x v="0"/>
    <s v="USD"/>
    <n v="1435701353"/>
    <n v="1430517353"/>
    <b v="0"/>
    <n v="0"/>
    <b v="0"/>
    <s v="music/faith"/>
    <n v="0"/>
    <n v="0"/>
    <x v="4"/>
    <x v="28"/>
  </r>
  <r>
    <n v="1713"/>
    <x v="1713"/>
    <s v="This music project is a compilation to my up-coming book UNCOVERED ME, I need your support to help me go to New York and complete it."/>
    <n v="3000"/>
    <n v="50"/>
    <x v="2"/>
    <x v="0"/>
    <s v="USD"/>
    <n v="1412536412"/>
    <n v="1409944412"/>
    <b v="0"/>
    <n v="1"/>
    <b v="0"/>
    <s v="music/faith"/>
    <n v="0"/>
    <n v="0"/>
    <x v="4"/>
    <x v="28"/>
  </r>
  <r>
    <n v="1714"/>
    <x v="1714"/>
    <s v="Change the world. Music should be more fun, positive, and compassionate. What goes into your ears is important- same for your kids."/>
    <n v="25000"/>
    <n v="1967"/>
    <x v="2"/>
    <x v="0"/>
    <s v="USD"/>
    <n v="1430517761"/>
    <n v="1427925761"/>
    <b v="0"/>
    <n v="17"/>
    <b v="0"/>
    <s v="music/faith"/>
    <n v="0"/>
    <n v="0"/>
    <x v="4"/>
    <x v="28"/>
  </r>
  <r>
    <n v="1715"/>
    <x v="1715"/>
    <s v="Kimberly Stokes the daughter of Elder Baby Stokes Jr, of Bibleway C.O.G.I.C, is currently working on a EP. She is sharing her heart"/>
    <n v="5000"/>
    <n v="11"/>
    <x v="2"/>
    <x v="0"/>
    <s v="USD"/>
    <n v="1427772120"/>
    <n v="1425186785"/>
    <b v="0"/>
    <n v="2"/>
    <b v="0"/>
    <s v="music/faith"/>
    <n v="0"/>
    <n v="0"/>
    <x v="4"/>
    <x v="28"/>
  </r>
  <r>
    <n v="1716"/>
    <x v="1716"/>
    <s v="New Twin Cities based Gospel Chorus and music ministry. Join us as we grow and support this exciting mission with our launch Feb 11th!!"/>
    <n v="2000"/>
    <n v="150"/>
    <x v="2"/>
    <x v="0"/>
    <s v="USD"/>
    <n v="1481295099"/>
    <n v="1477835499"/>
    <b v="0"/>
    <n v="3"/>
    <b v="0"/>
    <s v="music/faith"/>
    <n v="0"/>
    <n v="0"/>
    <x v="4"/>
    <x v="28"/>
  </r>
  <r>
    <n v="1717"/>
    <x v="1717"/>
    <s v="Our first record created to reach, inspire, and ultimately express the love of Jesus to our generation."/>
    <n v="3265"/>
    <n v="1395"/>
    <x v="2"/>
    <x v="0"/>
    <s v="USD"/>
    <n v="1461211200"/>
    <n v="1459467238"/>
    <b v="0"/>
    <n v="41"/>
    <b v="0"/>
    <s v="music/faith"/>
    <n v="0"/>
    <n v="0"/>
    <x v="4"/>
    <x v="28"/>
  </r>
  <r>
    <n v="1718"/>
    <x v="1718"/>
    <s v="A melody for the galaxy."/>
    <n v="35000"/>
    <n v="75"/>
    <x v="2"/>
    <x v="0"/>
    <s v="USD"/>
    <n v="1463201940"/>
    <n v="1459435149"/>
    <b v="0"/>
    <n v="2"/>
    <b v="0"/>
    <s v="music/faith"/>
    <n v="0"/>
    <n v="0"/>
    <x v="4"/>
    <x v="28"/>
  </r>
  <r>
    <n v="1719"/>
    <x v="1719"/>
    <s v="Building the foundation for a great work! Join us on our journey to bring a fresh approach to ministry through song and testimony!"/>
    <n v="4000"/>
    <n v="35"/>
    <x v="2"/>
    <x v="0"/>
    <s v="USD"/>
    <n v="1410958191"/>
    <n v="1408366191"/>
    <b v="0"/>
    <n v="3"/>
    <b v="0"/>
    <s v="music/faith"/>
    <n v="0"/>
    <n v="0"/>
    <x v="4"/>
    <x v="28"/>
  </r>
  <r>
    <n v="1720"/>
    <x v="1720"/>
    <s v="Justin and Elly Heckel just finished recording their Debut Album and need your help to release it to the rest of the World!"/>
    <n v="4000"/>
    <n v="225"/>
    <x v="2"/>
    <x v="0"/>
    <s v="USD"/>
    <n v="1415562471"/>
    <n v="1412966871"/>
    <b v="0"/>
    <n v="8"/>
    <b v="0"/>
    <s v="music/faith"/>
    <n v="0"/>
    <n v="0"/>
    <x v="4"/>
    <x v="28"/>
  </r>
  <r>
    <n v="1721"/>
    <x v="1721"/>
    <s v="Heavens calling is an album for people all over the world in need of a healing for the soul, positive mindset and total prosperity"/>
    <n v="5000"/>
    <n v="0"/>
    <x v="2"/>
    <x v="0"/>
    <s v="USD"/>
    <n v="1449831863"/>
    <n v="1447239863"/>
    <b v="0"/>
    <n v="0"/>
    <b v="0"/>
    <s v="music/faith"/>
    <n v="0"/>
    <n v="0"/>
    <x v="4"/>
    <x v="28"/>
  </r>
  <r>
    <n v="1722"/>
    <x v="1722"/>
    <s v="I am raising money to leave a legacy for the DC Gospel Stars and preserve this art form for music lovers of this style."/>
    <n v="2880"/>
    <n v="1"/>
    <x v="2"/>
    <x v="0"/>
    <s v="USD"/>
    <n v="1459642200"/>
    <n v="1456441429"/>
    <b v="0"/>
    <n v="1"/>
    <b v="0"/>
    <s v="music/faith"/>
    <n v="0"/>
    <n v="0"/>
    <x v="4"/>
    <x v="28"/>
  </r>
  <r>
    <n v="1723"/>
    <x v="1723"/>
    <s v="We are a vocal group from the Northwest looking to create a gospel, jazz, a cappella ablum and would love the support of music lovers."/>
    <n v="10000"/>
    <n v="650"/>
    <x v="2"/>
    <x v="0"/>
    <s v="USD"/>
    <n v="1435730400"/>
    <n v="1430855315"/>
    <b v="0"/>
    <n v="3"/>
    <b v="0"/>
    <s v="music/faith"/>
    <n v="0"/>
    <n v="0"/>
    <x v="4"/>
    <x v="28"/>
  </r>
  <r>
    <n v="1724"/>
    <x v="1724"/>
    <s v="We are just some guys who Love the Lord and want to share our personal experiences of what GOD has done for us through our music."/>
    <n v="6000"/>
    <n v="35"/>
    <x v="2"/>
    <x v="0"/>
    <s v="USD"/>
    <n v="1414707762"/>
    <n v="1412115762"/>
    <b v="0"/>
    <n v="4"/>
    <b v="0"/>
    <s v="music/faith"/>
    <n v="0"/>
    <n v="0"/>
    <x v="4"/>
    <x v="28"/>
  </r>
  <r>
    <n v="1725"/>
    <x v="1725"/>
    <s v="Christian band signed to VECA Records to release their debut album in Spring 2015.  This ministry is relying on faith-based donations."/>
    <n v="5500"/>
    <n v="560"/>
    <x v="2"/>
    <x v="0"/>
    <s v="USD"/>
    <n v="1408922049"/>
    <n v="1406330049"/>
    <b v="0"/>
    <n v="9"/>
    <b v="0"/>
    <s v="music/faith"/>
    <n v="0"/>
    <n v="0"/>
    <x v="4"/>
    <x v="28"/>
  </r>
  <r>
    <n v="1726"/>
    <x v="1726"/>
    <s v="Amanda Joy Hall's sophomore album, &quot;Every Day&quot;. Release expected July 2014"/>
    <n v="6500"/>
    <n v="2196"/>
    <x v="2"/>
    <x v="0"/>
    <s v="USD"/>
    <n v="1403906664"/>
    <n v="1401401064"/>
    <b v="0"/>
    <n v="16"/>
    <b v="0"/>
    <s v="music/faith"/>
    <n v="0"/>
    <n v="0"/>
    <x v="4"/>
    <x v="28"/>
  </r>
  <r>
    <n v="1727"/>
    <x v="1727"/>
    <s v="Please help fund my second Prophetic Guitar album. Be a part of a pioneering and groundbreaking sound released from Heaven."/>
    <n v="3000"/>
    <n v="1"/>
    <x v="2"/>
    <x v="1"/>
    <s v="GBP"/>
    <n v="1428231600"/>
    <n v="1423520177"/>
    <b v="0"/>
    <n v="1"/>
    <b v="0"/>
    <s v="music/faith"/>
    <n v="0"/>
    <n v="0"/>
    <x v="4"/>
    <x v="28"/>
  </r>
  <r>
    <n v="1728"/>
    <x v="1728"/>
    <s v="Be in God's presence through instrumental covers of hymns. Help me build a home studio to freely distribute this album."/>
    <n v="1250"/>
    <n v="855"/>
    <x v="2"/>
    <x v="0"/>
    <s v="USD"/>
    <n v="1445439674"/>
    <n v="1442847674"/>
    <b v="0"/>
    <n v="7"/>
    <b v="0"/>
    <s v="music/faith"/>
    <n v="0"/>
    <n v="0"/>
    <x v="4"/>
    <x v="28"/>
  </r>
  <r>
    <n v="1729"/>
    <x v="1729"/>
    <s v="A few years back, I was inspired to write some songs, turned out the messages are real but a little scary, I need help to produce."/>
    <n v="10000"/>
    <n v="0"/>
    <x v="2"/>
    <x v="0"/>
    <s v="USD"/>
    <n v="1465521306"/>
    <n v="1460337306"/>
    <b v="0"/>
    <n v="0"/>
    <b v="0"/>
    <s v="music/faith"/>
    <n v="0"/>
    <n v="0"/>
    <x v="4"/>
    <x v="28"/>
  </r>
  <r>
    <n v="1730"/>
    <x v="1730"/>
    <s v="Hello, I am raising money to fund my first solo Album.  This project is my testimony that God is truly our shelter in the storm."/>
    <n v="3000"/>
    <n v="0"/>
    <x v="2"/>
    <x v="0"/>
    <s v="USD"/>
    <n v="1445738783"/>
    <n v="1443146783"/>
    <b v="0"/>
    <n v="0"/>
    <b v="0"/>
    <s v="music/faith"/>
    <n v="0"/>
    <n v="0"/>
    <x v="4"/>
    <x v="28"/>
  </r>
  <r>
    <n v="1731"/>
    <x v="1731"/>
    <s v="We are a Christin Worship band looking to midwest tour. God Bless!"/>
    <n v="1000"/>
    <n v="0"/>
    <x v="2"/>
    <x v="0"/>
    <s v="USD"/>
    <n v="1434034800"/>
    <n v="1432849552"/>
    <b v="0"/>
    <n v="0"/>
    <b v="0"/>
    <s v="music/faith"/>
    <n v="0"/>
    <n v="0"/>
    <x v="4"/>
    <x v="28"/>
  </r>
  <r>
    <n v="1732"/>
    <x v="1732"/>
    <s v="This event will be free to the public with approximately 20 Christian vocalist and choirs from several genres. Rock,Blue Grass,Hip Hop."/>
    <n v="4000"/>
    <n v="0"/>
    <x v="2"/>
    <x v="0"/>
    <s v="USD"/>
    <n v="1452920400"/>
    <n v="1447777481"/>
    <b v="0"/>
    <n v="0"/>
    <b v="0"/>
    <s v="music/faith"/>
    <n v="0"/>
    <n v="0"/>
    <x v="4"/>
    <x v="28"/>
  </r>
  <r>
    <n v="1733"/>
    <x v="1733"/>
    <s v="I am trying to share the music I am blessed to have written. https://www.johncox4.com or https://reverbnation.com/johncox4"/>
    <n v="10000"/>
    <n v="0"/>
    <x v="2"/>
    <x v="0"/>
    <s v="USD"/>
    <n v="1473802200"/>
    <n v="1472746374"/>
    <b v="0"/>
    <n v="0"/>
    <b v="0"/>
    <s v="music/faith"/>
    <n v="0"/>
    <n v="0"/>
    <x v="4"/>
    <x v="28"/>
  </r>
  <r>
    <n v="1734"/>
    <x v="1734"/>
    <s v="This is a double venture project. I have finished a new manuscript and currently working on creating a Christian rap CD."/>
    <n v="4500"/>
    <n v="1"/>
    <x v="2"/>
    <x v="0"/>
    <s v="USD"/>
    <n v="1431046356"/>
    <n v="1428454356"/>
    <b v="0"/>
    <n v="1"/>
    <b v="0"/>
    <s v="music/faith"/>
    <n v="0"/>
    <n v="0"/>
    <x v="4"/>
    <x v="28"/>
  </r>
  <r>
    <n v="1735"/>
    <x v="1735"/>
    <s v="RainSong is letting my buy a discounted guitar. I will use this to offer my talents to the ministry programs I'm a part of."/>
    <n v="1000"/>
    <n v="110"/>
    <x v="2"/>
    <x v="0"/>
    <s v="USD"/>
    <n v="1470598345"/>
    <n v="1468006345"/>
    <b v="0"/>
    <n v="2"/>
    <b v="0"/>
    <s v="music/faith"/>
    <n v="0"/>
    <n v="0"/>
    <x v="4"/>
    <x v="28"/>
  </r>
  <r>
    <n v="1736"/>
    <x v="1736"/>
    <s v="A unique meditative album reflecting on the life of Christ, inviting Him into your presence"/>
    <n v="3000"/>
    <n v="22"/>
    <x v="2"/>
    <x v="0"/>
    <s v="USD"/>
    <n v="1447018833"/>
    <n v="1444423233"/>
    <b v="0"/>
    <n v="1"/>
    <b v="0"/>
    <s v="music/faith"/>
    <n v="0"/>
    <n v="0"/>
    <x v="4"/>
    <x v="28"/>
  </r>
  <r>
    <n v="1737"/>
    <x v="1737"/>
    <s v="An instrumental project in which all songs are incorporated around the healing power of our God. Used for times of prayer &amp; devotion"/>
    <n v="4000"/>
    <n v="850"/>
    <x v="2"/>
    <x v="0"/>
    <s v="USD"/>
    <n v="1437432392"/>
    <n v="1434840392"/>
    <b v="0"/>
    <n v="15"/>
    <b v="0"/>
    <s v="music/faith"/>
    <n v="0"/>
    <n v="0"/>
    <x v="4"/>
    <x v="28"/>
  </r>
  <r>
    <n v="1738"/>
    <x v="1738"/>
    <s v="Music that inspires and gives hope for overcoming and change. And it is good music."/>
    <n v="5000"/>
    <n v="20"/>
    <x v="2"/>
    <x v="0"/>
    <s v="USD"/>
    <n v="1412283542"/>
    <n v="1409691542"/>
    <b v="0"/>
    <n v="1"/>
    <b v="0"/>
    <s v="music/faith"/>
    <n v="0"/>
    <n v="0"/>
    <x v="4"/>
    <x v="28"/>
  </r>
  <r>
    <n v="1739"/>
    <x v="1739"/>
    <s v="HELP US RECORD -- SWEET LOVE -- Listen to this sped up ROUGH version and be sure and check out the unique REWARDS ---"/>
    <n v="1000"/>
    <n v="1"/>
    <x v="2"/>
    <x v="0"/>
    <s v="USD"/>
    <n v="1462391932"/>
    <n v="1457297932"/>
    <b v="0"/>
    <n v="1"/>
    <b v="0"/>
    <s v="music/faith"/>
    <n v="0"/>
    <n v="0"/>
    <x v="4"/>
    <x v="28"/>
  </r>
  <r>
    <n v="1740"/>
    <x v="1740"/>
    <s v="I recently recorded a new single. With your help I can return to the studio. Would you like to be part of my next worship project?"/>
    <n v="3000"/>
    <n v="0"/>
    <x v="2"/>
    <x v="0"/>
    <s v="USD"/>
    <n v="1437075422"/>
    <n v="1434483422"/>
    <b v="0"/>
    <n v="0"/>
    <b v="0"/>
    <s v="music/faith"/>
    <n v="0"/>
    <n 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
    <n v="0"/>
    <x v="8"/>
    <x v="20"/>
  </r>
  <r>
    <n v="1765"/>
    <x v="1765"/>
    <s v="Everyday I meet new people and everyday I learn a new story. These are the most popular of those stories from the first year of OTWISI."/>
    <n v="12500"/>
    <n v="7433.48"/>
    <x v="2"/>
    <x v="0"/>
    <s v="USD"/>
    <n v="1407972712"/>
    <n v="1405380712"/>
    <b v="1"/>
    <n v="103"/>
    <b v="0"/>
    <s v="photography/photobooks"/>
    <n v="0"/>
    <n v="0"/>
    <x v="8"/>
    <x v="20"/>
  </r>
  <r>
    <n v="1766"/>
    <x v="1766"/>
    <s v="I want to create a beautiful book which documents the Melbourne music scene."/>
    <n v="1500"/>
    <n v="0"/>
    <x v="2"/>
    <x v="2"/>
    <s v="AUD"/>
    <n v="1408999088"/>
    <n v="1407184688"/>
    <b v="1"/>
    <n v="0"/>
    <b v="0"/>
    <s v="photography/photobooks"/>
    <n v="0"/>
    <n v="0"/>
    <x v="8"/>
    <x v="20"/>
  </r>
  <r>
    <n v="1767"/>
    <x v="1767"/>
    <s v="A photographic search for the true meaning of pride for ones country during the World Cup"/>
    <n v="5000"/>
    <n v="2286"/>
    <x v="2"/>
    <x v="0"/>
    <s v="USD"/>
    <n v="1407080884"/>
    <n v="1404488884"/>
    <b v="1"/>
    <n v="39"/>
    <b v="0"/>
    <s v="photography/photobooks"/>
    <n v="0"/>
    <n v="0"/>
    <x v="8"/>
    <x v="20"/>
  </r>
  <r>
    <n v="1768"/>
    <x v="1768"/>
    <s v="My goal is to create a catalog of farm-to-table recipes with stunning images from restaurants and farms in the southwest."/>
    <n v="5000"/>
    <n v="187"/>
    <x v="2"/>
    <x v="0"/>
    <s v="USD"/>
    <n v="1411824444"/>
    <n v="1406640444"/>
    <b v="1"/>
    <n v="15"/>
    <b v="0"/>
    <s v="photography/photobooks"/>
    <n v="0"/>
    <n v="0"/>
    <x v="8"/>
    <x v="20"/>
  </r>
  <r>
    <n v="1769"/>
    <x v="1769"/>
    <s v="To create a publication, and exhibition documenting the collection of Jamie Ross, longtime collector of Navajo Textiles"/>
    <n v="40000"/>
    <n v="1081"/>
    <x v="2"/>
    <x v="0"/>
    <s v="USD"/>
    <n v="1421177959"/>
    <n v="1418585959"/>
    <b v="1"/>
    <n v="22"/>
    <b v="0"/>
    <s v="photography/photobooks"/>
    <n v="0"/>
    <n v="0"/>
    <x v="8"/>
    <x v="20"/>
  </r>
  <r>
    <n v="1770"/>
    <x v="1770"/>
    <s v="Auto-Archives non-profit library will publish a book of previously unseen 60s and 70s motor racing images by photographer Peter Darley."/>
    <n v="24500"/>
    <n v="13846"/>
    <x v="2"/>
    <x v="0"/>
    <s v="USD"/>
    <n v="1413312194"/>
    <n v="1410288194"/>
    <b v="1"/>
    <n v="92"/>
    <b v="0"/>
    <s v="photography/photobooks"/>
    <n v="0"/>
    <n v="0"/>
    <x v="8"/>
    <x v="20"/>
  </r>
  <r>
    <n v="1771"/>
    <x v="1771"/>
    <s v="Photographic book on the historic oil region of Pennsylvania where Edwin Drake drilled the well that started the modern oil industry."/>
    <n v="4200"/>
    <n v="895"/>
    <x v="2"/>
    <x v="1"/>
    <s v="GBP"/>
    <n v="1414107040"/>
    <n v="1411515040"/>
    <b v="1"/>
    <n v="25"/>
    <b v="0"/>
    <s v="photography/photobooks"/>
    <n v="0"/>
    <n v="0"/>
    <x v="8"/>
    <x v="20"/>
  </r>
  <r>
    <n v="1772"/>
    <x v="1772"/>
    <s v="A photobook and a short documentary film telling the story of Holocaust in Northwestern Lithuania"/>
    <n v="5500"/>
    <n v="858"/>
    <x v="2"/>
    <x v="1"/>
    <s v="GBP"/>
    <n v="1404666836"/>
    <n v="1399482836"/>
    <b v="1"/>
    <n v="19"/>
    <b v="0"/>
    <s v="photography/photobooks"/>
    <n v="0"/>
    <n v="0"/>
    <x v="8"/>
    <x v="20"/>
  </r>
  <r>
    <n v="1773"/>
    <x v="1773"/>
    <s v="True Faith is a book about the true story of Ed Stilley and his promise to God to make instruments and give them to children for free."/>
    <n v="30000"/>
    <n v="1877"/>
    <x v="2"/>
    <x v="0"/>
    <s v="USD"/>
    <n v="1421691298"/>
    <n v="1417803298"/>
    <b v="1"/>
    <n v="19"/>
    <b v="0"/>
    <s v="photography/photobooks"/>
    <n v="0"/>
    <n v="0"/>
    <x v="8"/>
    <x v="20"/>
  </r>
  <r>
    <n v="1774"/>
    <x v="1774"/>
    <s v="A photo book of the artist's present and future portraits from 2013 to 2015, including actor and human rights activist George Takei."/>
    <n v="2500"/>
    <n v="1148"/>
    <x v="2"/>
    <x v="0"/>
    <s v="USD"/>
    <n v="1417273140"/>
    <n v="1413609292"/>
    <b v="1"/>
    <n v="13"/>
    <b v="0"/>
    <s v="photography/photobooks"/>
    <n v="0"/>
    <n v="0"/>
    <x v="8"/>
    <x v="20"/>
  </r>
  <r>
    <n v="1775"/>
    <x v="1775"/>
    <s v="Rarely seen images of Muhammad Ali in his prime as he trained in Miami Beach at the famous 5th Street Gym in the early 70s"/>
    <n v="32500"/>
    <n v="21158"/>
    <x v="2"/>
    <x v="0"/>
    <s v="USD"/>
    <n v="1414193160"/>
    <n v="1410305160"/>
    <b v="1"/>
    <n v="124"/>
    <b v="0"/>
    <s v="photography/photobooks"/>
    <n v="0"/>
    <n v="0"/>
    <x v="8"/>
    <x v="20"/>
  </r>
  <r>
    <n v="1776"/>
    <x v="1776"/>
    <s v="A documentation of the implications of hedonistic architectural ventures in Dubai, the fastest growing city on the planet."/>
    <n v="5000"/>
    <n v="335"/>
    <x v="2"/>
    <x v="1"/>
    <s v="GBP"/>
    <n v="1414623471"/>
    <n v="1411513071"/>
    <b v="1"/>
    <n v="4"/>
    <b v="0"/>
    <s v="photography/photobooks"/>
    <n v="0"/>
    <n v="0"/>
    <x v="8"/>
    <x v="20"/>
  </r>
  <r>
    <n v="1777"/>
    <x v="1777"/>
    <s v="Photobook â€˜All along the Control Towerâ€™ by Theo and Frans Barten. Photos of more than 50 disused WW2 Control Towers in the UK."/>
    <n v="4800"/>
    <n v="651"/>
    <x v="2"/>
    <x v="9"/>
    <s v="EUR"/>
    <n v="1424421253"/>
    <n v="1421829253"/>
    <b v="1"/>
    <n v="10"/>
    <b v="0"/>
    <s v="photography/photobooks"/>
    <n v="0"/>
    <n v="0"/>
    <x v="8"/>
    <x v="20"/>
  </r>
  <r>
    <n v="1778"/>
    <x v="1778"/>
    <s v="This book combines portraits of Cuban life and and society with quotes from a diverse group of Cubans that live in Cuba now."/>
    <n v="50000"/>
    <n v="995"/>
    <x v="2"/>
    <x v="0"/>
    <s v="USD"/>
    <n v="1427485395"/>
    <n v="1423600995"/>
    <b v="1"/>
    <n v="15"/>
    <b v="0"/>
    <s v="photography/photobooks"/>
    <n v="0"/>
    <n v="0"/>
    <x v="8"/>
    <x v="20"/>
  </r>
  <r>
    <n v="1779"/>
    <x v="1779"/>
    <s v="Publication of an award-winning photographic series that explores the endless and beautiful dance between creation and destruction."/>
    <n v="11000"/>
    <n v="3986"/>
    <x v="2"/>
    <x v="0"/>
    <s v="USD"/>
    <n v="1472834180"/>
    <n v="1470242180"/>
    <b v="1"/>
    <n v="38"/>
    <b v="0"/>
    <s v="photography/photobooks"/>
    <n v="0"/>
    <n v="0"/>
    <x v="8"/>
    <x v="20"/>
  </r>
  <r>
    <n v="1780"/>
    <x v="1780"/>
    <s v="It is time to recognize and give to the indigenus groups the credit they deserve. It is time to understand where we come from."/>
    <n v="30000"/>
    <n v="11923"/>
    <x v="2"/>
    <x v="0"/>
    <s v="USD"/>
    <n v="1467469510"/>
    <n v="1462285510"/>
    <b v="1"/>
    <n v="152"/>
    <b v="0"/>
    <s v="photography/photobooks"/>
    <n v="0"/>
    <n v="0"/>
    <x v="8"/>
    <x v="20"/>
  </r>
  <r>
    <n v="1781"/>
    <x v="1781"/>
    <s v="A photobook of the US presidential election from a citizen's point of view, showing the major conventions, rallies, and election day."/>
    <n v="5500"/>
    <n v="1417"/>
    <x v="2"/>
    <x v="0"/>
    <s v="USD"/>
    <n v="1473950945"/>
    <n v="1471272545"/>
    <b v="1"/>
    <n v="24"/>
    <b v="0"/>
    <s v="photography/photobooks"/>
    <n v="0"/>
    <n v="0"/>
    <x v="8"/>
    <x v="20"/>
  </r>
  <r>
    <n v="1782"/>
    <x v="1782"/>
    <s v="I am traveling across the entire USA documenting cocktail culture to publish a stunning hard cover photo book of the resulting work."/>
    <n v="35000"/>
    <n v="5422"/>
    <x v="2"/>
    <x v="0"/>
    <s v="USD"/>
    <n v="1456062489"/>
    <n v="1453211289"/>
    <b v="1"/>
    <n v="76"/>
    <b v="0"/>
    <s v="photography/photobooks"/>
    <n v="0"/>
    <n v="0"/>
    <x v="8"/>
    <x v="20"/>
  </r>
  <r>
    <n v="1783"/>
    <x v="1783"/>
    <s v="My Buddy Spirit and I, Ara, camping full time camera on hand for a bit over nine years. &quot;Hue of my Vision&quot; is our Photo Book."/>
    <n v="40000"/>
    <n v="9477"/>
    <x v="2"/>
    <x v="0"/>
    <s v="USD"/>
    <n v="1432248478"/>
    <n v="1429656478"/>
    <b v="1"/>
    <n v="185"/>
    <b v="0"/>
    <s v="photography/photobooks"/>
    <n v="0"/>
    <n v="0"/>
    <x v="8"/>
    <x v="20"/>
  </r>
  <r>
    <n v="1784"/>
    <x v="1784"/>
    <s v="I want to publish my first photo book and make prints based on a series of rooftop cityscapes I took in 2014 of the city that I love."/>
    <n v="5000"/>
    <n v="1988"/>
    <x v="2"/>
    <x v="0"/>
    <s v="USD"/>
    <n v="1422674700"/>
    <n v="1419954240"/>
    <b v="1"/>
    <n v="33"/>
    <b v="0"/>
    <s v="photography/photobooks"/>
    <n v="0"/>
    <n v="0"/>
    <x v="8"/>
    <x v="20"/>
  </r>
  <r>
    <n v="1785"/>
    <x v="1785"/>
    <s v="A book about a school bus converted into a living space, and the adventure shared by friends on its maiden voyage."/>
    <n v="24000"/>
    <n v="4853"/>
    <x v="2"/>
    <x v="0"/>
    <s v="USD"/>
    <n v="1413417600"/>
    <n v="1410750855"/>
    <b v="1"/>
    <n v="108"/>
    <b v="0"/>
    <s v="photography/photobooks"/>
    <n v="0"/>
    <n v="0"/>
    <x v="8"/>
    <x v="20"/>
  </r>
  <r>
    <n v="1786"/>
    <x v="1786"/>
    <s v="A photo book that shows a timeless trip from Portugal to Sri Lanka in a subjective point of view through an old Hasselblad objective."/>
    <n v="1900"/>
    <n v="905"/>
    <x v="2"/>
    <x v="9"/>
    <s v="EUR"/>
    <n v="1418649177"/>
    <n v="1416057177"/>
    <b v="1"/>
    <n v="29"/>
    <b v="0"/>
    <s v="photography/photobooks"/>
    <n v="0"/>
    <n v="0"/>
    <x v="8"/>
    <x v="20"/>
  </r>
  <r>
    <n v="1787"/>
    <x v="1787"/>
    <s v="Raising awareness to the effects of global warming through photographs of the high mountains of Peru."/>
    <n v="10000"/>
    <n v="1533"/>
    <x v="2"/>
    <x v="0"/>
    <s v="USD"/>
    <n v="1428158637"/>
    <n v="1425570237"/>
    <b v="1"/>
    <n v="24"/>
    <b v="0"/>
    <s v="photography/photobooks"/>
    <n v="0"/>
    <n v="0"/>
    <x v="8"/>
    <x v="20"/>
  </r>
  <r>
    <n v="1788"/>
    <x v="1788"/>
    <s v="A photo book celebrating Goths, exploring their lives and giving an insight into what Goth is for them."/>
    <n v="5500"/>
    <n v="76"/>
    <x v="2"/>
    <x v="1"/>
    <s v="GBP"/>
    <n v="1414795542"/>
    <n v="1412203542"/>
    <b v="1"/>
    <n v="4"/>
    <b v="0"/>
    <s v="photography/photobooks"/>
    <n v="0"/>
    <n v="0"/>
    <x v="8"/>
    <x v="20"/>
  </r>
  <r>
    <n v="1789"/>
    <x v="1789"/>
    <s v="I want to create a portfolio to show all the aspects of the adrenaline filled game of paintball. Focusing on tournament players"/>
    <n v="8000"/>
    <n v="40"/>
    <x v="2"/>
    <x v="0"/>
    <s v="USD"/>
    <n v="1421042403"/>
    <n v="1415858403"/>
    <b v="1"/>
    <n v="4"/>
    <b v="0"/>
    <s v="photography/photobooks"/>
    <n v="0"/>
    <n v="0"/>
    <x v="8"/>
    <x v="20"/>
  </r>
  <r>
    <n v="1790"/>
    <x v="1790"/>
    <s v="70 years of incredible photography sits patiently in old film sheet boxes, waiting for a return to relevance."/>
    <n v="33000"/>
    <n v="1636"/>
    <x v="2"/>
    <x v="0"/>
    <s v="USD"/>
    <n v="1423152678"/>
    <n v="1420560678"/>
    <b v="1"/>
    <n v="15"/>
    <b v="0"/>
    <s v="photography/photobooks"/>
    <n v="0"/>
    <n v="0"/>
    <x v="8"/>
    <x v="20"/>
  </r>
  <r>
    <n v="1791"/>
    <x v="1791"/>
    <s v="For the love of street photography and the beauty of traditional cultures in southern Italy."/>
    <n v="3000"/>
    <n v="107"/>
    <x v="2"/>
    <x v="1"/>
    <s v="GBP"/>
    <n v="1422553565"/>
    <n v="1417369565"/>
    <b v="1"/>
    <n v="4"/>
    <b v="0"/>
    <s v="photography/photobooks"/>
    <n v="0"/>
    <n v="0"/>
    <x v="8"/>
    <x v="20"/>
  </r>
  <r>
    <n v="1792"/>
    <x v="1792"/>
    <s v="In 1970 Helaine Garren shot a series of images at Bensingerâ€™s Pool Hall in Chicago, Illinois."/>
    <n v="25000"/>
    <n v="15281"/>
    <x v="2"/>
    <x v="0"/>
    <s v="USD"/>
    <n v="1439189940"/>
    <n v="1435970682"/>
    <b v="1"/>
    <n v="139"/>
    <b v="0"/>
    <s v="photography/photobooks"/>
    <n v="0"/>
    <n v="0"/>
    <x v="8"/>
    <x v="20"/>
  </r>
  <r>
    <n v="1793"/>
    <x v="1793"/>
    <s v="The beginning of a long term project to document life of the Karen ethnic group on the border of Thailand and Burma."/>
    <n v="3000"/>
    <n v="40"/>
    <x v="2"/>
    <x v="2"/>
    <s v="AUD"/>
    <n v="1417127040"/>
    <n v="1414531440"/>
    <b v="1"/>
    <n v="2"/>
    <b v="0"/>
    <s v="photography/photobooks"/>
    <n v="0"/>
    <n v="0"/>
    <x v="8"/>
    <x v="20"/>
  </r>
  <r>
    <n v="1794"/>
    <x v="1794"/>
    <s v="&quot;Venus as Menâ€ is a book about beauty of masculine nude. Is a reflection about men as a sensitive and sensual being and gender equity."/>
    <n v="9000"/>
    <n v="997"/>
    <x v="2"/>
    <x v="0"/>
    <s v="USD"/>
    <n v="1423660422"/>
    <n v="1420636422"/>
    <b v="1"/>
    <n v="18"/>
    <b v="0"/>
    <s v="photography/photobooks"/>
    <n v="0"/>
    <n v="0"/>
    <x v="8"/>
    <x v="20"/>
  </r>
  <r>
    <n v="1795"/>
    <x v="1795"/>
    <s v="A photography book documenting the impact of the ISAF mission on the Afghan people of Mazar-e Sharif."/>
    <n v="28000"/>
    <n v="10846"/>
    <x v="2"/>
    <x v="12"/>
    <s v="EUR"/>
    <n v="1476460800"/>
    <n v="1473922541"/>
    <b v="1"/>
    <n v="81"/>
    <b v="0"/>
    <s v="photography/photobooks"/>
    <n v="0"/>
    <n v="0"/>
    <x v="8"/>
    <x v="20"/>
  </r>
  <r>
    <n v="1796"/>
    <x v="1796"/>
    <s v="Kenema is a stunning portrait photography book by British Photographer, Peter Dibdin, capturing community life in Kenema, Sierra Leone."/>
    <n v="19000"/>
    <n v="4190"/>
    <x v="2"/>
    <x v="1"/>
    <s v="GBP"/>
    <n v="1469356366"/>
    <n v="1464172366"/>
    <b v="1"/>
    <n v="86"/>
    <b v="0"/>
    <s v="photography/photobooks"/>
    <n v="0"/>
    <n v="0"/>
    <x v="8"/>
    <x v="20"/>
  </r>
  <r>
    <n v="1797"/>
    <x v="1797"/>
    <s v="A photography book that serves as a call to action for Congress to stand up for survivors of domestic and sexual assault."/>
    <n v="10000"/>
    <n v="6755"/>
    <x v="2"/>
    <x v="0"/>
    <s v="USD"/>
    <n v="1481809189"/>
    <n v="1479217189"/>
    <b v="1"/>
    <n v="140"/>
    <b v="0"/>
    <s v="photography/photobooks"/>
    <n v="0"/>
    <n v="0"/>
    <x v="8"/>
    <x v="20"/>
  </r>
  <r>
    <n v="1798"/>
    <x v="1798"/>
    <s v="A photographic series on Mexican cowboys that I want to have published as a fine art book that will also include cowboy poetry."/>
    <n v="16000"/>
    <n v="2182"/>
    <x v="2"/>
    <x v="0"/>
    <s v="USD"/>
    <n v="1454572233"/>
    <n v="1449388233"/>
    <b v="1"/>
    <n v="37"/>
    <b v="0"/>
    <s v="photography/photobooks"/>
    <n v="0"/>
    <n v="0"/>
    <x v="8"/>
    <x v="20"/>
  </r>
  <r>
    <n v="1799"/>
    <x v="1799"/>
    <s v="The UnDiscovered Image, a monthly publication dedicated to photographers."/>
    <n v="4000"/>
    <n v="69.83"/>
    <x v="2"/>
    <x v="1"/>
    <s v="GBP"/>
    <n v="1415740408"/>
    <n v="1414008808"/>
    <b v="1"/>
    <n v="6"/>
    <b v="0"/>
    <s v="photography/photobooks"/>
    <n v="0"/>
    <n v="0"/>
    <x v="8"/>
    <x v="20"/>
  </r>
  <r>
    <n v="1800"/>
    <x v="1800"/>
    <s v="Shot over 3 years in the U.K &amp; U.S, and featured in press worldwide, we need your help to back the highly anticipated Sikh Project book"/>
    <n v="46260"/>
    <n v="9460"/>
    <x v="2"/>
    <x v="1"/>
    <s v="GBP"/>
    <n v="1476109970"/>
    <n v="1473517970"/>
    <b v="1"/>
    <n v="113"/>
    <b v="0"/>
    <s v="photography/photobooks"/>
    <n v="0"/>
    <n v="0"/>
    <x v="8"/>
    <x v="20"/>
  </r>
  <r>
    <n v="1801"/>
    <x v="1801"/>
    <s v="Get involved in Come, Bring, Punish, a new photo book by Ewen Spencer, documenting the European Ballroom scene and the life around it"/>
    <n v="17000"/>
    <n v="2355"/>
    <x v="2"/>
    <x v="1"/>
    <s v="GBP"/>
    <n v="1450181400"/>
    <n v="1447429868"/>
    <b v="1"/>
    <n v="37"/>
    <b v="0"/>
    <s v="photography/photobooks"/>
    <n v="0"/>
    <n v="0"/>
    <x v="8"/>
    <x v="20"/>
  </r>
  <r>
    <n v="1802"/>
    <x v="1802"/>
    <s v="Inner Darkness turned into a photobook. Personal work i shot during my recovery...in Berlin."/>
    <n v="3500"/>
    <n v="1697"/>
    <x v="2"/>
    <x v="12"/>
    <s v="EUR"/>
    <n v="1435442340"/>
    <n v="1433416830"/>
    <b v="1"/>
    <n v="18"/>
    <b v="0"/>
    <s v="photography/photobooks"/>
    <n v="0"/>
    <n v="0"/>
    <x v="8"/>
    <x v="20"/>
  </r>
  <r>
    <n v="1803"/>
    <x v="1803"/>
    <s v="Photographs capture fleeting experiences, where childhood is our past and adulthood is our future. In between. On the verge."/>
    <n v="17500"/>
    <n v="5390"/>
    <x v="2"/>
    <x v="0"/>
    <s v="USD"/>
    <n v="1423878182"/>
    <n v="1421199782"/>
    <b v="1"/>
    <n v="75"/>
    <b v="0"/>
    <s v="photography/photobooks"/>
    <n v="0"/>
    <n v="0"/>
    <x v="8"/>
    <x v="20"/>
  </r>
  <r>
    <n v="1804"/>
    <x v="1804"/>
    <s v="A beautiful book of Polaroid photographs which celebrates the beauty, diversity, and distinctive character of Colombia"/>
    <n v="15500"/>
    <n v="5452"/>
    <x v="2"/>
    <x v="0"/>
    <s v="USD"/>
    <n v="1447521404"/>
    <n v="1444061804"/>
    <b v="1"/>
    <n v="52"/>
    <b v="0"/>
    <s v="photography/photobooks"/>
    <n v="0"/>
    <n v="0"/>
    <x v="8"/>
    <x v="20"/>
  </r>
  <r>
    <n v="1805"/>
    <x v="1805"/>
    <s v="The production of the book about my long term project &quot;The Travellers&quot;, Ireland`s biggest minority group with a nomadic origin."/>
    <n v="22500"/>
    <n v="8191"/>
    <x v="2"/>
    <x v="12"/>
    <s v="EUR"/>
    <n v="1443808800"/>
    <n v="1441048658"/>
    <b v="1"/>
    <n v="122"/>
    <b v="0"/>
    <s v="photography/photobooks"/>
    <n v="0"/>
    <n v="0"/>
    <x v="8"/>
    <x v="20"/>
  </r>
  <r>
    <n v="1806"/>
    <x v="1806"/>
    <s v="Join me in publishing an amazing and unprecedented book with full frontal photopraphs of 8 American Presidents Naked"/>
    <n v="20000"/>
    <n v="591"/>
    <x v="2"/>
    <x v="1"/>
    <s v="GBP"/>
    <n v="1412090349"/>
    <n v="1409066349"/>
    <b v="1"/>
    <n v="8"/>
    <b v="0"/>
    <s v="photography/photobooks"/>
    <n v="0"/>
    <n v="0"/>
    <x v="8"/>
    <x v="20"/>
  </r>
  <r>
    <n v="1807"/>
    <x v="1807"/>
    <s v="I want to explore alternative cultures and lifestyles in America."/>
    <n v="5000"/>
    <n v="553"/>
    <x v="2"/>
    <x v="0"/>
    <s v="USD"/>
    <n v="1411868313"/>
    <n v="1409276313"/>
    <b v="1"/>
    <n v="8"/>
    <b v="0"/>
    <s v="photography/photobooks"/>
    <n v="0"/>
    <n v="0"/>
    <x v="8"/>
    <x v="20"/>
  </r>
  <r>
    <n v="1808"/>
    <x v="1808"/>
    <s v="An Iranian Journey exposes the duality of life in modern Iran where youth navigate a thicket of Islamic laws and customs to live freely"/>
    <n v="28000"/>
    <n v="11594"/>
    <x v="2"/>
    <x v="0"/>
    <s v="USD"/>
    <n v="1486830030"/>
    <n v="1483806030"/>
    <b v="1"/>
    <n v="96"/>
    <b v="0"/>
    <s v="photography/photobooks"/>
    <n v="0"/>
    <n v="0"/>
    <x v="8"/>
    <x v="20"/>
  </r>
  <r>
    <n v="1809"/>
    <x v="1809"/>
    <s v="A stunning photo book highlighting the visual diversity of the City of Hamilton and showcasing it in a new light."/>
    <n v="3500"/>
    <n v="380"/>
    <x v="2"/>
    <x v="5"/>
    <s v="CAD"/>
    <n v="1425246439"/>
    <n v="1422222439"/>
    <b v="1"/>
    <n v="9"/>
    <b v="0"/>
    <s v="photography/photobooks"/>
    <n v="0"/>
    <n v="0"/>
    <x v="8"/>
    <x v="20"/>
  </r>
  <r>
    <n v="1810"/>
    <x v="1810"/>
    <s v="Film Speed is a series of Zines focusing on architecture shot completely on 35 and 120mm film."/>
    <n v="450"/>
    <n v="15"/>
    <x v="2"/>
    <x v="0"/>
    <s v="USD"/>
    <n v="1408657826"/>
    <n v="1407621026"/>
    <b v="0"/>
    <n v="2"/>
    <b v="0"/>
    <s v="photography/photobooks"/>
    <n v="0"/>
    <n v="0"/>
    <x v="8"/>
    <x v="20"/>
  </r>
  <r>
    <n v="1811"/>
    <x v="1811"/>
    <s v="A collection of 365 color photographs of sunsets in 2014, beautifully presented in a hardcover book."/>
    <n v="54000"/>
    <n v="40"/>
    <x v="2"/>
    <x v="0"/>
    <s v="USD"/>
    <n v="1414123200"/>
    <n v="1408962270"/>
    <b v="0"/>
    <n v="26"/>
    <b v="0"/>
    <s v="photography/photobooks"/>
    <n v="0"/>
    <n v="0"/>
    <x v="8"/>
    <x v="20"/>
  </r>
  <r>
    <n v="1812"/>
    <x v="1812"/>
    <s v="Run Rwanda - 211 miles, 100 photos:  An intimate visual documentation  of the inspiring and innovative reality of modern day Rwanda"/>
    <n v="6500"/>
    <n v="865"/>
    <x v="2"/>
    <x v="1"/>
    <s v="GBP"/>
    <n v="1467531536"/>
    <n v="1464939536"/>
    <b v="0"/>
    <n v="23"/>
    <b v="0"/>
    <s v="photography/photobooks"/>
    <n v="0"/>
    <n v="0"/>
    <x v="8"/>
    <x v="20"/>
  </r>
  <r>
    <n v="1813"/>
    <x v="1813"/>
    <s v="This project aims to document, Libyan photographic history; through both print and artisan mediums ."/>
    <n v="8750"/>
    <n v="0"/>
    <x v="2"/>
    <x v="1"/>
    <s v="GBP"/>
    <n v="1407532812"/>
    <n v="1404940812"/>
    <b v="0"/>
    <n v="0"/>
    <b v="0"/>
    <s v="photography/photobooks"/>
    <n v="0"/>
    <n v="0"/>
    <x v="8"/>
    <x v="20"/>
  </r>
  <r>
    <n v="1814"/>
    <x v="1814"/>
    <s v="A self published photo book documenting the overwhelming presence of the colour pink, in young girls lives here in the UK."/>
    <n v="12000"/>
    <n v="5902"/>
    <x v="2"/>
    <x v="1"/>
    <s v="GBP"/>
    <n v="1425108736"/>
    <n v="1422516736"/>
    <b v="0"/>
    <n v="140"/>
    <b v="0"/>
    <s v="photography/photobooks"/>
    <n v="0"/>
    <n v="0"/>
    <x v="8"/>
    <x v="20"/>
  </r>
  <r>
    <n v="1815"/>
    <x v="1815"/>
    <s v="Photographic roadtrip from Dallas/Ft Worth, Texas to Florida's beaches. A summer photography roadtrip project to include 5 states."/>
    <n v="3000"/>
    <n v="0"/>
    <x v="2"/>
    <x v="0"/>
    <s v="USD"/>
    <n v="1435787137"/>
    <n v="1434577537"/>
    <b v="0"/>
    <n v="0"/>
    <b v="0"/>
    <s v="photography/photobooks"/>
    <n v="0"/>
    <n v="0"/>
    <x v="8"/>
    <x v="20"/>
  </r>
  <r>
    <n v="1816"/>
    <x v="1816"/>
    <s v="A unique Photographic Book Project about the Passionate Moments and Strong Emotions that lie within Karate"/>
    <n v="25000"/>
    <n v="509"/>
    <x v="2"/>
    <x v="16"/>
    <s v="CHF"/>
    <n v="1469473200"/>
    <n v="1467061303"/>
    <b v="0"/>
    <n v="6"/>
    <b v="0"/>
    <s v="photography/photobooks"/>
    <n v="0"/>
    <n v="0"/>
    <x v="8"/>
    <x v="20"/>
  </r>
  <r>
    <n v="1817"/>
    <x v="1817"/>
    <s v="Hundreds of breathtaking rodeo photographs collected in a beautiful coffee table book."/>
    <n v="18000"/>
    <n v="9419"/>
    <x v="2"/>
    <x v="0"/>
    <s v="USD"/>
    <n v="1485759540"/>
    <n v="1480607607"/>
    <b v="0"/>
    <n v="100"/>
    <b v="0"/>
    <s v="photography/photobooks"/>
    <n v="0"/>
    <n v="0"/>
    <x v="8"/>
    <x v="20"/>
  </r>
  <r>
    <n v="1818"/>
    <x v="1818"/>
    <s v="We are all different, this is a way to honor and celebrate the authenticity in being different."/>
    <n v="15000"/>
    <n v="0"/>
    <x v="2"/>
    <x v="0"/>
    <s v="USD"/>
    <n v="1428035850"/>
    <n v="1425447450"/>
    <b v="0"/>
    <n v="0"/>
    <b v="0"/>
    <s v="photography/photobooks"/>
    <n v="0"/>
    <n v="0"/>
    <x v="8"/>
    <x v="20"/>
  </r>
  <r>
    <n v="1819"/>
    <x v="1819"/>
    <s v="Reach the ends of the earth! Claim a piece of alaskan wilderness- your name in a glacier and receive photo book our Denali Expedition"/>
    <n v="1200"/>
    <n v="25"/>
    <x v="2"/>
    <x v="0"/>
    <s v="USD"/>
    <n v="1406743396"/>
    <n v="1404151396"/>
    <b v="0"/>
    <n v="4"/>
    <b v="0"/>
    <s v="photography/photobooks"/>
    <n v="0"/>
    <n v="0"/>
    <x v="8"/>
    <x v="20"/>
  </r>
  <r>
    <n v="1820"/>
    <x v="1820"/>
    <s v="An Iconic look at one of California's oldest beach communities, photographed in Monochrome, on a c1947 medium format 6x6cm Box Camera."/>
    <n v="26000"/>
    <n v="1707"/>
    <x v="2"/>
    <x v="0"/>
    <s v="USD"/>
    <n v="1427850090"/>
    <n v="1425261690"/>
    <b v="0"/>
    <n v="8"/>
    <b v="0"/>
    <s v="photography/photobooks"/>
    <n v="0"/>
    <n v="0"/>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n v="0"/>
    <x v="6"/>
    <x v="18"/>
  </r>
  <r>
    <n v="1862"/>
    <x v="1862"/>
    <s v="Purple Fishing is an online game and social media platform for Trump Supporters and Critics to have fun finding common ground."/>
    <n v="18000"/>
    <n v="1455"/>
    <x v="2"/>
    <x v="0"/>
    <s v="USD"/>
    <n v="1488958200"/>
    <n v="1484912974"/>
    <b v="0"/>
    <n v="16"/>
    <b v="0"/>
    <s v="games/mobile games"/>
    <n v="0"/>
    <n v="0"/>
    <x v="6"/>
    <x v="18"/>
  </r>
  <r>
    <n v="1863"/>
    <x v="1863"/>
    <s v="This is an Android game where you take control of the zombies and try to eat your way to world domination!"/>
    <n v="2500"/>
    <n v="10"/>
    <x v="2"/>
    <x v="0"/>
    <s v="USD"/>
    <n v="1402600085"/>
    <n v="1400008085"/>
    <b v="0"/>
    <n v="2"/>
    <b v="0"/>
    <s v="games/mobile games"/>
    <n v="0"/>
    <n v="0"/>
    <x v="6"/>
    <x v="18"/>
  </r>
  <r>
    <n v="1864"/>
    <x v="1864"/>
    <s v="Cannons, Power Gloves, and PUNCHING STUFF!  Help Fat Cheeks collect Acorns for upgrades and customize his gear in this Endless Runner"/>
    <n v="6500"/>
    <n v="2788"/>
    <x v="2"/>
    <x v="0"/>
    <s v="USD"/>
    <n v="1399223500"/>
    <n v="1396631500"/>
    <b v="0"/>
    <n v="48"/>
    <b v="0"/>
    <s v="games/mobile games"/>
    <n v="0"/>
    <n v="0"/>
    <x v="6"/>
    <x v="18"/>
  </r>
  <r>
    <n v="1865"/>
    <x v="1865"/>
    <s v="This game is an alternative to the boring morning jogs This game will make you excited to workout Following elite footballer movements!"/>
    <n v="110000"/>
    <n v="4"/>
    <x v="2"/>
    <x v="1"/>
    <s v="GBP"/>
    <n v="1478425747"/>
    <n v="1475398147"/>
    <b v="0"/>
    <n v="2"/>
    <b v="0"/>
    <s v="games/mobile games"/>
    <n v="0"/>
    <n v="0"/>
    <x v="6"/>
    <x v="18"/>
  </r>
  <r>
    <n v="1866"/>
    <x v="1866"/>
    <s v="A mobile application that will allow math learners to practice math operations and improve critical thinking. Ideal for ages 7 to 12."/>
    <n v="25000"/>
    <n v="125"/>
    <x v="2"/>
    <x v="0"/>
    <s v="USD"/>
    <n v="1488340800"/>
    <n v="1483768497"/>
    <b v="0"/>
    <n v="2"/>
    <b v="0"/>
    <s v="games/mobile games"/>
    <n v="0"/>
    <n v="0"/>
    <x v="6"/>
    <x v="18"/>
  </r>
  <r>
    <n v="1867"/>
    <x v="1867"/>
    <s v="A mix of PokemonGo, Game of War- Fire Age, DragonSoul, &amp; Throwdown. Join a clan, collect meme, upgrade features, fight, &amp; compete."/>
    <n v="20000"/>
    <n v="10"/>
    <x v="2"/>
    <x v="0"/>
    <s v="USD"/>
    <n v="1478383912"/>
    <n v="1475791912"/>
    <b v="0"/>
    <n v="1"/>
    <b v="0"/>
    <s v="games/mobile games"/>
    <n v="0"/>
    <n v="0"/>
    <x v="6"/>
    <x v="18"/>
  </r>
  <r>
    <n v="1868"/>
    <x v="1868"/>
    <s v="PaperChase is a popular endless flying game conceived by a 15 year old and loved by millions worldwide.  Help us build version 3!"/>
    <n v="25000"/>
    <n v="1217"/>
    <x v="2"/>
    <x v="0"/>
    <s v="USD"/>
    <n v="1450166340"/>
    <n v="1448044925"/>
    <b v="0"/>
    <n v="17"/>
    <b v="0"/>
    <s v="games/mobile games"/>
    <n v="0"/>
    <n v="0"/>
    <x v="6"/>
    <x v="18"/>
  </r>
  <r>
    <n v="1869"/>
    <x v="1869"/>
    <s v="CCRPG will be a 2D Pixel Art Game based on similar elements to the SNES game &quot;Zelda: A Link to the Past&quot; with RPG elements added in."/>
    <n v="10000"/>
    <n v="0"/>
    <x v="2"/>
    <x v="0"/>
    <s v="USD"/>
    <n v="1483488249"/>
    <n v="1480896249"/>
    <b v="0"/>
    <n v="0"/>
    <b v="0"/>
    <s v="games/mobile games"/>
    <n v="0"/>
    <n v="0"/>
    <x v="6"/>
    <x v="18"/>
  </r>
  <r>
    <n v="1870"/>
    <x v="1870"/>
    <s v="Conflict of Van Helsing &amp; Dracula (C.O.V.D.) is a board game available as an App based on the story: Dracula. Can you survive?"/>
    <n v="3500"/>
    <n v="361"/>
    <x v="2"/>
    <x v="0"/>
    <s v="USD"/>
    <n v="1454213820"/>
    <n v="1451723535"/>
    <b v="0"/>
    <n v="11"/>
    <b v="0"/>
    <s v="games/mobile games"/>
    <n v="0"/>
    <n v="0"/>
    <x v="6"/>
    <x v="18"/>
  </r>
  <r>
    <n v="1871"/>
    <x v="1871"/>
    <s v="Journey with Bible Bear through each of the books of the Bible, exploring stories while learning verses, songs, and preschool concepts!"/>
    <n v="6500"/>
    <n v="4666"/>
    <x v="2"/>
    <x v="0"/>
    <s v="USD"/>
    <n v="1416512901"/>
    <n v="1413053301"/>
    <b v="0"/>
    <n v="95"/>
    <b v="0"/>
    <s v="games/mobile games"/>
    <n v="0"/>
    <n v="0"/>
    <x v="6"/>
    <x v="18"/>
  </r>
  <r>
    <n v="1872"/>
    <x v="1872"/>
    <s v="A Top-View Action game where you play as Bob, the FIRST zombie to rise from the grave. Bring chaos to town, feast and don't die again."/>
    <n v="20000"/>
    <n v="212"/>
    <x v="2"/>
    <x v="0"/>
    <s v="USD"/>
    <n v="1435633602"/>
    <n v="1433041602"/>
    <b v="0"/>
    <n v="13"/>
    <b v="0"/>
    <s v="games/mobile games"/>
    <n v="0"/>
    <n v="0"/>
    <x v="6"/>
    <x v="18"/>
  </r>
  <r>
    <n v="1873"/>
    <x v="1873"/>
    <s v="It's time for The Red Card Blue Card Game to be available everywhere! Help save the sanity of ALL parent's! Help make it an App!!"/>
    <n v="8000"/>
    <n v="36"/>
    <x v="2"/>
    <x v="5"/>
    <s v="CAD"/>
    <n v="1436373900"/>
    <n v="1433861210"/>
    <b v="0"/>
    <n v="2"/>
    <b v="0"/>
    <s v="games/mobile games"/>
    <n v="0"/>
    <n v="0"/>
    <x v="6"/>
    <x v="18"/>
  </r>
  <r>
    <n v="1874"/>
    <x v="1874"/>
    <s v="PATH to Reading (PATH) is a patented break-through technology  that dramatically and permanently improves attention, reading, memory"/>
    <n v="160000"/>
    <n v="26"/>
    <x v="2"/>
    <x v="0"/>
    <s v="USD"/>
    <n v="1467155733"/>
    <n v="1465427733"/>
    <b v="0"/>
    <n v="2"/>
    <b v="0"/>
    <s v="games/mobile games"/>
    <n v="0"/>
    <n v="0"/>
    <x v="6"/>
    <x v="18"/>
  </r>
  <r>
    <n v="1875"/>
    <x v="1875"/>
    <s v="Sea opposition of Crab's family and angry fishes. Who is going to win, and who is going to loose ?!"/>
    <n v="10000"/>
    <n v="51"/>
    <x v="2"/>
    <x v="0"/>
    <s v="USD"/>
    <n v="1470519308"/>
    <n v="1465335308"/>
    <b v="0"/>
    <n v="3"/>
    <b v="0"/>
    <s v="games/mobile games"/>
    <n v="0"/>
    <n v="0"/>
    <x v="6"/>
    <x v="18"/>
  </r>
  <r>
    <n v="1876"/>
    <x v="1876"/>
    <s v="An arcade styled side scroller. Help Bob the pilot steer his plane through hordes of migrating birds strapped with explosives."/>
    <n v="280"/>
    <n v="0"/>
    <x v="2"/>
    <x v="2"/>
    <s v="AUD"/>
    <n v="1402901405"/>
    <n v="1400309405"/>
    <b v="0"/>
    <n v="0"/>
    <b v="0"/>
    <s v="games/mobile games"/>
    <n v="0"/>
    <n v="0"/>
    <x v="6"/>
    <x v="18"/>
  </r>
  <r>
    <n v="1877"/>
    <x v="1877"/>
    <s v="It's obvious you won't survive by your wits alone. Unfortunately that's all you've got, Chip. Run!"/>
    <n v="60"/>
    <n v="0"/>
    <x v="2"/>
    <x v="0"/>
    <s v="USD"/>
    <n v="1425170525"/>
    <n v="1422664925"/>
    <b v="0"/>
    <n v="0"/>
    <b v="0"/>
    <s v="games/mobile games"/>
    <n v="0"/>
    <n v="0"/>
    <x v="6"/>
    <x v="18"/>
  </r>
  <r>
    <n v="1878"/>
    <x v="1878"/>
    <s v="Action game now playable on Android/iOS platforms and PC browsers. Easy gameplay even for starters yet hard to be skilled. Multi-player"/>
    <n v="8000"/>
    <n v="0"/>
    <x v="2"/>
    <x v="2"/>
    <s v="AUD"/>
    <n v="1402618355"/>
    <n v="1400026355"/>
    <b v="0"/>
    <n v="0"/>
    <b v="0"/>
    <s v="games/mobile games"/>
    <n v="0"/>
    <n v="0"/>
    <x v="6"/>
    <x v="18"/>
  </r>
  <r>
    <n v="1879"/>
    <x v="1879"/>
    <s v="Juego de plataformas con 20 personajes. Cada personaje tiene cuatro habilidades distintas al resto de personajes y sus propias voces."/>
    <n v="5000"/>
    <n v="6"/>
    <x v="2"/>
    <x v="3"/>
    <s v="EUR"/>
    <n v="1457966129"/>
    <n v="1455377729"/>
    <b v="0"/>
    <n v="2"/>
    <b v="0"/>
    <s v="games/mobile games"/>
    <n v="0"/>
    <n v="0"/>
    <x v="6"/>
    <x v="18"/>
  </r>
  <r>
    <n v="1880"/>
    <x v="1880"/>
    <s v="Sim Betting Football is the only football (soccer) betting simulation  game."/>
    <n v="5000"/>
    <n v="1004"/>
    <x v="2"/>
    <x v="1"/>
    <s v="GBP"/>
    <n v="1459341380"/>
    <n v="1456839380"/>
    <b v="0"/>
    <n v="24"/>
    <b v="0"/>
    <s v="games/mobile games"/>
    <n v="0"/>
    <n v="0"/>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0"/>
    <n v="0"/>
    <x v="2"/>
    <x v="29"/>
  </r>
  <r>
    <n v="1902"/>
    <x v="1902"/>
    <s v="Virtual reality is expensive, here is the solution. I've created a VR device out of cardboard. I present: World's cheapest VR Device."/>
    <n v="1000"/>
    <n v="12"/>
    <x v="2"/>
    <x v="9"/>
    <s v="EUR"/>
    <n v="1425495447"/>
    <n v="1422903447"/>
    <b v="0"/>
    <n v="3"/>
    <b v="0"/>
    <s v="technology/gadgets"/>
    <n v="0"/>
    <n v="0"/>
    <x v="2"/>
    <x v="29"/>
  </r>
  <r>
    <n v="1903"/>
    <x v="1903"/>
    <s v="A cool smart laser pointer for presenting professionals. Unique by design, widest functional coverage for both IOS and Android."/>
    <n v="3000"/>
    <n v="1398"/>
    <x v="2"/>
    <x v="0"/>
    <s v="USD"/>
    <n v="1485541791"/>
    <n v="1480357791"/>
    <b v="0"/>
    <n v="41"/>
    <b v="0"/>
    <s v="technology/gadgets"/>
    <n v="0"/>
    <n v="0"/>
    <x v="2"/>
    <x v="29"/>
  </r>
  <r>
    <n v="1904"/>
    <x v="1904"/>
    <s v="Animals knocking over your waste wheeler making a mess on trash day? The S.A.D.L. will help prevent that from happening!"/>
    <n v="50000"/>
    <n v="50"/>
    <x v="2"/>
    <x v="0"/>
    <s v="USD"/>
    <n v="1451752021"/>
    <n v="1447864021"/>
    <b v="0"/>
    <n v="2"/>
    <b v="0"/>
    <s v="technology/gadgets"/>
    <n v="0"/>
    <n v="0"/>
    <x v="2"/>
    <x v="29"/>
  </r>
  <r>
    <n v="1905"/>
    <x v="1905"/>
    <s v="Before Dick Armstrong passed away unexpectedly in 2003, he invented an AxleCrutch device to help his customers-his idea lives on today."/>
    <n v="25000"/>
    <n v="42"/>
    <x v="2"/>
    <x v="0"/>
    <s v="USD"/>
    <n v="1410127994"/>
    <n v="1407535994"/>
    <b v="0"/>
    <n v="4"/>
    <b v="0"/>
    <s v="technology/gadgets"/>
    <n v="0"/>
    <n v="0"/>
    <x v="2"/>
    <x v="29"/>
  </r>
  <r>
    <n v="1906"/>
    <x v="1906"/>
    <s v="Max 5Tb storage, Wired lan, Additional USB ports and Hi-res DAC, 10000mAh battery, Real portable docking station"/>
    <n v="50000"/>
    <n v="21380"/>
    <x v="2"/>
    <x v="0"/>
    <s v="USD"/>
    <n v="1466697983"/>
    <n v="1464105983"/>
    <b v="0"/>
    <n v="99"/>
    <b v="0"/>
    <s v="technology/gadgets"/>
    <n v="0"/>
    <n v="0"/>
    <x v="2"/>
    <x v="29"/>
  </r>
  <r>
    <n v="1907"/>
    <x v="1907"/>
    <s v="Litter-Buddy is great economical alternative to leading pet waste disposal systems with cartridge bag elements."/>
    <n v="30000"/>
    <n v="85"/>
    <x v="2"/>
    <x v="0"/>
    <s v="USD"/>
    <n v="1400853925"/>
    <n v="1399557925"/>
    <b v="0"/>
    <n v="4"/>
    <b v="0"/>
    <s v="technology/gadgets"/>
    <n v="0"/>
    <n v="0"/>
    <x v="2"/>
    <x v="29"/>
  </r>
  <r>
    <n v="1908"/>
    <x v="1908"/>
    <s v="Our device eliminates WiFi range issues with your connected devices by allowing you to locate our device where you will use your WiFi."/>
    <n v="25000"/>
    <n v="433"/>
    <x v="2"/>
    <x v="0"/>
    <s v="USD"/>
    <n v="1483048900"/>
    <n v="1480456900"/>
    <b v="0"/>
    <n v="4"/>
    <b v="0"/>
    <s v="technology/gadgets"/>
    <n v="0"/>
    <n v="0"/>
    <x v="2"/>
    <x v="29"/>
  </r>
  <r>
    <n v="1909"/>
    <x v="1909"/>
    <s v="Use Little Occhio to see and share the hidden secrets of nature. Capture, share awesome photos, works with iPhone/Android/tablets."/>
    <n v="35000"/>
    <n v="4939"/>
    <x v="2"/>
    <x v="0"/>
    <s v="USD"/>
    <n v="1414059479"/>
    <n v="1411467479"/>
    <b v="0"/>
    <n v="38"/>
    <b v="0"/>
    <s v="technology/gadgets"/>
    <n v="0"/>
    <n v="0"/>
    <x v="2"/>
    <x v="29"/>
  </r>
  <r>
    <n v="1910"/>
    <x v="1910"/>
    <s v="Thinking Cleaner is an add-on for your iRobotÂ® RoombaÂ® 700/800 that makes it smarter and aware of its owner."/>
    <n v="85000"/>
    <n v="33486"/>
    <x v="2"/>
    <x v="9"/>
    <s v="EUR"/>
    <n v="1446331500"/>
    <n v="1442531217"/>
    <b v="0"/>
    <n v="285"/>
    <b v="0"/>
    <s v="technology/gadgets"/>
    <n v="0"/>
    <n v="0"/>
    <x v="2"/>
    <x v="29"/>
  </r>
  <r>
    <n v="1911"/>
    <x v="1911"/>
    <s v="Charge furniture, making it simple and comfortable to charge your USB devices without leaving the comfort of your couch or armchair"/>
    <n v="42500"/>
    <n v="10"/>
    <x v="2"/>
    <x v="4"/>
    <s v="NZD"/>
    <n v="1407545334"/>
    <n v="1404953334"/>
    <b v="0"/>
    <n v="1"/>
    <b v="0"/>
    <s v="technology/gadgets"/>
    <n v="0"/>
    <n v="0"/>
    <x v="2"/>
    <x v="29"/>
  </r>
  <r>
    <n v="1912"/>
    <x v="1912"/>
    <s v="Finally! Electrical Wiring Testing Made Easy...  Designed by a Professional for Professionals, Homeowners and DIYs, Too!"/>
    <n v="5000"/>
    <n v="2965"/>
    <x v="2"/>
    <x v="0"/>
    <s v="USD"/>
    <n v="1433395560"/>
    <n v="1430803560"/>
    <b v="0"/>
    <n v="42"/>
    <b v="0"/>
    <s v="technology/gadgets"/>
    <n v="0"/>
    <n v="0"/>
    <x v="2"/>
    <x v="29"/>
  </r>
  <r>
    <n v="1913"/>
    <x v="1913"/>
    <s v="Tibio is a revolutionary new product designed to solve an age old problem."/>
    <n v="48000"/>
    <n v="637"/>
    <x v="2"/>
    <x v="1"/>
    <s v="GBP"/>
    <n v="1412770578"/>
    <n v="1410178578"/>
    <b v="0"/>
    <n v="26"/>
    <b v="0"/>
    <s v="technology/gadgets"/>
    <n v="0"/>
    <n v="0"/>
    <x v="2"/>
    <x v="29"/>
  </r>
  <r>
    <n v="1914"/>
    <x v="1914"/>
    <s v="The &quot;ZoZo Skeleton Hand Planchette&quot; is a fully functional &quot;ouija board&quot; planchette (pointer) but is significantly more hair-raising."/>
    <n v="666"/>
    <n v="60"/>
    <x v="2"/>
    <x v="0"/>
    <s v="USD"/>
    <n v="1414814340"/>
    <n v="1413519073"/>
    <b v="0"/>
    <n v="2"/>
    <b v="0"/>
    <s v="technology/gadgets"/>
    <n v="0"/>
    <n v="0"/>
    <x v="2"/>
    <x v="29"/>
  </r>
  <r>
    <n v="1915"/>
    <x v="1915"/>
    <s v="The picture above is of our current prototype for the cat bath - we hope to move beyond a simple bin and create a cat bath revolution!"/>
    <n v="500"/>
    <n v="8"/>
    <x v="2"/>
    <x v="0"/>
    <s v="USD"/>
    <n v="1409620222"/>
    <n v="1407892222"/>
    <b v="0"/>
    <n v="4"/>
    <b v="0"/>
    <s v="technology/gadgets"/>
    <n v="0"/>
    <n v="0"/>
    <x v="2"/>
    <x v="29"/>
  </r>
  <r>
    <n v="1916"/>
    <x v="1916"/>
    <s v="The Paint Can Holder Makes Painting Easier and Safer on Extension Ladders."/>
    <n v="20000"/>
    <n v="102"/>
    <x v="2"/>
    <x v="0"/>
    <s v="USD"/>
    <n v="1478542375"/>
    <n v="1476378775"/>
    <b v="0"/>
    <n v="6"/>
    <b v="0"/>
    <s v="technology/gadgets"/>
    <n v="0"/>
    <n v="0"/>
    <x v="2"/>
    <x v="29"/>
  </r>
  <r>
    <n v="1917"/>
    <x v="1917"/>
    <s v="Let's build a legendary brand altogether"/>
    <n v="390000"/>
    <n v="205025"/>
    <x v="2"/>
    <x v="7"/>
    <s v="HKD"/>
    <n v="1486708133"/>
    <n v="1484116133"/>
    <b v="0"/>
    <n v="70"/>
    <b v="0"/>
    <s v="technology/gadgets"/>
    <n v="0"/>
    <n v="0"/>
    <x v="2"/>
    <x v="29"/>
  </r>
  <r>
    <n v="1918"/>
    <x v="1918"/>
    <s v="Repel Japanese beetles and garden pests. Grow organic fruit and vegetables to help the environment, one plant at a time."/>
    <n v="25000"/>
    <n v="260"/>
    <x v="2"/>
    <x v="0"/>
    <s v="USD"/>
    <n v="1407869851"/>
    <n v="1404845851"/>
    <b v="0"/>
    <n v="9"/>
    <b v="0"/>
    <s v="technology/gadgets"/>
    <n v="0"/>
    <n v="0"/>
    <x v="2"/>
    <x v="29"/>
  </r>
  <r>
    <n v="1919"/>
    <x v="1919"/>
    <s v="Use preprogrammed firmware or program your own with AVR-ISP or Arduino ISP.  Device is based on the Atmel ATtiny13A microcontroller."/>
    <n v="500"/>
    <n v="237"/>
    <x v="2"/>
    <x v="0"/>
    <s v="USD"/>
    <n v="1432069249"/>
    <n v="1429477249"/>
    <b v="0"/>
    <n v="8"/>
    <b v="0"/>
    <s v="technology/gadgets"/>
    <n v="0"/>
    <n v="0"/>
    <x v="2"/>
    <x v="29"/>
  </r>
  <r>
    <n v="1920"/>
    <x v="1920"/>
    <s v="A new concept in bike light safety, protecting cyclists from being hit in the side. Bright, amber sideways."/>
    <n v="10000"/>
    <n v="4303"/>
    <x v="2"/>
    <x v="1"/>
    <s v="GBP"/>
    <n v="1445468400"/>
    <n v="1443042061"/>
    <b v="0"/>
    <n v="105"/>
    <b v="0"/>
    <s v="technology/gadgets"/>
    <n v="0"/>
    <n v="0"/>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0"/>
    <n v="0"/>
    <x v="8"/>
    <x v="31"/>
  </r>
  <r>
    <n v="1982"/>
    <x v="1982"/>
    <s v="Express a very dark place in my childhood. Release my emotions through photography in a form of Art."/>
    <n v="180000"/>
    <n v="0"/>
    <x v="2"/>
    <x v="7"/>
    <s v="HKD"/>
    <n v="1480863887"/>
    <n v="1478268287"/>
    <b v="0"/>
    <n v="0"/>
    <b v="0"/>
    <s v="photography/people"/>
    <n v="0"/>
    <n v="0"/>
    <x v="8"/>
    <x v="31"/>
  </r>
  <r>
    <n v="1983"/>
    <x v="1983"/>
    <s v="A vegan photographer bringing Hawaii to the tipping point of plant pure wisdom, featuring the most influential early adopters."/>
    <n v="33000"/>
    <n v="1419"/>
    <x v="2"/>
    <x v="0"/>
    <s v="USD"/>
    <n v="1472799600"/>
    <n v="1470874618"/>
    <b v="0"/>
    <n v="16"/>
    <b v="0"/>
    <s v="photography/people"/>
    <n v="0"/>
    <n v="0"/>
    <x v="8"/>
    <x v="31"/>
  </r>
  <r>
    <n v="1984"/>
    <x v="1984"/>
    <s v="Does love lasts longer than &quot;Love Locks&quot; ?_x000a__x000a_A photographic journey into the lives of these 'love-locked' couples."/>
    <n v="15000"/>
    <n v="3172"/>
    <x v="2"/>
    <x v="0"/>
    <s v="USD"/>
    <n v="1417377481"/>
    <n v="1412189881"/>
    <b v="0"/>
    <n v="7"/>
    <b v="0"/>
    <s v="photography/people"/>
    <n v="0"/>
    <n v="0"/>
    <x v="8"/>
    <x v="31"/>
  </r>
  <r>
    <n v="1985"/>
    <x v="1985"/>
    <s v="A personal journey to document people on the worlds 10 largest metro systems. The end result being one truly epic photographic essay!"/>
    <n v="1600"/>
    <n v="51"/>
    <x v="2"/>
    <x v="1"/>
    <s v="GBP"/>
    <n v="1470178800"/>
    <n v="1467650771"/>
    <b v="0"/>
    <n v="4"/>
    <b v="0"/>
    <s v="photography/people"/>
    <n v="0"/>
    <n v="0"/>
    <x v="8"/>
    <x v="31"/>
  </r>
  <r>
    <n v="1986"/>
    <x v="1986"/>
    <s v="We are a married couple who have started a child photography business from home. We need help to put together equipment to grow."/>
    <n v="2000"/>
    <n v="1"/>
    <x v="2"/>
    <x v="1"/>
    <s v="GBP"/>
    <n v="1457947483"/>
    <n v="1455359083"/>
    <b v="0"/>
    <n v="1"/>
    <b v="0"/>
    <s v="photography/people"/>
    <n v="0"/>
    <n v="0"/>
    <x v="8"/>
    <x v="31"/>
  </r>
  <r>
    <n v="1987"/>
    <x v="1987"/>
    <s v="A collection of images that depicts the beauty and diversity within Ethiopia"/>
    <n v="5500"/>
    <n v="2336"/>
    <x v="2"/>
    <x v="1"/>
    <s v="GBP"/>
    <n v="1425223276"/>
    <n v="1422631276"/>
    <b v="0"/>
    <n v="28"/>
    <b v="0"/>
    <s v="photography/people"/>
    <n v="0"/>
    <n v="0"/>
    <x v="8"/>
    <x v="31"/>
  </r>
  <r>
    <n v="1988"/>
    <x v="1988"/>
    <s v="Expressing art in an image!"/>
    <n v="6000"/>
    <n v="25"/>
    <x v="2"/>
    <x v="0"/>
    <s v="USD"/>
    <n v="1440094742"/>
    <n v="1437502742"/>
    <b v="0"/>
    <n v="1"/>
    <b v="0"/>
    <s v="photography/people"/>
    <n v="0"/>
    <n v="0"/>
    <x v="8"/>
    <x v="31"/>
  </r>
  <r>
    <n v="1989"/>
    <x v="1989"/>
    <s v="Creating an awareness for infertility through photographing families and showcasing the real faces of infertility."/>
    <n v="5000"/>
    <n v="50"/>
    <x v="2"/>
    <x v="0"/>
    <s v="USD"/>
    <n v="1481473208"/>
    <n v="1478881208"/>
    <b v="0"/>
    <n v="1"/>
    <b v="0"/>
    <s v="photography/people"/>
    <n v="0"/>
    <n v="0"/>
    <x v="8"/>
    <x v="31"/>
  </r>
  <r>
    <n v="1990"/>
    <x v="1990"/>
    <s v="An art nude photography book that includes traditional black and white sepia nudes as well as experimiental color nudes."/>
    <n v="3000"/>
    <n v="509"/>
    <x v="2"/>
    <x v="0"/>
    <s v="USD"/>
    <n v="1455338532"/>
    <n v="1454042532"/>
    <b v="0"/>
    <n v="5"/>
    <b v="0"/>
    <s v="photography/people"/>
    <n v="0"/>
    <n v="0"/>
    <x v="8"/>
    <x v="31"/>
  </r>
  <r>
    <n v="1991"/>
    <x v="1991"/>
    <s v="Taking (and giving) professional portraits of survivors of human trafficking in Myanmar."/>
    <n v="2000"/>
    <n v="140"/>
    <x v="2"/>
    <x v="0"/>
    <s v="USD"/>
    <n v="1435958786"/>
    <n v="1434144386"/>
    <b v="0"/>
    <n v="3"/>
    <b v="0"/>
    <s v="photography/people"/>
    <n v="0"/>
    <n v="0"/>
    <x v="8"/>
    <x v="31"/>
  </r>
  <r>
    <n v="1992"/>
    <x v="1992"/>
    <s v="A complete revamp of all the Disney Princes &amp; Princesses!"/>
    <n v="1500"/>
    <n v="2"/>
    <x v="2"/>
    <x v="0"/>
    <s v="USD"/>
    <n v="1424229991"/>
    <n v="1421637991"/>
    <b v="0"/>
    <n v="2"/>
    <b v="0"/>
    <s v="photography/people"/>
    <n v="0"/>
    <n v="0"/>
    <x v="8"/>
    <x v="31"/>
  </r>
  <r>
    <n v="1993"/>
    <x v="1993"/>
    <s v="I am looking for help to open up an affordable photography studio in Cornwall for baby and family portraiture photography"/>
    <n v="2000"/>
    <n v="0"/>
    <x v="2"/>
    <x v="1"/>
    <s v="GBP"/>
    <n v="1450706837"/>
    <n v="1448114837"/>
    <b v="0"/>
    <n v="0"/>
    <b v="0"/>
    <s v="photography/people"/>
    <n v="0"/>
    <n v="0"/>
    <x v="8"/>
    <x v="31"/>
  </r>
  <r>
    <n v="1994"/>
    <x v="1994"/>
    <s v="A program to preserve still imagery (photographs) and moving imagery captured on motion picture (film) stock, and videotape elements."/>
    <n v="3200"/>
    <n v="0"/>
    <x v="2"/>
    <x v="0"/>
    <s v="USD"/>
    <n v="1481072942"/>
    <n v="1475885342"/>
    <b v="0"/>
    <n v="0"/>
    <b v="0"/>
    <s v="photography/people"/>
    <n v="0"/>
    <n v="0"/>
    <x v="8"/>
    <x v="31"/>
  </r>
  <r>
    <n v="1995"/>
    <x v="1995"/>
    <s v="I'm looking to pursue my dream of becoming a full time photographer, using my current creative experience as a graphic designer."/>
    <n v="1000"/>
    <n v="78"/>
    <x v="2"/>
    <x v="5"/>
    <s v="CAD"/>
    <n v="1437082736"/>
    <n v="1435354736"/>
    <b v="0"/>
    <n v="3"/>
    <b v="0"/>
    <s v="photography/people"/>
    <n v="0"/>
    <n v="0"/>
    <x v="8"/>
    <x v="31"/>
  </r>
  <r>
    <n v="1996"/>
    <x v="1996"/>
    <s v="I want to create a series of pictures of Life through the eyes - and capture some of the defining moments of our history now / to come."/>
    <n v="133800"/>
    <n v="0"/>
    <x v="2"/>
    <x v="0"/>
    <s v="USD"/>
    <n v="1405021211"/>
    <n v="1402429211"/>
    <b v="0"/>
    <n v="0"/>
    <b v="0"/>
    <s v="photography/people"/>
    <n v="0"/>
    <n v="0"/>
    <x v="8"/>
    <x v="31"/>
  </r>
  <r>
    <n v="1997"/>
    <x v="1997"/>
    <s v="There is so many unseen places in the world, and I've made it my personal goal to show everyone through photography &amp; travel."/>
    <n v="6500"/>
    <n v="0"/>
    <x v="2"/>
    <x v="0"/>
    <s v="USD"/>
    <n v="1409091612"/>
    <n v="1406499612"/>
    <b v="0"/>
    <n v="0"/>
    <b v="0"/>
    <s v="photography/people"/>
    <n v="0"/>
    <n v="0"/>
    <x v="8"/>
    <x v="31"/>
  </r>
  <r>
    <n v="1998"/>
    <x v="1998"/>
    <s v="I am moving to Guatemala to document and report on the growing community resistance movements across Central America and Mexico"/>
    <n v="2500"/>
    <n v="655"/>
    <x v="2"/>
    <x v="0"/>
    <s v="USD"/>
    <n v="1406861438"/>
    <n v="1402973438"/>
    <b v="0"/>
    <n v="3"/>
    <b v="0"/>
    <s v="photography/people"/>
    <n v="0"/>
    <n v="0"/>
    <x v="8"/>
    <x v="31"/>
  </r>
  <r>
    <n v="1999"/>
    <x v="1999"/>
    <s v="This is a portrait photo project aiming to inspire women to explore themselves and live their passion"/>
    <n v="31000"/>
    <n v="236"/>
    <x v="2"/>
    <x v="1"/>
    <s v="GBP"/>
    <n v="1415882108"/>
    <n v="1413286508"/>
    <b v="0"/>
    <n v="7"/>
    <b v="0"/>
    <s v="photography/people"/>
    <n v="0"/>
    <n v="0"/>
    <x v="8"/>
    <x v="31"/>
  </r>
  <r>
    <n v="2000"/>
    <x v="2000"/>
    <s v="What do you get when you combine 2 of the hottest alt-models in North America with one Canadian photographer? Make a CALENDAR!!!"/>
    <n v="5000"/>
    <n v="625"/>
    <x v="2"/>
    <x v="5"/>
    <s v="CAD"/>
    <n v="1452120613"/>
    <n v="1449528613"/>
    <b v="0"/>
    <n v="25"/>
    <b v="0"/>
    <s v="photography/people"/>
    <n v="0"/>
    <n v="0"/>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0"/>
    <n v="0"/>
    <x v="6"/>
    <x v="17"/>
  </r>
  <r>
    <n v="2122"/>
    <x v="2122"/>
    <s v="Captain Kalani it's a retro game full of nostalgia for the old gamers but interesting for the new ones"/>
    <n v="80000"/>
    <n v="310"/>
    <x v="2"/>
    <x v="14"/>
    <s v="MXN"/>
    <n v="1483773169"/>
    <n v="1481181169"/>
    <b v="0"/>
    <n v="3"/>
    <b v="0"/>
    <s v="games/video games"/>
    <n v="0"/>
    <n v="0"/>
    <x v="6"/>
    <x v="17"/>
  </r>
  <r>
    <n v="2123"/>
    <x v="2123"/>
    <s v="Indie developer boredom's products' Xbox 360 game about a Japanese-inspired hug-themed game show needs funding for animation and environmental models."/>
    <n v="500"/>
    <n v="50"/>
    <x v="2"/>
    <x v="0"/>
    <s v="USD"/>
    <n v="1268636340"/>
    <n v="1263982307"/>
    <b v="0"/>
    <n v="5"/>
    <b v="0"/>
    <s v="games/video games"/>
    <n v="0"/>
    <n v="0"/>
    <x v="6"/>
    <x v="17"/>
  </r>
  <r>
    <n v="2124"/>
    <x v="2124"/>
    <s v="AZAMAR is a Role Playing Game world involving fantasy and high magic, based on the popular OpenD6 OGL using the Cinema6 RPG Framework."/>
    <n v="1100"/>
    <n v="115"/>
    <x v="2"/>
    <x v="0"/>
    <s v="USD"/>
    <n v="1291093200"/>
    <n v="1286930435"/>
    <b v="0"/>
    <n v="5"/>
    <b v="0"/>
    <s v="games/video games"/>
    <n v="0"/>
    <n v="0"/>
    <x v="6"/>
    <x v="17"/>
  </r>
  <r>
    <n v="2125"/>
    <x v="2125"/>
    <s v="Becoming is a video game that aims to portray mental illness through a metaphysical and emotional story."/>
    <n v="60000"/>
    <n v="852"/>
    <x v="2"/>
    <x v="0"/>
    <s v="USD"/>
    <n v="1438734833"/>
    <n v="1436142833"/>
    <b v="0"/>
    <n v="27"/>
    <b v="0"/>
    <s v="games/video games"/>
    <n v="0"/>
    <n v="0"/>
    <x v="6"/>
    <x v="17"/>
  </r>
  <r>
    <n v="2126"/>
    <x v="2126"/>
    <s v="Lead your team to victory in this fast-paced, action, sports game! Use Power-ups and avoid attacks as you fight for victory!"/>
    <n v="20000"/>
    <n v="10"/>
    <x v="2"/>
    <x v="0"/>
    <s v="USD"/>
    <n v="1418080887"/>
    <n v="1415488887"/>
    <b v="0"/>
    <n v="2"/>
    <b v="0"/>
    <s v="games/video games"/>
    <n v="0"/>
    <n v="0"/>
    <x v="6"/>
    <x v="17"/>
  </r>
  <r>
    <n v="2127"/>
    <x v="2127"/>
    <s v="Three Monkeys is an audio adventure game for PC."/>
    <n v="28000"/>
    <n v="8076"/>
    <x v="2"/>
    <x v="1"/>
    <s v="GBP"/>
    <n v="1426158463"/>
    <n v="1423570063"/>
    <b v="0"/>
    <n v="236"/>
    <b v="0"/>
    <s v="games/video games"/>
    <n v="0"/>
    <n v="0"/>
    <x v="6"/>
    <x v="17"/>
  </r>
  <r>
    <n v="2128"/>
    <x v="2128"/>
    <s v="The Royal Snail has misdelivered all the invitations to the Royal Ball.  It's up to Makayla to set things right in the Fairy Forest"/>
    <n v="15000"/>
    <n v="25"/>
    <x v="2"/>
    <x v="5"/>
    <s v="CAD"/>
    <n v="1411324369"/>
    <n v="1406140369"/>
    <b v="0"/>
    <n v="1"/>
    <b v="0"/>
    <s v="games/video games"/>
    <n v="0"/>
    <n v="0"/>
    <x v="6"/>
    <x v="17"/>
  </r>
  <r>
    <n v="2129"/>
    <x v="2129"/>
    <s v="PKF is a Cat-Tastic 2D side-scrolling shooter! Stand up to all the big meanies with the power of positivity and save the universe!"/>
    <n v="2000"/>
    <n v="236"/>
    <x v="2"/>
    <x v="0"/>
    <s v="USD"/>
    <n v="1457570100"/>
    <n v="1454978100"/>
    <b v="0"/>
    <n v="12"/>
    <b v="0"/>
    <s v="games/video games"/>
    <n v="0"/>
    <n v="0"/>
    <x v="6"/>
    <x v="17"/>
  </r>
  <r>
    <n v="2130"/>
    <x v="2130"/>
    <s v="You are the hero tasked to save your home from the villainous Sanword."/>
    <n v="42000"/>
    <n v="85"/>
    <x v="2"/>
    <x v="0"/>
    <s v="USD"/>
    <n v="1408154663"/>
    <n v="1405130663"/>
    <b v="0"/>
    <n v="4"/>
    <b v="0"/>
    <s v="games/video games"/>
    <n v="0"/>
    <n v="0"/>
    <x v="6"/>
    <x v="17"/>
  </r>
  <r>
    <n v="2131"/>
    <x v="2131"/>
    <s v="From frightened girl to empowered woman, Scout's Honor is a tale about facing your fears and overcoming odds."/>
    <n v="500"/>
    <n v="25"/>
    <x v="2"/>
    <x v="0"/>
    <s v="USD"/>
    <n v="1436677091"/>
    <n v="1434085091"/>
    <b v="0"/>
    <n v="3"/>
    <b v="0"/>
    <s v="games/video games"/>
    <n v="0"/>
    <n v="0"/>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0"/>
    <n v="0"/>
    <x v="6"/>
    <x v="17"/>
  </r>
  <r>
    <n v="2133"/>
    <x v="2133"/>
    <s v="Waddle Slide is an iPhone/Android application. The app is based around a penguin, who's objective is to find his way back to his igloo."/>
    <n v="1000"/>
    <n v="16"/>
    <x v="2"/>
    <x v="0"/>
    <s v="USD"/>
    <n v="1303628340"/>
    <n v="1300328399"/>
    <b v="0"/>
    <n v="3"/>
    <b v="0"/>
    <s v="games/video games"/>
    <n v="0"/>
    <n v="0"/>
    <x v="6"/>
    <x v="17"/>
  </r>
  <r>
    <n v="2134"/>
    <x v="2134"/>
    <s v="1st person Action Survivalist Rpg game. You get sent to a deadly Island to die not knowing that your not alone on the island."/>
    <n v="6000"/>
    <n v="104"/>
    <x v="2"/>
    <x v="0"/>
    <s v="USD"/>
    <n v="1367097391"/>
    <n v="1364505391"/>
    <b v="0"/>
    <n v="3"/>
    <b v="0"/>
    <s v="games/video games"/>
    <n v="0"/>
    <n v="0"/>
    <x v="6"/>
    <x v="17"/>
  </r>
  <r>
    <n v="2135"/>
    <x v="2135"/>
    <s v="Point-and-click adventure: The mysterious Nikola Tesla, a time traveling device, and an experiment gone wrong in Colorado Springs"/>
    <n v="5000"/>
    <n v="478"/>
    <x v="2"/>
    <x v="0"/>
    <s v="USD"/>
    <n v="1349392033"/>
    <n v="1346800033"/>
    <b v="0"/>
    <n v="22"/>
    <b v="0"/>
    <s v="games/video games"/>
    <n v="0"/>
    <n v="0"/>
    <x v="6"/>
    <x v="17"/>
  </r>
  <r>
    <n v="2136"/>
    <x v="2136"/>
    <s v="A dark and twisted game with physiological madness and corruption as a man becomes the ultimate bio weapon."/>
    <n v="80000"/>
    <n v="47.69"/>
    <x v="2"/>
    <x v="0"/>
    <s v="USD"/>
    <n v="1382184786"/>
    <n v="1379592786"/>
    <b v="0"/>
    <n v="4"/>
    <b v="0"/>
    <s v="games/video games"/>
    <n v="0"/>
    <n v="0"/>
    <x v="6"/>
    <x v="17"/>
  </r>
  <r>
    <n v="2137"/>
    <x v="2137"/>
    <s v="Arrest, interrogate, and uncover the truth as a local woman recruited by the KGB. For Windows, Mac &amp; Linux."/>
    <n v="50000"/>
    <n v="14203"/>
    <x v="2"/>
    <x v="5"/>
    <s v="CAD"/>
    <n v="1417804229"/>
    <n v="1415212229"/>
    <b v="0"/>
    <n v="534"/>
    <b v="0"/>
    <s v="games/video games"/>
    <n v="0"/>
    <n v="0"/>
    <x v="6"/>
    <x v="17"/>
  </r>
  <r>
    <n v="2138"/>
    <x v="2138"/>
    <s v="A game with a mixture of a few genres from RPG, Simulation and to adventure elements."/>
    <n v="1000"/>
    <n v="128"/>
    <x v="2"/>
    <x v="1"/>
    <s v="GBP"/>
    <n v="1383959939"/>
    <n v="1381364339"/>
    <b v="0"/>
    <n v="12"/>
    <b v="0"/>
    <s v="games/video games"/>
    <n v="0"/>
    <n v="0"/>
    <x v="6"/>
    <x v="17"/>
  </r>
  <r>
    <n v="2139"/>
    <x v="2139"/>
    <s v="An adventuring RPG with ghosts, mysteries, and flexible gameplay paths, Manorkept is a game that promises an unforgettable experience."/>
    <n v="30000"/>
    <n v="1626"/>
    <x v="2"/>
    <x v="0"/>
    <s v="USD"/>
    <n v="1478196008"/>
    <n v="1475604008"/>
    <b v="0"/>
    <n v="56"/>
    <b v="0"/>
    <s v="games/video games"/>
    <n v="0"/>
    <n v="0"/>
    <x v="6"/>
    <x v="17"/>
  </r>
  <r>
    <n v="2140"/>
    <x v="2140"/>
    <s v="COOKIN UP ONE HOT ENTREE! BobToons USA is gathering the ingredients to create a hot new video game &quot;The Sabroso Showdown&quot;"/>
    <n v="500000"/>
    <n v="560"/>
    <x v="2"/>
    <x v="0"/>
    <s v="USD"/>
    <n v="1357934424"/>
    <n v="1355342424"/>
    <b v="0"/>
    <n v="11"/>
    <b v="0"/>
    <s v="games/video games"/>
    <n v="0"/>
    <n v="0"/>
    <x v="6"/>
    <x v="17"/>
  </r>
  <r>
    <n v="2141"/>
    <x v="2141"/>
    <s v="A place where people can test out the latest video games, for an hourly fee. It's cheaper than wasting money on a $60 game that sucked"/>
    <n v="15000"/>
    <n v="0"/>
    <x v="2"/>
    <x v="0"/>
    <s v="USD"/>
    <n v="1415947159"/>
    <n v="1413351559"/>
    <b v="0"/>
    <n v="0"/>
    <b v="0"/>
    <s v="games/video games"/>
    <n v="0"/>
    <n v="0"/>
    <x v="6"/>
    <x v="17"/>
  </r>
  <r>
    <n v="2142"/>
    <x v="2142"/>
    <s v="a third-person exploration adventure game developed by yetanotherIndie will be released on August 2016 for PC, Linux and XBox one."/>
    <n v="10500"/>
    <n v="601"/>
    <x v="2"/>
    <x v="12"/>
    <s v="EUR"/>
    <n v="1451494210"/>
    <n v="1449075010"/>
    <b v="0"/>
    <n v="12"/>
    <b v="0"/>
    <s v="games/video games"/>
    <n v="0"/>
    <n v="0"/>
    <x v="6"/>
    <x v="17"/>
  </r>
  <r>
    <n v="2143"/>
    <x v="2143"/>
    <s v="Head Cap will provide easy access to tables, dice rollers and record sheet management to streamline your tabletop Battletech games."/>
    <n v="2000"/>
    <n v="225"/>
    <x v="2"/>
    <x v="0"/>
    <s v="USD"/>
    <n v="1279738800"/>
    <n v="1275599812"/>
    <b v="0"/>
    <n v="5"/>
    <b v="0"/>
    <s v="games/video games"/>
    <n v="0"/>
    <n v="0"/>
    <x v="6"/>
    <x v="17"/>
  </r>
  <r>
    <n v="2144"/>
    <x v="2144"/>
    <s v="A thousand community-built sandbox games (and more!) with a fully-customizable game engine."/>
    <n v="35500"/>
    <n v="607"/>
    <x v="2"/>
    <x v="0"/>
    <s v="USD"/>
    <n v="1379164040"/>
    <n v="1376399240"/>
    <b v="0"/>
    <n v="24"/>
    <b v="0"/>
    <s v="games/video games"/>
    <n v="0"/>
    <n v="0"/>
    <x v="6"/>
    <x v="17"/>
  </r>
  <r>
    <n v="2145"/>
    <x v="2145"/>
    <s v="When the gods of religions and days passed return to our modern world, humanity must fight for its survival and future."/>
    <n v="15000"/>
    <n v="4565"/>
    <x v="2"/>
    <x v="0"/>
    <s v="USD"/>
    <n v="1385534514"/>
    <n v="1382938914"/>
    <b v="0"/>
    <n v="89"/>
    <b v="0"/>
    <s v="games/video games"/>
    <n v="0"/>
    <n v="0"/>
    <x v="6"/>
    <x v="17"/>
  </r>
  <r>
    <n v="2146"/>
    <x v="2146"/>
    <s v="New professional gaming organization with a tournament winning Dota 2 team, &amp; divisions in all eSports games looking to re brand/expand"/>
    <n v="5000"/>
    <n v="1"/>
    <x v="2"/>
    <x v="0"/>
    <s v="USD"/>
    <n v="1455207510"/>
    <n v="1453997910"/>
    <b v="0"/>
    <n v="1"/>
    <b v="0"/>
    <s v="games/video games"/>
    <n v="0"/>
    <n v="0"/>
    <x v="6"/>
    <x v="17"/>
  </r>
  <r>
    <n v="2147"/>
    <x v="2147"/>
    <s v="A Point and Click Adventure on Steroids."/>
    <n v="390000"/>
    <n v="2716"/>
    <x v="2"/>
    <x v="0"/>
    <s v="USD"/>
    <n v="1416125148"/>
    <n v="1413356748"/>
    <b v="0"/>
    <n v="55"/>
    <b v="0"/>
    <s v="games/video games"/>
    <n v="0"/>
    <n v="0"/>
    <x v="6"/>
    <x v="17"/>
  </r>
  <r>
    <n v="2148"/>
    <x v="2148"/>
    <s v="zomblock's is a online zombie survival game where you can craft new weapons,find food and water to keep yourself alive."/>
    <n v="100"/>
    <n v="2"/>
    <x v="2"/>
    <x v="1"/>
    <s v="GBP"/>
    <n v="1427992582"/>
    <n v="1425404182"/>
    <b v="0"/>
    <n v="2"/>
    <b v="0"/>
    <s v="games/video games"/>
    <n v="0"/>
    <n v="0"/>
    <x v="6"/>
    <x v="17"/>
  </r>
  <r>
    <n v="2149"/>
    <x v="2149"/>
    <s v="Project Gert is a sequel to the Android game Project Gert, for Xbox Live.  One character embodying two personality's, and sets of abilities.  "/>
    <n v="2000"/>
    <n v="0"/>
    <x v="2"/>
    <x v="0"/>
    <s v="USD"/>
    <n v="1280534400"/>
    <n v="1277512556"/>
    <b v="0"/>
    <n v="0"/>
    <b v="0"/>
    <s v="games/video games"/>
    <n v="0"/>
    <n v="0"/>
    <x v="6"/>
    <x v="17"/>
  </r>
  <r>
    <n v="2150"/>
    <x v="2150"/>
    <s v="A pixel styled open world detective game."/>
    <n v="50000"/>
    <n v="405"/>
    <x v="2"/>
    <x v="10"/>
    <s v="NOK"/>
    <n v="1468392599"/>
    <n v="1465800599"/>
    <b v="0"/>
    <n v="4"/>
    <b v="0"/>
    <s v="games/video games"/>
    <n v="0"/>
    <n v="0"/>
    <x v="6"/>
    <x v="17"/>
  </r>
  <r>
    <n v="2151"/>
    <x v="2151"/>
    <s v="Crazy Artist makes gaming more comfortable and fun for Playstation 4 users. I really want to give you a Handee Job!"/>
    <n v="45000"/>
    <n v="118"/>
    <x v="2"/>
    <x v="0"/>
    <s v="USD"/>
    <n v="1467231614"/>
    <n v="1464639614"/>
    <b v="0"/>
    <n v="6"/>
    <b v="0"/>
    <s v="games/video games"/>
    <n v="0"/>
    <n v="0"/>
    <x v="6"/>
    <x v="17"/>
  </r>
  <r>
    <n v="2152"/>
    <x v="2152"/>
    <s v="Our game is going to be a space shooter that has RPG elements with New Game+! It will be unlike any space shooter ever played."/>
    <n v="30000"/>
    <n v="50"/>
    <x v="2"/>
    <x v="0"/>
    <s v="USD"/>
    <n v="1394909909"/>
    <n v="1392321509"/>
    <b v="0"/>
    <n v="4"/>
    <b v="0"/>
    <s v="games/video games"/>
    <n v="0"/>
    <n v="0"/>
    <x v="6"/>
    <x v="17"/>
  </r>
  <r>
    <n v="2153"/>
    <x v="2153"/>
    <s v="Crowdfunding the Gamers Way. An online game with real world consequences.Do you dare to play? Can you turn the world around?"/>
    <n v="372625"/>
    <n v="34"/>
    <x v="2"/>
    <x v="0"/>
    <s v="USD"/>
    <n v="1420876740"/>
    <n v="1417470718"/>
    <b v="0"/>
    <n v="4"/>
    <b v="0"/>
    <s v="games/video games"/>
    <n v="0"/>
    <n v="0"/>
    <x v="6"/>
    <x v="17"/>
  </r>
  <r>
    <n v="2154"/>
    <x v="2154"/>
    <s v="A Real Time Strategy game based on Greek mythology in a fictional world."/>
    <n v="250"/>
    <n v="2"/>
    <x v="2"/>
    <x v="0"/>
    <s v="USD"/>
    <n v="1390921827"/>
    <n v="1389193827"/>
    <b v="0"/>
    <n v="2"/>
    <b v="0"/>
    <s v="games/video games"/>
    <n v="0"/>
    <n v="0"/>
    <x v="6"/>
    <x v="17"/>
  </r>
  <r>
    <n v="2155"/>
    <x v="2155"/>
    <s v="A Level Editor, Turned up to eleven. Infinite creativity in one package, solo or with up to 16 of your friends."/>
    <n v="5000"/>
    <n v="115"/>
    <x v="2"/>
    <x v="1"/>
    <s v="GBP"/>
    <n v="1459443385"/>
    <n v="1456854985"/>
    <b v="0"/>
    <n v="5"/>
    <b v="0"/>
    <s v="games/video games"/>
    <n v="0"/>
    <n v="0"/>
    <x v="6"/>
    <x v="17"/>
  </r>
  <r>
    <n v="2156"/>
    <x v="2156"/>
    <s v="Captain and manage your ship along with your crew in this deep space adventure! (PC/Linux/Mac)"/>
    <n v="56000"/>
    <n v="1493"/>
    <x v="2"/>
    <x v="0"/>
    <s v="USD"/>
    <n v="1379363406"/>
    <n v="1375475406"/>
    <b v="0"/>
    <n v="83"/>
    <b v="0"/>
    <s v="games/video games"/>
    <n v="0"/>
    <n v="0"/>
    <x v="6"/>
    <x v="17"/>
  </r>
  <r>
    <n v="2157"/>
    <x v="2157"/>
    <s v="Gamers and 90's fans unite in this small tale of epic proportions!"/>
    <n v="75000"/>
    <n v="21144"/>
    <x v="2"/>
    <x v="0"/>
    <s v="USD"/>
    <n v="1482479940"/>
    <n v="1479684783"/>
    <b v="0"/>
    <n v="57"/>
    <b v="0"/>
    <s v="games/video games"/>
    <n v="0"/>
    <n v="0"/>
    <x v="6"/>
    <x v="17"/>
  </r>
  <r>
    <n v="2158"/>
    <x v="2158"/>
    <s v="A next generation golf game with a course designer and a massively multiplayer online tour. Join the fun and help us create it"/>
    <n v="300000"/>
    <n v="19770.11"/>
    <x v="2"/>
    <x v="0"/>
    <s v="USD"/>
    <n v="1360009774"/>
    <n v="1356121774"/>
    <b v="0"/>
    <n v="311"/>
    <b v="0"/>
    <s v="games/video games"/>
    <n v="0"/>
    <n v="0"/>
    <x v="6"/>
    <x v="17"/>
  </r>
  <r>
    <n v="2159"/>
    <x v="2159"/>
    <s v="The world is dead, humans are nearly extinct._x000a_Vampires and Werewolves hunt the survivors. Zombies hunt us all._x000a_How will you survive?"/>
    <n v="3600"/>
    <n v="26"/>
    <x v="2"/>
    <x v="0"/>
    <s v="USD"/>
    <n v="1310837574"/>
    <n v="1308245574"/>
    <b v="0"/>
    <n v="2"/>
    <b v="0"/>
    <s v="games/video games"/>
    <n v="0"/>
    <n v="0"/>
    <x v="6"/>
    <x v="17"/>
  </r>
  <r>
    <n v="2160"/>
    <x v="2160"/>
    <s v="An awesome side-scroller tower defense game.  Think &quot;Plants vs Zombies&quot; but from a side-on perspective."/>
    <n v="10000"/>
    <n v="85"/>
    <x v="2"/>
    <x v="0"/>
    <s v="USD"/>
    <n v="1337447105"/>
    <n v="1334855105"/>
    <b v="0"/>
    <n v="16"/>
    <b v="0"/>
    <s v="games/video games"/>
    <n v="0"/>
    <n v="0"/>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
    <n v="0"/>
    <x v="7"/>
    <x v="33"/>
  </r>
  <r>
    <n v="2322"/>
    <x v="2322"/>
    <s v="Jen bakes shortbread is a small batch, all natural shortbread cookie business looking for smart funding to grow!"/>
    <n v="2700"/>
    <n v="85"/>
    <x v="3"/>
    <x v="0"/>
    <s v="USD"/>
    <n v="1491769769"/>
    <n v="1489181369"/>
    <b v="0"/>
    <n v="4"/>
    <b v="0"/>
    <s v="food/small batch"/>
    <n v="0"/>
    <n v="0"/>
    <x v="7"/>
    <x v="33"/>
  </r>
  <r>
    <n v="2323"/>
    <x v="2323"/>
    <s v="You can never go wrong with a Beef Stick, great taste with no fillers and can easily goes with you everywhere."/>
    <n v="250"/>
    <n v="120"/>
    <x v="3"/>
    <x v="0"/>
    <s v="USD"/>
    <n v="1490033247"/>
    <n v="1489428447"/>
    <b v="0"/>
    <n v="4"/>
    <b v="0"/>
    <s v="food/small batch"/>
    <n v="0"/>
    <n v="0"/>
    <x v="7"/>
    <x v="33"/>
  </r>
  <r>
    <n v="2324"/>
    <x v="2324"/>
    <s v="A city centre shop selling great locally made food with room to chat and learn about eachother."/>
    <n v="7500"/>
    <n v="1555"/>
    <x v="3"/>
    <x v="1"/>
    <s v="GBP"/>
    <n v="1490559285"/>
    <n v="1487970885"/>
    <b v="0"/>
    <n v="61"/>
    <b v="0"/>
    <s v="food/small batch"/>
    <n v="0"/>
    <n v="0"/>
    <x v="7"/>
    <x v="33"/>
  </r>
  <r>
    <n v="2325"/>
    <x v="2325"/>
    <s v="Do you like to Maga? Do you like hot sauce as spicy as your memes? Do you like sexy frogs? Of course you do were all adults here."/>
    <n v="1000"/>
    <n v="80"/>
    <x v="3"/>
    <x v="0"/>
    <s v="USD"/>
    <n v="1490830331"/>
    <n v="1488241931"/>
    <b v="0"/>
    <n v="7"/>
    <b v="0"/>
    <s v="food/small batch"/>
    <n v="0"/>
    <n v="0"/>
    <x v="7"/>
    <x v="33"/>
  </r>
  <r>
    <n v="2326"/>
    <x v="2326"/>
    <s v="The Savage Wienerâ„¢ launched last Summer.  Our Premium wieners are already a hit, our next project is The Ultimate Steak Hot Dog."/>
    <n v="15000"/>
    <n v="108"/>
    <x v="3"/>
    <x v="0"/>
    <s v="USD"/>
    <n v="1493571600"/>
    <n v="1489106948"/>
    <b v="0"/>
    <n v="1"/>
    <b v="0"/>
    <s v="food/small batch"/>
    <n v="0"/>
    <n v="0"/>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n v="0"/>
    <x v="2"/>
    <x v="7"/>
  </r>
  <r>
    <n v="2342"/>
    <x v="2342"/>
    <s v="A series of informational and interactive online tutorials enabling businesses to proactively ensure mental and corporate vitality."/>
    <n v="5500"/>
    <n v="0"/>
    <x v="1"/>
    <x v="0"/>
    <s v="USD"/>
    <n v="1412571600"/>
    <n v="1410799870"/>
    <b v="0"/>
    <n v="0"/>
    <b v="0"/>
    <s v="technology/web"/>
    <n v="0"/>
    <n v="0"/>
    <x v="2"/>
    <x v="7"/>
  </r>
  <r>
    <n v="2343"/>
    <x v="2343"/>
    <s v="The most influential and prestigious awards program that honors innovation and leadership in mobile technology and entertainment"/>
    <n v="10000"/>
    <n v="300"/>
    <x v="1"/>
    <x v="0"/>
    <s v="USD"/>
    <n v="1452282420"/>
    <n v="1447962505"/>
    <b v="0"/>
    <n v="1"/>
    <b v="0"/>
    <s v="technology/web"/>
    <n v="0"/>
    <n v="0"/>
    <x v="2"/>
    <x v="7"/>
  </r>
  <r>
    <n v="2344"/>
    <x v="2344"/>
    <s v="SAVE MONEY! Stop worrying about account disputes, supervising installs, and corporation bull-****. We actively negotiate on your behalf"/>
    <n v="1000"/>
    <n v="1"/>
    <x v="1"/>
    <x v="5"/>
    <s v="CAD"/>
    <n v="1466789269"/>
    <n v="1464197269"/>
    <b v="0"/>
    <n v="1"/>
    <b v="0"/>
    <s v="technology/web"/>
    <n v="0"/>
    <n v="0"/>
    <x v="2"/>
    <x v="7"/>
  </r>
  <r>
    <n v="2345"/>
    <x v="2345"/>
    <s v="My team and I are creating a social media website for pet lovers across the world! Fashion, animal shows, adoptions, and more."/>
    <n v="3000"/>
    <n v="0"/>
    <x v="1"/>
    <x v="0"/>
    <s v="USD"/>
    <n v="1427845140"/>
    <n v="1424822556"/>
    <b v="0"/>
    <n v="0"/>
    <b v="0"/>
    <s v="technology/web"/>
    <n v="0"/>
    <n v="0"/>
    <x v="2"/>
    <x v="7"/>
  </r>
  <r>
    <n v="2346"/>
    <x v="2346"/>
    <s v="Watch and Make FREE 3D Videos &amp; Pics - No Viewer needed. To Help Learn we have Training and Instant 3D viewers."/>
    <n v="60000"/>
    <n v="39"/>
    <x v="1"/>
    <x v="0"/>
    <s v="USD"/>
    <n v="1476731431"/>
    <n v="1472843431"/>
    <b v="0"/>
    <n v="3"/>
    <b v="0"/>
    <s v="technology/web"/>
    <n v="0"/>
    <n v="0"/>
    <x v="2"/>
    <x v="7"/>
  </r>
  <r>
    <n v="2347"/>
    <x v="2347"/>
    <s v="Back this project and get access to a course about building COMPLETE web applications without coding."/>
    <n v="1000"/>
    <n v="15"/>
    <x v="1"/>
    <x v="0"/>
    <s v="USD"/>
    <n v="1472135676"/>
    <n v="1469543676"/>
    <b v="0"/>
    <n v="1"/>
    <b v="0"/>
    <s v="technology/web"/>
    <n v="0"/>
    <n v="0"/>
    <x v="2"/>
    <x v="7"/>
  </r>
  <r>
    <n v="2348"/>
    <x v="2348"/>
    <s v="Own, Buy, Sell 3D property! 3D games, 3D traveling and earn in one virtual 3D NEASPACE, Best for Oculus Rift environment."/>
    <n v="70000"/>
    <n v="270"/>
    <x v="1"/>
    <x v="0"/>
    <s v="USD"/>
    <n v="1456006938"/>
    <n v="1450822938"/>
    <b v="0"/>
    <n v="5"/>
    <b v="0"/>
    <s v="technology/web"/>
    <n v="0"/>
    <n v="0"/>
    <x v="2"/>
    <x v="7"/>
  </r>
  <r>
    <n v="2349"/>
    <x v="2349"/>
    <s v="Poliword tries to provide the people of the world an opportunity to make real changes in their government through the internet."/>
    <n v="474900"/>
    <n v="0"/>
    <x v="1"/>
    <x v="11"/>
    <s v="SEK"/>
    <n v="1439318228"/>
    <n v="1436812628"/>
    <b v="0"/>
    <n v="0"/>
    <b v="0"/>
    <s v="technology/web"/>
    <n v="0"/>
    <n v="0"/>
    <x v="2"/>
    <x v="7"/>
  </r>
  <r>
    <n v="2350"/>
    <x v="2350"/>
    <s v="HoxWi are the future for real time interaction with on-line customers via chat or video conference."/>
    <n v="50000"/>
    <n v="0"/>
    <x v="1"/>
    <x v="17"/>
    <s v="EUR"/>
    <n v="1483474370"/>
    <n v="1480882370"/>
    <b v="0"/>
    <n v="0"/>
    <b v="0"/>
    <s v="technology/web"/>
    <n v="0"/>
    <n v="0"/>
    <x v="2"/>
    <x v="7"/>
  </r>
  <r>
    <n v="2351"/>
    <x v="2351"/>
    <s v="Donate $30 or more and receive a free selfie stick."/>
    <n v="18900"/>
    <n v="108"/>
    <x v="1"/>
    <x v="4"/>
    <s v="NZD"/>
    <n v="1430360739"/>
    <n v="1427768739"/>
    <b v="0"/>
    <n v="7"/>
    <b v="0"/>
    <s v="technology/web"/>
    <n v="0"/>
    <n v="0"/>
    <x v="2"/>
    <x v="7"/>
  </r>
  <r>
    <n v="2352"/>
    <x v="2352"/>
    <s v="It is the mission of the Seekerâ€™s School of Thought and Philosophy to provide a safe and nurturing environment for all."/>
    <n v="2000"/>
    <n v="0"/>
    <x v="1"/>
    <x v="0"/>
    <s v="USD"/>
    <n v="1433603552"/>
    <n v="1428419552"/>
    <b v="0"/>
    <n v="0"/>
    <b v="0"/>
    <s v="technology/web"/>
    <n v="0"/>
    <n v="0"/>
    <x v="2"/>
    <x v="7"/>
  </r>
  <r>
    <n v="2353"/>
    <x v="2353"/>
    <s v="The best dating website for bronys and pegasisters. The reason I'm trying to get the funds for this project is that I need a laptop."/>
    <n v="1000"/>
    <n v="0"/>
    <x v="1"/>
    <x v="0"/>
    <s v="USD"/>
    <n v="1429632822"/>
    <n v="1428596022"/>
    <b v="0"/>
    <n v="0"/>
    <b v="0"/>
    <s v="technology/web"/>
    <n v="0"/>
    <n v="0"/>
    <x v="2"/>
    <x v="7"/>
  </r>
  <r>
    <n v="2354"/>
    <x v="2354"/>
    <s v="Almost done with doctorate degree but need funding of $35,000 to complete research of project."/>
    <n v="35000"/>
    <n v="25"/>
    <x v="1"/>
    <x v="0"/>
    <s v="USD"/>
    <n v="1420910460"/>
    <n v="1415726460"/>
    <b v="0"/>
    <n v="1"/>
    <b v="0"/>
    <s v="technology/web"/>
    <n v="0"/>
    <n v="0"/>
    <x v="2"/>
    <x v="7"/>
  </r>
  <r>
    <n v="2355"/>
    <x v="2355"/>
    <s v="PriceItUpPlease will be an easy to use website that estimates the amount of your startup costs for that great idea you have!"/>
    <n v="8000"/>
    <n v="55"/>
    <x v="1"/>
    <x v="2"/>
    <s v="AUD"/>
    <n v="1430604136"/>
    <n v="1428012136"/>
    <b v="0"/>
    <n v="2"/>
    <b v="0"/>
    <s v="technology/web"/>
    <n v="0"/>
    <n v="0"/>
    <x v="2"/>
    <x v="7"/>
  </r>
  <r>
    <n v="2356"/>
    <x v="2356"/>
    <s v="HardstyleUnited.com The Global Hardstyle community. Your Hardstyle community."/>
    <n v="10000"/>
    <n v="0"/>
    <x v="1"/>
    <x v="9"/>
    <s v="EUR"/>
    <n v="1433530104"/>
    <n v="1430938104"/>
    <b v="0"/>
    <n v="0"/>
    <b v="0"/>
    <s v="technology/web"/>
    <n v="0"/>
    <n v="0"/>
    <x v="2"/>
    <x v="7"/>
  </r>
  <r>
    <n v="2357"/>
    <x v="2357"/>
    <s v="Click For Therapy is a website that was created to connect consumers and therapists across the UK."/>
    <n v="27000"/>
    <n v="0"/>
    <x v="1"/>
    <x v="1"/>
    <s v="GBP"/>
    <n v="1445093578"/>
    <n v="1442501578"/>
    <b v="0"/>
    <n v="0"/>
    <b v="0"/>
    <s v="technology/web"/>
    <n v="0"/>
    <n v="0"/>
    <x v="2"/>
    <x v="7"/>
  </r>
  <r>
    <n v="2358"/>
    <x v="2358"/>
    <s v="A website to auction, sell and swap items in the uk without a charge, without excess fees, the next ebay."/>
    <n v="1500"/>
    <n v="0"/>
    <x v="1"/>
    <x v="1"/>
    <s v="GBP"/>
    <n v="1422664740"/>
    <n v="1417818036"/>
    <b v="0"/>
    <n v="0"/>
    <b v="0"/>
    <s v="technology/web"/>
    <n v="0"/>
    <n v="0"/>
    <x v="2"/>
    <x v="7"/>
  </r>
  <r>
    <n v="2359"/>
    <x v="2359"/>
    <s v="I want to crowdfund the sequencing of my own genome to make it publicly available with crowd-sourced interpretation."/>
    <n v="7500"/>
    <n v="1101"/>
    <x v="1"/>
    <x v="0"/>
    <s v="USD"/>
    <n v="1438616124"/>
    <n v="1433432124"/>
    <b v="0"/>
    <n v="3"/>
    <b v="0"/>
    <s v="technology/web"/>
    <n v="0"/>
    <n v="0"/>
    <x v="2"/>
    <x v="7"/>
  </r>
  <r>
    <n v="2360"/>
    <x v="2360"/>
    <s v="Welcome to Bee Bay Canada, your commission free microjobs website.  Sell at any price and keep 100% of what you earn!"/>
    <n v="5000"/>
    <n v="2"/>
    <x v="1"/>
    <x v="5"/>
    <s v="CAD"/>
    <n v="1454864280"/>
    <n v="1452272280"/>
    <b v="0"/>
    <n v="1"/>
    <b v="0"/>
    <s v="technology/web"/>
    <n v="0"/>
    <n v="0"/>
    <x v="2"/>
    <x v="7"/>
  </r>
  <r>
    <n v="2361"/>
    <x v="2361"/>
    <s v="A website for email/sms alerts of your personal selection, comparison of prices,consolidated database, best deals around for clothing."/>
    <n v="200"/>
    <n v="0"/>
    <x v="1"/>
    <x v="5"/>
    <s v="CAD"/>
    <n v="1462053600"/>
    <n v="1459975008"/>
    <b v="0"/>
    <n v="0"/>
    <b v="0"/>
    <s v="technology/web"/>
    <n v="0"/>
    <n v="0"/>
    <x v="2"/>
    <x v="7"/>
  </r>
  <r>
    <n v="2362"/>
    <x v="2362"/>
    <s v="The Columbus Ruby Brigade has brought monthly ruby goodness and camaraderie to all participants."/>
    <n v="420"/>
    <n v="120"/>
    <x v="1"/>
    <x v="0"/>
    <s v="USD"/>
    <n v="1418315470"/>
    <n v="1415723470"/>
    <b v="0"/>
    <n v="2"/>
    <b v="0"/>
    <s v="technology/web"/>
    <n v="0"/>
    <n v="0"/>
    <x v="2"/>
    <x v="7"/>
  </r>
  <r>
    <n v="2363"/>
    <x v="2363"/>
    <s v="This is an affordable social lead based web-site to help anyone who wants extra work or start their own business. We find your customer"/>
    <n v="175000"/>
    <n v="0"/>
    <x v="1"/>
    <x v="0"/>
    <s v="USD"/>
    <n v="1451348200"/>
    <n v="1447460200"/>
    <b v="0"/>
    <n v="0"/>
    <b v="0"/>
    <s v="technology/web"/>
    <n v="0"/>
    <n v="0"/>
    <x v="2"/>
    <x v="7"/>
  </r>
  <r>
    <n v="2364"/>
    <x v="2364"/>
    <s v="Making a Minecraft server and Website and I need your help to fund it. Thanks in Advance!"/>
    <n v="128"/>
    <n v="0"/>
    <x v="1"/>
    <x v="0"/>
    <s v="USD"/>
    <n v="1445898356"/>
    <n v="1441146356"/>
    <b v="0"/>
    <n v="0"/>
    <b v="0"/>
    <s v="technology/web"/>
    <n v="0"/>
    <n v="0"/>
    <x v="2"/>
    <x v="7"/>
  </r>
  <r>
    <n v="2365"/>
    <x v="2365"/>
    <s v="A website that could group all your social 'identities' and online property together and find new followers or creators to follow"/>
    <n v="1000"/>
    <n v="0"/>
    <x v="1"/>
    <x v="13"/>
    <s v="EUR"/>
    <n v="1453071600"/>
    <n v="1449596425"/>
    <b v="0"/>
    <n v="0"/>
    <b v="0"/>
    <s v="technology/web"/>
    <n v="0"/>
    <n v="0"/>
    <x v="2"/>
    <x v="7"/>
  </r>
  <r>
    <n v="2366"/>
    <x v="2366"/>
    <s v="iDEA virtual activities, the perfect way to encourage children and families to get active - physically, socially and mentally."/>
    <n v="25000"/>
    <n v="2630"/>
    <x v="1"/>
    <x v="1"/>
    <s v="GBP"/>
    <n v="1445431533"/>
    <n v="1442839533"/>
    <b v="0"/>
    <n v="27"/>
    <b v="0"/>
    <s v="technology/web"/>
    <n v="0"/>
    <n v="0"/>
    <x v="2"/>
    <x v="7"/>
  </r>
  <r>
    <n v="2367"/>
    <x v="2367"/>
    <s v="Our goal is to create a completely free website similar to Chegg.com for students to benefit from without raping their wallet!"/>
    <n v="50000"/>
    <n v="670"/>
    <x v="1"/>
    <x v="0"/>
    <s v="USD"/>
    <n v="1461622616"/>
    <n v="1456442216"/>
    <b v="0"/>
    <n v="14"/>
    <b v="0"/>
    <s v="technology/web"/>
    <n v="0"/>
    <n v="0"/>
    <x v="2"/>
    <x v="7"/>
  </r>
  <r>
    <n v="2368"/>
    <x v="2368"/>
    <s v="A professional and social media environment created to effectively match job seekers to jobs based on an algorithms-matching system"/>
    <n v="40000"/>
    <n v="100"/>
    <x v="1"/>
    <x v="0"/>
    <s v="USD"/>
    <n v="1429028365"/>
    <n v="1425143965"/>
    <b v="0"/>
    <n v="2"/>
    <b v="0"/>
    <s v="technology/web"/>
    <n v="0"/>
    <n v="0"/>
    <x v="2"/>
    <x v="7"/>
  </r>
  <r>
    <n v="2369"/>
    <x v="2369"/>
    <s v="A website that lets local businesses offer deals to customers and be found online. They pay a small yearly fee and keep %100 of profit."/>
    <n v="25000"/>
    <n v="0"/>
    <x v="1"/>
    <x v="0"/>
    <s v="USD"/>
    <n v="1455132611"/>
    <n v="1452540611"/>
    <b v="0"/>
    <n v="0"/>
    <b v="0"/>
    <s v="technology/web"/>
    <n v="0"/>
    <n v="0"/>
    <x v="2"/>
    <x v="7"/>
  </r>
  <r>
    <n v="2370"/>
    <x v="2370"/>
    <s v="Let's go get it back! Most people can get $5,000 to $6,000 more a year in tax deductions. Stop the abuse and get back your share!"/>
    <n v="25000"/>
    <n v="82"/>
    <x v="1"/>
    <x v="0"/>
    <s v="USD"/>
    <n v="1418877141"/>
    <n v="1416285141"/>
    <b v="0"/>
    <n v="4"/>
    <b v="0"/>
    <s v="technology/web"/>
    <n v="0"/>
    <n v="0"/>
    <x v="2"/>
    <x v="7"/>
  </r>
  <r>
    <n v="2371"/>
    <x v="2371"/>
    <s v="ProjectPetal.com is an all in one website for all Makers to share projects and ideas. A Facebook(R) Twitter(R) &amp; Github(R) all in one."/>
    <n v="2000"/>
    <n v="0"/>
    <x v="1"/>
    <x v="0"/>
    <s v="USD"/>
    <n v="1435257596"/>
    <n v="1432665596"/>
    <b v="0"/>
    <n v="0"/>
    <b v="0"/>
    <s v="technology/web"/>
    <n v="0"/>
    <n v="0"/>
    <x v="2"/>
    <x v="7"/>
  </r>
  <r>
    <n v="2372"/>
    <x v="2372"/>
    <s v="An online platform that will notify every listed individual, vet, council, pound and so on in a geographical area when a pet is lost!"/>
    <n v="5500"/>
    <n v="180"/>
    <x v="1"/>
    <x v="2"/>
    <s v="AUD"/>
    <n v="1429839571"/>
    <n v="1427247571"/>
    <b v="0"/>
    <n v="6"/>
    <b v="0"/>
    <s v="technology/web"/>
    <n v="0"/>
    <n v="0"/>
    <x v="2"/>
    <x v="7"/>
  </r>
  <r>
    <n v="2373"/>
    <x v="2373"/>
    <s v="We want to create a safe marketplace for buying and selling bicycles."/>
    <n v="850000"/>
    <n v="50"/>
    <x v="1"/>
    <x v="11"/>
    <s v="SEK"/>
    <n v="1440863624"/>
    <n v="1438271624"/>
    <b v="0"/>
    <n v="1"/>
    <b v="0"/>
    <s v="technology/web"/>
    <n v="0"/>
    <n v="0"/>
    <x v="2"/>
    <x v="7"/>
  </r>
  <r>
    <n v="2374"/>
    <x v="2374"/>
    <s v="Next time you want a beer, put down your keys and pick up your phone. We prevent drunk driving by delivering alcohol to you at home."/>
    <n v="22000"/>
    <n v="10"/>
    <x v="1"/>
    <x v="0"/>
    <s v="USD"/>
    <n v="1423772060"/>
    <n v="1421180060"/>
    <b v="0"/>
    <n v="1"/>
    <b v="0"/>
    <s v="technology/web"/>
    <n v="0"/>
    <n v="0"/>
    <x v="2"/>
    <x v="7"/>
  </r>
  <r>
    <n v="2375"/>
    <x v="2375"/>
    <s v="Slice Trade is a new way to trade in your old phones. We buy back phones in any condition and pay you cash or give you a new one free!"/>
    <n v="10000"/>
    <n v="0"/>
    <x v="1"/>
    <x v="0"/>
    <s v="USD"/>
    <n v="1473451437"/>
    <n v="1470859437"/>
    <b v="0"/>
    <n v="0"/>
    <b v="0"/>
    <s v="technology/web"/>
    <n v="0"/>
    <n v="0"/>
    <x v="2"/>
    <x v="7"/>
  </r>
  <r>
    <n v="2376"/>
    <x v="2376"/>
    <s v="Tough, pre-manufactured lost and found stickers that forward messages to the owners email and cellphone."/>
    <n v="3000"/>
    <n v="326.33"/>
    <x v="1"/>
    <x v="0"/>
    <s v="USD"/>
    <n v="1449785566"/>
    <n v="1447193566"/>
    <b v="0"/>
    <n v="4"/>
    <b v="0"/>
    <s v="technology/web"/>
    <n v="0"/>
    <n v="0"/>
    <x v="2"/>
    <x v="7"/>
  </r>
  <r>
    <n v="2377"/>
    <x v="2377"/>
    <s v="Fluttify is an Online Video Sharing Platform allowing friends to share their favorite Trending Content with each other."/>
    <n v="2500"/>
    <n v="0"/>
    <x v="1"/>
    <x v="5"/>
    <s v="CAD"/>
    <n v="1480110783"/>
    <n v="1477515183"/>
    <b v="0"/>
    <n v="0"/>
    <b v="0"/>
    <s v="technology/web"/>
    <n v="0"/>
    <n v="0"/>
    <x v="2"/>
    <x v="7"/>
  </r>
  <r>
    <n v="2378"/>
    <x v="2378"/>
    <s v="KEEPUP allows you to extend your social circle by introducing you to new people via your friends."/>
    <n v="110000"/>
    <n v="0"/>
    <x v="1"/>
    <x v="0"/>
    <s v="USD"/>
    <n v="1440548330"/>
    <n v="1438042730"/>
    <b v="0"/>
    <n v="0"/>
    <b v="0"/>
    <s v="technology/web"/>
    <n v="0"/>
    <n v="0"/>
    <x v="2"/>
    <x v="7"/>
  </r>
  <r>
    <n v="2379"/>
    <x v="2379"/>
    <s v="Selectcooks.com is a community marketplace for people to list, find and hire chefs."/>
    <n v="30000"/>
    <n v="0"/>
    <x v="1"/>
    <x v="0"/>
    <s v="USD"/>
    <n v="1444004616"/>
    <n v="1440116616"/>
    <b v="0"/>
    <n v="0"/>
    <b v="0"/>
    <s v="technology/web"/>
    <n v="0"/>
    <n v="0"/>
    <x v="2"/>
    <x v="7"/>
  </r>
  <r>
    <n v="2380"/>
    <x v="2380"/>
    <s v="Tired of waiting for likes? Here is a brand new social network centered on real-time hashtag chatting. Just chat and enjoy!"/>
    <n v="15000"/>
    <n v="55"/>
    <x v="1"/>
    <x v="0"/>
    <s v="USD"/>
    <n v="1443726142"/>
    <n v="1441134142"/>
    <b v="0"/>
    <n v="3"/>
    <b v="0"/>
    <s v="technology/web"/>
    <n v="0"/>
    <n v="0"/>
    <x v="2"/>
    <x v="7"/>
  </r>
  <r>
    <n v="2381"/>
    <x v="2381"/>
    <s v="Social Media Platform for the Marijuana Industry to create professionalism and a stable lasting market."/>
    <n v="86350"/>
    <n v="1571"/>
    <x v="1"/>
    <x v="0"/>
    <s v="USD"/>
    <n v="1428704848"/>
    <n v="1426112848"/>
    <b v="0"/>
    <n v="7"/>
    <b v="0"/>
    <s v="technology/web"/>
    <n v="0"/>
    <n v="0"/>
    <x v="2"/>
    <x v="7"/>
  </r>
  <r>
    <n v="2382"/>
    <x v="2382"/>
    <s v="Netiquette classes to teach our youth how make proper use of computer-mediated communications for personal and educational success."/>
    <n v="3000"/>
    <n v="75"/>
    <x v="1"/>
    <x v="0"/>
    <s v="USD"/>
    <n v="1438662603"/>
    <n v="1436502603"/>
    <b v="0"/>
    <n v="2"/>
    <b v="0"/>
    <s v="technology/web"/>
    <n v="0"/>
    <n v="0"/>
    <x v="2"/>
    <x v="7"/>
  </r>
  <r>
    <n v="2383"/>
    <x v="2383"/>
    <s v="A quirky online shop where you can buy, sell and discover stuff that's &quot;a little bit different&quot;. We think &quot;it's right up your alley!&quot;"/>
    <n v="10000"/>
    <n v="435"/>
    <x v="1"/>
    <x v="4"/>
    <s v="NZD"/>
    <n v="1424568107"/>
    <n v="1421976107"/>
    <b v="0"/>
    <n v="3"/>
    <b v="0"/>
    <s v="technology/web"/>
    <n v="0"/>
    <n v="0"/>
    <x v="2"/>
    <x v="7"/>
  </r>
  <r>
    <n v="2384"/>
    <x v="2384"/>
    <s v="We're seeking to reward our members for their social behavior. The members win on two levels- compensation and increased viral sharing!"/>
    <n v="1000"/>
    <n v="8"/>
    <x v="1"/>
    <x v="0"/>
    <s v="USD"/>
    <n v="1415932643"/>
    <n v="1413337043"/>
    <b v="0"/>
    <n v="8"/>
    <b v="0"/>
    <s v="technology/web"/>
    <n v="0"/>
    <n v="0"/>
    <x v="2"/>
    <x v="7"/>
  </r>
  <r>
    <n v="2385"/>
    <x v="2385"/>
    <s v="Lyka will allow you to search for shoes in every sneaker store and website and then buy for in-store pickup or same-day delivery."/>
    <n v="65000"/>
    <n v="788"/>
    <x v="1"/>
    <x v="0"/>
    <s v="USD"/>
    <n v="1438793432"/>
    <n v="1436201432"/>
    <b v="0"/>
    <n v="7"/>
    <b v="0"/>
    <s v="technology/web"/>
    <n v="0"/>
    <n v="0"/>
    <x v="2"/>
    <x v="7"/>
  </r>
  <r>
    <n v="2386"/>
    <x v="2386"/>
    <s v="Realjobmatch is not just a job search site but a matching site , matching the right jobseekers with the best jobs."/>
    <n v="30000"/>
    <n v="0"/>
    <x v="1"/>
    <x v="5"/>
    <s v="CAD"/>
    <n v="1420920424"/>
    <n v="1415736424"/>
    <b v="0"/>
    <n v="0"/>
    <b v="0"/>
    <s v="technology/web"/>
    <n v="0"/>
    <n v="0"/>
    <x v="2"/>
    <x v="7"/>
  </r>
  <r>
    <n v="2387"/>
    <x v="2387"/>
    <s v="Learning should be fun! Effective health education includes the person's learning strengths, preferences and cultural perspective."/>
    <n v="150000"/>
    <n v="1026"/>
    <x v="1"/>
    <x v="0"/>
    <s v="USD"/>
    <n v="1469199740"/>
    <n v="1465311740"/>
    <b v="0"/>
    <n v="3"/>
    <b v="0"/>
    <s v="technology/web"/>
    <n v="0"/>
    <n v="0"/>
    <x v="2"/>
    <x v="7"/>
  </r>
  <r>
    <n v="2388"/>
    <x v="2388"/>
    <s v="The first ever trend-powered stock-market where you can buy and sell shares of you and your loved ones. Let's explore life together."/>
    <n v="37000"/>
    <n v="463"/>
    <x v="1"/>
    <x v="0"/>
    <s v="USD"/>
    <n v="1421350140"/>
    <n v="1418761759"/>
    <b v="0"/>
    <n v="8"/>
    <b v="0"/>
    <s v="technology/web"/>
    <n v="0"/>
    <n v="0"/>
    <x v="2"/>
    <x v="7"/>
  </r>
  <r>
    <n v="2389"/>
    <x v="2389"/>
    <s v="Kiwwi va dÃ©poussiÃ©rer le marchÃ© de l'emploi, avec peu de moyens mais de trÃ¨s bonnes idÃ©es, cependant, nous avons besoin de vous !"/>
    <n v="16000"/>
    <n v="30"/>
    <x v="1"/>
    <x v="6"/>
    <s v="EUR"/>
    <n v="1437861540"/>
    <n v="1435160452"/>
    <b v="0"/>
    <n v="1"/>
    <b v="0"/>
    <s v="technology/web"/>
    <n v="0"/>
    <n v="0"/>
    <x v="2"/>
    <x v="7"/>
  </r>
  <r>
    <n v="2390"/>
    <x v="2390"/>
    <s v="A SaaS solution for Businesses to align their strategies with customer value, using realtime strategic roadmaps &amp; visualisations."/>
    <n v="510000"/>
    <n v="0"/>
    <x v="1"/>
    <x v="2"/>
    <s v="AUD"/>
    <n v="1420352264"/>
    <n v="1416896264"/>
    <b v="0"/>
    <n v="0"/>
    <b v="0"/>
    <s v="technology/web"/>
    <n v="0"/>
    <n v="0"/>
    <x v="2"/>
    <x v="7"/>
  </r>
  <r>
    <n v="2391"/>
    <x v="2391"/>
    <s v="Using the power of internet to help people save hundreds in car repair."/>
    <n v="20000"/>
    <n v="25"/>
    <x v="1"/>
    <x v="0"/>
    <s v="USD"/>
    <n v="1427825044"/>
    <n v="1425236644"/>
    <b v="0"/>
    <n v="1"/>
    <b v="0"/>
    <s v="technology/web"/>
    <n v="0"/>
    <n v="0"/>
    <x v="2"/>
    <x v="7"/>
  </r>
  <r>
    <n v="2392"/>
    <x v="2392"/>
    <s v="I am asking for $4,200 to launch a unique website serving professionals in any and all industries seeking additional income in Oregon."/>
    <n v="4200"/>
    <n v="0"/>
    <x v="1"/>
    <x v="0"/>
    <s v="USD"/>
    <n v="1446087223"/>
    <n v="1443495223"/>
    <b v="0"/>
    <n v="0"/>
    <b v="0"/>
    <s v="technology/web"/>
    <n v="0"/>
    <n v="0"/>
    <x v="2"/>
    <x v="7"/>
  </r>
  <r>
    <n v="2393"/>
    <x v="2393"/>
    <s v="Imagine a world where you can swap a video game you're tired of playing for a video game you actually want to play for just $1.50!"/>
    <n v="100000"/>
    <n v="50"/>
    <x v="1"/>
    <x v="0"/>
    <s v="USD"/>
    <n v="1439048017"/>
    <n v="1436456017"/>
    <b v="0"/>
    <n v="1"/>
    <b v="0"/>
    <s v="technology/web"/>
    <n v="0"/>
    <n v="0"/>
    <x v="2"/>
    <x v="7"/>
  </r>
  <r>
    <n v="2394"/>
    <x v="2394"/>
    <s v="We want to create the &quot;Facebook&quot; for Writers. We are working on a new world for people who like to write. Check out more wriyon.com"/>
    <n v="5000"/>
    <n v="3"/>
    <x v="1"/>
    <x v="17"/>
    <s v="EUR"/>
    <n v="1424940093"/>
    <n v="1422348093"/>
    <b v="0"/>
    <n v="2"/>
    <b v="0"/>
    <s v="technology/web"/>
    <n v="0"/>
    <n v="0"/>
    <x v="2"/>
    <x v="7"/>
  </r>
  <r>
    <n v="2395"/>
    <x v="2395"/>
    <s v="I am making a social website where people can anonymously or openly vent, All walks of life all over the world"/>
    <n v="33000"/>
    <n v="0"/>
    <x v="1"/>
    <x v="0"/>
    <s v="USD"/>
    <n v="1484038620"/>
    <n v="1481597687"/>
    <b v="0"/>
    <n v="0"/>
    <b v="0"/>
    <s v="technology/web"/>
    <n v="0"/>
    <n v="0"/>
    <x v="2"/>
    <x v="7"/>
  </r>
  <r>
    <n v="2396"/>
    <x v="2396"/>
    <s v="I'm creating a website with projects which I'll create later / Ich erstelle eine Webseite mit Projekten, welche ich spÃ¤ter erstelle."/>
    <n v="5000"/>
    <n v="10"/>
    <x v="1"/>
    <x v="16"/>
    <s v="CHF"/>
    <n v="1444940558"/>
    <n v="1442348558"/>
    <b v="0"/>
    <n v="1"/>
    <b v="0"/>
    <s v="technology/web"/>
    <n v="0"/>
    <n v="0"/>
    <x v="2"/>
    <x v="7"/>
  </r>
  <r>
    <n v="2397"/>
    <x v="2397"/>
    <s v="Matching refugees with sponsors in the US for 5 years. Our goal is to assist 300 Rohingya refugee families with supportive communities."/>
    <n v="124000"/>
    <n v="0"/>
    <x v="1"/>
    <x v="0"/>
    <s v="USD"/>
    <n v="1420233256"/>
    <n v="1417641256"/>
    <b v="0"/>
    <n v="0"/>
    <b v="0"/>
    <s v="technology/web"/>
    <n v="0"/>
    <n v="0"/>
    <x v="2"/>
    <x v="7"/>
  </r>
  <r>
    <n v="2398"/>
    <x v="2398"/>
    <s v="The internets new search engine. Looking for funding to develop our backend web indexing software with an emphasis on automation."/>
    <n v="4000"/>
    <n v="0"/>
    <x v="1"/>
    <x v="0"/>
    <s v="USD"/>
    <n v="1435874384"/>
    <n v="1433282384"/>
    <b v="0"/>
    <n v="0"/>
    <b v="0"/>
    <s v="technology/web"/>
    <n v="0"/>
    <n v="0"/>
    <x v="2"/>
    <x v="7"/>
  </r>
  <r>
    <n v="2399"/>
    <x v="2399"/>
    <s v="SheLifts is going to be the number One international social HUB &amp; information resource for women into weight lifting"/>
    <n v="13000"/>
    <n v="0"/>
    <x v="1"/>
    <x v="11"/>
    <s v="SEK"/>
    <n v="1418934506"/>
    <n v="1415910506"/>
    <b v="0"/>
    <n v="0"/>
    <b v="0"/>
    <s v="technology/web"/>
    <n v="0"/>
    <n v="0"/>
    <x v="2"/>
    <x v="7"/>
  </r>
  <r>
    <n v="2400"/>
    <x v="2400"/>
    <s v="New Innovation of Social Media with New Technology created to bring users even closer togethor - Tabs &amp; Features never seen before!"/>
    <n v="50000"/>
    <n v="0"/>
    <x v="1"/>
    <x v="2"/>
    <s v="AUD"/>
    <n v="1460615164"/>
    <n v="1458023164"/>
    <b v="0"/>
    <n v="0"/>
    <b v="0"/>
    <s v="technology/web"/>
    <n v="0"/>
    <n v="0"/>
    <x v="2"/>
    <x v="7"/>
  </r>
  <r>
    <n v="2401"/>
    <x v="2401"/>
    <s v="A &quot;Hypo-allergenic&quot; food cart that specializes in making traditional Indian Meals with a delicious American flavor combination."/>
    <n v="28000"/>
    <n v="201"/>
    <x v="2"/>
    <x v="0"/>
    <s v="USD"/>
    <n v="1457207096"/>
    <n v="1452023096"/>
    <b v="0"/>
    <n v="9"/>
    <b v="0"/>
    <s v="food/food trucks"/>
    <n v="0"/>
    <n v="0"/>
    <x v="7"/>
    <x v="19"/>
  </r>
  <r>
    <n v="2402"/>
    <x v="2402"/>
    <s v="Small town, delicious treats, and a mobile truck"/>
    <n v="12000"/>
    <n v="52"/>
    <x v="2"/>
    <x v="0"/>
    <s v="USD"/>
    <n v="1431533931"/>
    <n v="1428941931"/>
    <b v="0"/>
    <n v="1"/>
    <b v="0"/>
    <s v="food/food trucks"/>
    <n v="0"/>
    <n v="0"/>
    <x v="7"/>
    <x v="19"/>
  </r>
  <r>
    <n v="2403"/>
    <x v="2403"/>
    <s v="The aim is to start a business/service serving the finest green tea to my local area by trike as well as selling tea online."/>
    <n v="1200"/>
    <n v="202"/>
    <x v="2"/>
    <x v="1"/>
    <s v="GBP"/>
    <n v="1459368658"/>
    <n v="1454188258"/>
    <b v="0"/>
    <n v="12"/>
    <b v="0"/>
    <s v="food/food trucks"/>
    <n v="0"/>
    <n v="0"/>
    <x v="7"/>
    <x v="19"/>
  </r>
  <r>
    <n v="2404"/>
    <x v="2404"/>
    <s v="We would love another Donut Food Truck for your famous Square Donuts.  We have one successful truck and retail store open already!"/>
    <n v="15000"/>
    <n v="0"/>
    <x v="2"/>
    <x v="0"/>
    <s v="USD"/>
    <n v="1451782607"/>
    <n v="1449190607"/>
    <b v="0"/>
    <n v="0"/>
    <b v="0"/>
    <s v="food/food trucks"/>
    <n v="0"/>
    <n v="0"/>
    <x v="7"/>
    <x v="19"/>
  </r>
  <r>
    <n v="2405"/>
    <x v="2405"/>
    <s v="We are the first gaming-themed food truck, bringing gourmet pub fare to the Jacksonville area."/>
    <n v="5000"/>
    <n v="1126"/>
    <x v="2"/>
    <x v="0"/>
    <s v="USD"/>
    <n v="1472911375"/>
    <n v="1471096975"/>
    <b v="0"/>
    <n v="20"/>
    <b v="0"/>
    <s v="food/food trucks"/>
    <n v="0"/>
    <n v="0"/>
    <x v="7"/>
    <x v="19"/>
  </r>
  <r>
    <n v="2406"/>
    <x v="2406"/>
    <s v="Be a part of something BIG, support us in opening the best burger truck in Tacoma! ~ &quot;So I donâ€™t have to dream alone!&quot;"/>
    <n v="3250"/>
    <n v="1345"/>
    <x v="2"/>
    <x v="0"/>
    <s v="USD"/>
    <n v="1421635190"/>
    <n v="1418179190"/>
    <b v="0"/>
    <n v="16"/>
    <b v="0"/>
    <s v="food/food trucks"/>
    <n v="0"/>
    <n v="0"/>
    <x v="7"/>
    <x v="19"/>
  </r>
  <r>
    <n v="2407"/>
    <x v="2407"/>
    <s v="Hummus-mediterranean diet, real food, organic, vegan, kosher._x000a_An original great health oriented street food in Santa Fe NM."/>
    <n v="22000"/>
    <n v="5557"/>
    <x v="2"/>
    <x v="0"/>
    <s v="USD"/>
    <n v="1428732000"/>
    <n v="1426772928"/>
    <b v="0"/>
    <n v="33"/>
    <b v="0"/>
    <s v="food/food trucks"/>
    <n v="0"/>
    <n v="0"/>
    <x v="7"/>
    <x v="19"/>
  </r>
  <r>
    <n v="2408"/>
    <x v="2408"/>
    <s v="A US Army Vet trying to get a Peruvian food truck going! Really good Peruvian food now mobile!"/>
    <n v="15000"/>
    <n v="30"/>
    <x v="2"/>
    <x v="0"/>
    <s v="USD"/>
    <n v="1415247757"/>
    <n v="1412652157"/>
    <b v="0"/>
    <n v="2"/>
    <b v="0"/>
    <s v="food/food trucks"/>
    <n v="0"/>
    <n v="0"/>
    <x v="7"/>
    <x v="19"/>
  </r>
  <r>
    <n v="2409"/>
    <x v="2409"/>
    <s v="I am looking to start a food truck with an infusion of my Puerto Rican heritage and my love for BBQ."/>
    <n v="25000"/>
    <n v="460"/>
    <x v="2"/>
    <x v="0"/>
    <s v="USD"/>
    <n v="1439931675"/>
    <n v="1437339675"/>
    <b v="0"/>
    <n v="6"/>
    <b v="0"/>
    <s v="food/food trucks"/>
    <n v="0"/>
    <n v="0"/>
    <x v="7"/>
    <x v="19"/>
  </r>
  <r>
    <n v="2410"/>
    <x v="2410"/>
    <s v="Websters grill truck the best slow cooked meats on hot coals_x000a_Beef bisket, roast Lamb, roast chicken, Ribs, burgers, sliders,"/>
    <n v="15000"/>
    <n v="0"/>
    <x v="2"/>
    <x v="2"/>
    <s v="AUD"/>
    <n v="1441619275"/>
    <n v="1439027275"/>
    <b v="0"/>
    <n v="0"/>
    <b v="0"/>
    <s v="food/food trucks"/>
    <n v="0"/>
    <n v="0"/>
    <x v="7"/>
    <x v="19"/>
  </r>
  <r>
    <n v="2411"/>
    <x v="2411"/>
    <s v="I want to create an authentic German food truck to travel all over the US. Spreading amazing German Food to Summer Time Music Festivals"/>
    <n v="25000"/>
    <n v="151"/>
    <x v="2"/>
    <x v="0"/>
    <s v="USD"/>
    <n v="1440524082"/>
    <n v="1437932082"/>
    <b v="0"/>
    <n v="3"/>
    <b v="0"/>
    <s v="food/food trucks"/>
    <n v="0"/>
    <n v="0"/>
    <x v="7"/>
    <x v="19"/>
  </r>
  <r>
    <n v="2412"/>
    <x v="2412"/>
    <s v="Fini les burgers ou les sandwichs : Ã  votre pause dÃ©jeuner, repartez avec votre barquette de grillade de bÅ“uf, canard ou poulet !"/>
    <n v="8000"/>
    <n v="0"/>
    <x v="2"/>
    <x v="6"/>
    <s v="EUR"/>
    <n v="1480185673"/>
    <n v="1476294073"/>
    <b v="0"/>
    <n v="0"/>
    <b v="0"/>
    <s v="food/food trucks"/>
    <n v="0"/>
    <n v="0"/>
    <x v="7"/>
    <x v="19"/>
  </r>
  <r>
    <n v="2413"/>
    <x v="2413"/>
    <s v="Lone Pine Coffee Brewery will be a portable third-wave coffee shop available for wedding receptions and other events!"/>
    <n v="3000"/>
    <n v="25"/>
    <x v="2"/>
    <x v="0"/>
    <s v="USD"/>
    <n v="1401579000"/>
    <n v="1398911882"/>
    <b v="0"/>
    <n v="3"/>
    <b v="0"/>
    <s v="food/food trucks"/>
    <n v="0"/>
    <n v="0"/>
    <x v="7"/>
    <x v="19"/>
  </r>
  <r>
    <n v="2414"/>
    <x v="2414"/>
    <s v="95th St. Tacos needs your help in purchasing a food truck so that we can deliver the flavors of LA Tacos right to your neighborhood"/>
    <n v="15000"/>
    <n v="460"/>
    <x v="2"/>
    <x v="0"/>
    <s v="USD"/>
    <n v="1440215940"/>
    <n v="1436805660"/>
    <b v="0"/>
    <n v="13"/>
    <b v="0"/>
    <s v="food/food trucks"/>
    <n v="0"/>
    <n v="0"/>
    <x v="7"/>
    <x v="19"/>
  </r>
  <r>
    <n v="2415"/>
    <x v="2415"/>
    <s v="It will be ridiculously easy to become addicted to the full, rich flavor of locally raised beef, pork, and more..."/>
    <n v="60000"/>
    <n v="335"/>
    <x v="2"/>
    <x v="0"/>
    <s v="USD"/>
    <n v="1468615346"/>
    <n v="1466023346"/>
    <b v="0"/>
    <n v="6"/>
    <b v="0"/>
    <s v="food/food trucks"/>
    <n v="0"/>
    <n v="0"/>
    <x v="7"/>
    <x v="19"/>
  </r>
  <r>
    <n v="2416"/>
    <x v="2416"/>
    <s v="ex school bus redesigned into pickup truck complete with giant meat smoker in &quot;bed&quot; of truck and kitchen in the &quot;cab&quot; of the truck."/>
    <n v="20000"/>
    <n v="5"/>
    <x v="2"/>
    <x v="0"/>
    <s v="USD"/>
    <n v="1426345200"/>
    <n v="1421343743"/>
    <b v="0"/>
    <n v="1"/>
    <b v="0"/>
    <s v="food/food trucks"/>
    <n v="0"/>
    <n v="0"/>
    <x v="7"/>
    <x v="19"/>
  </r>
  <r>
    <n v="2417"/>
    <x v="2417"/>
    <s v="I have been working on a recipe for 20 years now and need to perfect it!  Also want to do a gluten free version, then open a food truck"/>
    <n v="1000"/>
    <n v="0"/>
    <x v="2"/>
    <x v="0"/>
    <s v="USD"/>
    <n v="1407705187"/>
    <n v="1405113187"/>
    <b v="0"/>
    <n v="0"/>
    <b v="0"/>
    <s v="food/food trucks"/>
    <n v="0"/>
    <n v="0"/>
    <x v="7"/>
    <x v="19"/>
  </r>
  <r>
    <n v="2418"/>
    <x v="2418"/>
    <s v="I want to start my food truck business."/>
    <n v="25000"/>
    <n v="5"/>
    <x v="2"/>
    <x v="0"/>
    <s v="USD"/>
    <n v="1427225644"/>
    <n v="1422045244"/>
    <b v="0"/>
    <n v="5"/>
    <b v="0"/>
    <s v="food/food trucks"/>
    <n v="0"/>
    <n v="0"/>
    <x v="7"/>
    <x v="19"/>
  </r>
  <r>
    <n v="2419"/>
    <x v="2419"/>
    <s v="Farm to table, gourmet hippy hot dogs made from scratch with free range meats and organic produce: mind expanding recipes: TasteBudTrip"/>
    <n v="3000"/>
    <n v="0"/>
    <x v="2"/>
    <x v="0"/>
    <s v="USD"/>
    <n v="1424281389"/>
    <n v="1419097389"/>
    <b v="0"/>
    <n v="0"/>
    <b v="0"/>
    <s v="food/food trucks"/>
    <n v="0"/>
    <n v="0"/>
    <x v="7"/>
    <x v="19"/>
  </r>
  <r>
    <n v="2420"/>
    <x v="2420"/>
    <s v="Pangea Cuisines offers authentic hand crafted dishes, utilizing fresh ingredients selected that very morning."/>
    <n v="16870"/>
    <n v="2501"/>
    <x v="2"/>
    <x v="0"/>
    <s v="USD"/>
    <n v="1415583695"/>
    <n v="1410396095"/>
    <b v="0"/>
    <n v="36"/>
    <b v="0"/>
    <s v="food/food trucks"/>
    <n v="0"/>
    <n v="0"/>
    <x v="7"/>
    <x v="19"/>
  </r>
  <r>
    <n v="2421"/>
    <x v="2421"/>
    <s v="help me start Merrill's first hot dog cart in this empty lot"/>
    <n v="6000"/>
    <n v="1"/>
    <x v="2"/>
    <x v="0"/>
    <s v="USD"/>
    <n v="1424536196"/>
    <n v="1421944196"/>
    <b v="0"/>
    <n v="1"/>
    <b v="0"/>
    <s v="food/food trucks"/>
    <n v="0"/>
    <n v="0"/>
    <x v="7"/>
    <x v="19"/>
  </r>
  <r>
    <n v="2422"/>
    <x v="2422"/>
    <s v="Family owned business serving BBQ and seafood to the public"/>
    <n v="500"/>
    <n v="1"/>
    <x v="2"/>
    <x v="0"/>
    <s v="USD"/>
    <n v="1426091036"/>
    <n v="1423502636"/>
    <b v="0"/>
    <n v="1"/>
    <b v="0"/>
    <s v="food/food trucks"/>
    <n v="0"/>
    <n v="0"/>
    <x v="7"/>
    <x v="19"/>
  </r>
  <r>
    <n v="2423"/>
    <x v="2423"/>
    <s v="FBTR is a Texas-style, North Carolina based, homemade BBQ company looking to bring good meat to the masses."/>
    <n v="60000"/>
    <n v="8"/>
    <x v="2"/>
    <x v="0"/>
    <s v="USD"/>
    <n v="1420044890"/>
    <n v="1417452890"/>
    <b v="0"/>
    <n v="1"/>
    <b v="0"/>
    <s v="food/food trucks"/>
    <n v="0"/>
    <n v="0"/>
    <x v="7"/>
    <x v="19"/>
  </r>
  <r>
    <n v="2424"/>
    <x v="2424"/>
    <s v="Great and creative food from the heart in the form of a sweet food truck!"/>
    <n v="25000"/>
    <n v="310"/>
    <x v="2"/>
    <x v="0"/>
    <s v="USD"/>
    <n v="1414445108"/>
    <n v="1411853108"/>
    <b v="0"/>
    <n v="9"/>
    <b v="0"/>
    <s v="food/food trucks"/>
    <n v="0"/>
    <n v="0"/>
    <x v="7"/>
    <x v="19"/>
  </r>
  <r>
    <n v="2425"/>
    <x v="2425"/>
    <s v="I have the chance to take my Food Cart Business on the road. This is a major opportunity for a lot of people to learn and prosper."/>
    <n v="3500"/>
    <n v="1"/>
    <x v="2"/>
    <x v="0"/>
    <s v="USD"/>
    <n v="1464386640"/>
    <n v="1463090149"/>
    <b v="0"/>
    <n v="1"/>
    <b v="0"/>
    <s v="food/food trucks"/>
    <n v="0"/>
    <n v="0"/>
    <x v="7"/>
    <x v="19"/>
  </r>
  <r>
    <n v="2426"/>
    <x v="2426"/>
    <s v="Aspiring to create a food truck with many delicious low calorie meals to encourage healthy eating while enjoying every bite."/>
    <n v="20000"/>
    <n v="0"/>
    <x v="2"/>
    <x v="0"/>
    <s v="USD"/>
    <n v="1439006692"/>
    <n v="1433822692"/>
    <b v="0"/>
    <n v="0"/>
    <b v="0"/>
    <s v="food/food trucks"/>
    <n v="0"/>
    <n v="0"/>
    <x v="7"/>
    <x v="19"/>
  </r>
  <r>
    <n v="2427"/>
    <x v="2427"/>
    <s v="Fast and simple lunches for those on the go.  All (lunch) deals $10 or less."/>
    <n v="50000"/>
    <n v="1"/>
    <x v="2"/>
    <x v="0"/>
    <s v="USD"/>
    <n v="1458715133"/>
    <n v="1455262733"/>
    <b v="0"/>
    <n v="1"/>
    <b v="0"/>
    <s v="food/food trucks"/>
    <n v="0"/>
    <n v="0"/>
    <x v="7"/>
    <x v="19"/>
  </r>
  <r>
    <n v="2428"/>
    <x v="2428"/>
    <s v="From Moo 2 You! We want to offer premium burgers to a taco flooded environment."/>
    <n v="35000"/>
    <n v="1"/>
    <x v="2"/>
    <x v="0"/>
    <s v="USD"/>
    <n v="1426182551"/>
    <n v="1423594151"/>
    <b v="0"/>
    <n v="1"/>
    <b v="0"/>
    <s v="food/food trucks"/>
    <n v="0"/>
    <n v="0"/>
    <x v="7"/>
    <x v="19"/>
  </r>
  <r>
    <n v="2429"/>
    <x v="2429"/>
    <s v="Den tÃ¸ffeste foodtrucken i gata, bbq, ribs, briskets, pulled pork, frites, pickle, alt laget i en spesialbygd rÃ¸ykovn i bussen, av meg."/>
    <n v="140000"/>
    <n v="2005"/>
    <x v="2"/>
    <x v="10"/>
    <s v="NOK"/>
    <n v="1486313040"/>
    <n v="1483131966"/>
    <b v="0"/>
    <n v="4"/>
    <b v="0"/>
    <s v="food/food trucks"/>
    <n v="0"/>
    <n v="0"/>
    <x v="7"/>
    <x v="19"/>
  </r>
  <r>
    <n v="2430"/>
    <x v="2430"/>
    <s v="This little guy will be circling the streets of Brickell &amp; Wynwood in Miami serving Venezuelan dishes. It needs TLC and some equipment"/>
    <n v="3000"/>
    <n v="21"/>
    <x v="2"/>
    <x v="0"/>
    <s v="USD"/>
    <n v="1455246504"/>
    <n v="1452654504"/>
    <b v="0"/>
    <n v="2"/>
    <b v="0"/>
    <s v="food/food trucks"/>
    <n v="0"/>
    <n v="0"/>
    <x v="7"/>
    <x v="19"/>
  </r>
  <r>
    <n v="2431"/>
    <x v="2431"/>
    <s v="Go to Colorado and run a food truck with homemade food of all kinds."/>
    <n v="100000"/>
    <n v="2"/>
    <x v="2"/>
    <x v="0"/>
    <s v="USD"/>
    <n v="1467080613"/>
    <n v="1461896613"/>
    <b v="0"/>
    <n v="2"/>
    <b v="0"/>
    <s v="food/food trucks"/>
    <n v="0"/>
    <n v="0"/>
    <x v="7"/>
    <x v="19"/>
  </r>
  <r>
    <n v="2432"/>
    <x v="2432"/>
    <s v="Looking to start competition cooking and need start-up help.  Offering brisket tasting to all contributors."/>
    <n v="14000"/>
    <n v="2"/>
    <x v="2"/>
    <x v="0"/>
    <s v="USD"/>
    <n v="1425791697"/>
    <n v="1423199697"/>
    <b v="0"/>
    <n v="2"/>
    <b v="0"/>
    <s v="food/food trucks"/>
    <n v="0"/>
    <n v="0"/>
    <x v="7"/>
    <x v="19"/>
  </r>
  <r>
    <n v="2433"/>
    <x v="2433"/>
    <s v="I want to create an amazing menu that no one eals has.I have great ideas like a non-traditional pb&amp;j thats wraped in an eggroll &amp; fried"/>
    <n v="10000"/>
    <n v="0"/>
    <x v="2"/>
    <x v="0"/>
    <s v="USD"/>
    <n v="1456608943"/>
    <n v="1454016943"/>
    <b v="0"/>
    <n v="0"/>
    <b v="0"/>
    <s v="food/food trucks"/>
    <n v="0"/>
    <n v="0"/>
    <x v="7"/>
    <x v="19"/>
  </r>
  <r>
    <n v="2434"/>
    <x v="2434"/>
    <s v="Mobile food truck loaded with locally grown fresh fruits and veggies. Caters to the inner-city and zip codes known as food deserts."/>
    <n v="20000"/>
    <n v="26"/>
    <x v="2"/>
    <x v="0"/>
    <s v="USD"/>
    <n v="1438662474"/>
    <n v="1435206474"/>
    <b v="0"/>
    <n v="2"/>
    <b v="0"/>
    <s v="food/food trucks"/>
    <n v="0"/>
    <n v="0"/>
    <x v="7"/>
    <x v="19"/>
  </r>
  <r>
    <n v="2435"/>
    <x v="2435"/>
    <s v="Healthy, paleo food nearby gym and office areas. You pic your order and pay in the app and pic your time for just pic up the food."/>
    <n v="250000"/>
    <n v="1224"/>
    <x v="2"/>
    <x v="11"/>
    <s v="SEK"/>
    <n v="1444027186"/>
    <n v="1441435186"/>
    <b v="0"/>
    <n v="4"/>
    <b v="0"/>
    <s v="food/food trucks"/>
    <n v="0"/>
    <n v="0"/>
    <x v="7"/>
    <x v="19"/>
  </r>
  <r>
    <n v="2436"/>
    <x v="2436"/>
    <s v="A sustainable vegan food truck. Locally and solar powered. Mission: hydroponic farms &amp; non profit eateries in impoverished lands by'30."/>
    <n v="117000"/>
    <n v="45"/>
    <x v="2"/>
    <x v="5"/>
    <s v="CAD"/>
    <n v="1454078770"/>
    <n v="1448894770"/>
    <b v="0"/>
    <n v="2"/>
    <b v="0"/>
    <s v="food/food trucks"/>
    <n v="0"/>
    <n v="0"/>
    <x v="7"/>
    <x v="19"/>
  </r>
  <r>
    <n v="2437"/>
    <x v="2437"/>
    <s v="Homemade Gumbo, Stews and Curry to be served hot and fresh everyday at any festival or concert we can attend."/>
    <n v="8000"/>
    <n v="0"/>
    <x v="2"/>
    <x v="0"/>
    <s v="USD"/>
    <n v="1426615200"/>
    <n v="1422400188"/>
    <b v="0"/>
    <n v="0"/>
    <b v="0"/>
    <s v="food/food trucks"/>
    <n v="0"/>
    <n v="0"/>
    <x v="7"/>
    <x v="19"/>
  </r>
  <r>
    <n v="2438"/>
    <x v="2438"/>
    <s v="I'm starting a catering and food truck business of southern comfort food. My FOOD is my Art!  _x000a_Thanks for you help!"/>
    <n v="15000"/>
    <n v="50"/>
    <x v="2"/>
    <x v="0"/>
    <s v="USD"/>
    <n v="1449529062"/>
    <n v="1444341462"/>
    <b v="0"/>
    <n v="1"/>
    <b v="0"/>
    <s v="food/food trucks"/>
    <n v="0"/>
    <n v="0"/>
    <x v="7"/>
    <x v="19"/>
  </r>
  <r>
    <n v="2439"/>
    <x v="2439"/>
    <s v="Expand cotton candy concession to include other foods and purchase a trailer to haul._x000a_Purchase unstuffed pets to fill with cotton candy"/>
    <n v="10000"/>
    <n v="0"/>
    <x v="2"/>
    <x v="0"/>
    <s v="USD"/>
    <n v="1445197129"/>
    <n v="1442605129"/>
    <b v="0"/>
    <n v="0"/>
    <b v="0"/>
    <s v="food/food trucks"/>
    <n v="0"/>
    <n v="0"/>
    <x v="7"/>
    <x v="19"/>
  </r>
  <r>
    <n v="2440"/>
    <x v="2440"/>
    <s v="Starting a entire clean energy food truck and set a new standard for Cambodia"/>
    <n v="5000"/>
    <n v="10"/>
    <x v="2"/>
    <x v="18"/>
    <s v="EUR"/>
    <n v="1455399313"/>
    <n v="1452807313"/>
    <b v="0"/>
    <n v="2"/>
    <b v="0"/>
    <s v="food/food trucks"/>
    <n v="0"/>
    <n v="0"/>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0"/>
    <n v="0"/>
    <x v="7"/>
    <x v="34"/>
  </r>
  <r>
    <n v="2502"/>
    <x v="2501"/>
    <s v="A small sweet shop featuring the cupcake variety offered by Cupcake Chaos, candy, cotton candy, shakes and malts, located in Dalhart,TX"/>
    <n v="110000"/>
    <n v="86"/>
    <x v="2"/>
    <x v="0"/>
    <s v="USD"/>
    <n v="1411328918"/>
    <n v="1407440918"/>
    <b v="0"/>
    <n v="5"/>
    <b v="0"/>
    <s v="food/restaurants"/>
    <n v="0"/>
    <n v="0"/>
    <x v="7"/>
    <x v="34"/>
  </r>
  <r>
    <n v="2503"/>
    <x v="2502"/>
    <s v="Cardinal Bistro will be Contemporary American dinning establishment based in Ventnor, NJ featuring local, seasonal ingredients."/>
    <n v="10000"/>
    <n v="0"/>
    <x v="2"/>
    <x v="0"/>
    <s v="USD"/>
    <n v="1465333560"/>
    <n v="1462743308"/>
    <b v="0"/>
    <n v="0"/>
    <b v="0"/>
    <s v="food/restaurants"/>
    <n v="0"/>
    <n v="0"/>
    <x v="7"/>
    <x v="34"/>
  </r>
  <r>
    <n v="2504"/>
    <x v="2503"/>
    <s v="Halal Restaurant and Internet Cafe 20 percent of profits will go to building masjids."/>
    <n v="35000"/>
    <n v="0"/>
    <x v="2"/>
    <x v="0"/>
    <s v="USD"/>
    <n v="1416014534"/>
    <n v="1413418934"/>
    <b v="0"/>
    <n v="0"/>
    <b v="0"/>
    <s v="food/restaurants"/>
    <n v="0"/>
    <n v="0"/>
    <x v="7"/>
    <x v="34"/>
  </r>
  <r>
    <n v="2505"/>
    <x v="2504"/>
    <s v="PASTATUTION- The act or practice of engaging in Pasta Making for money.  _x000a__x000a_Help us get the Arcobaleno Pasta Extruder!"/>
    <n v="7000"/>
    <n v="0"/>
    <x v="2"/>
    <x v="0"/>
    <s v="USD"/>
    <n v="1426292416"/>
    <n v="1423704016"/>
    <b v="0"/>
    <n v="0"/>
    <b v="0"/>
    <s v="food/restaurants"/>
    <n v="0"/>
    <n v="0"/>
    <x v="7"/>
    <x v="34"/>
  </r>
  <r>
    <n v="2506"/>
    <x v="2505"/>
    <s v="Love cereal as much as we do? Then we need your help! We are opening a worldwide cereal cafe, serving the best in imported cereals!"/>
    <n v="5000"/>
    <n v="30"/>
    <x v="2"/>
    <x v="1"/>
    <s v="GBP"/>
    <n v="1443906000"/>
    <n v="1441955269"/>
    <b v="0"/>
    <n v="2"/>
    <b v="0"/>
    <s v="food/restaurants"/>
    <n v="0"/>
    <n v="0"/>
    <x v="7"/>
    <x v="34"/>
  </r>
  <r>
    <n v="2507"/>
    <x v="2506"/>
    <s v="Unique dishes for a unique city!."/>
    <n v="42850"/>
    <n v="0"/>
    <x v="2"/>
    <x v="0"/>
    <s v="USD"/>
    <n v="1431308704"/>
    <n v="1428716704"/>
    <b v="0"/>
    <n v="0"/>
    <b v="0"/>
    <s v="food/restaurants"/>
    <n v="0"/>
    <n v="0"/>
    <x v="7"/>
    <x v="34"/>
  </r>
  <r>
    <n v="2508"/>
    <x v="2507"/>
    <s v="I make Amazing homemade fudge available in 18 flavors. I want to open my own business to be able to let my area eat my incredible fudge"/>
    <n v="20000"/>
    <n v="0"/>
    <x v="2"/>
    <x v="0"/>
    <s v="USD"/>
    <n v="1408056634"/>
    <n v="1405464634"/>
    <b v="0"/>
    <n v="0"/>
    <b v="0"/>
    <s v="food/restaurants"/>
    <n v="0"/>
    <n v="0"/>
    <x v="7"/>
    <x v="34"/>
  </r>
  <r>
    <n v="2509"/>
    <x v="2508"/>
    <s v="Relax in a new Cheesecake Lounge in London, serving freshly made cheesecakes, all day and all night, along with great coffees and teas."/>
    <n v="95000"/>
    <n v="1000"/>
    <x v="2"/>
    <x v="1"/>
    <s v="GBP"/>
    <n v="1429554349"/>
    <n v="1424719549"/>
    <b v="0"/>
    <n v="28"/>
    <b v="0"/>
    <s v="food/restaurants"/>
    <n v="0"/>
    <n v="0"/>
    <x v="7"/>
    <x v="34"/>
  </r>
  <r>
    <n v="2510"/>
    <x v="2509"/>
    <s v="Dugout Dogs will be specializing in the many hot dog and sausage styles sold at baseball parks around Major League Baseball (MLB)."/>
    <n v="50000"/>
    <n v="75"/>
    <x v="2"/>
    <x v="0"/>
    <s v="USD"/>
    <n v="1431647772"/>
    <n v="1426463772"/>
    <b v="0"/>
    <n v="2"/>
    <b v="0"/>
    <s v="food/restaurants"/>
    <n v="0"/>
    <n v="0"/>
    <x v="7"/>
    <x v="34"/>
  </r>
  <r>
    <n v="2511"/>
    <x v="2510"/>
    <s v="Fresh Fast Food. A bbq ramen bar thats healthy, tasty and made to order right in front of your eyes....... From flame to bowl"/>
    <n v="100000"/>
    <n v="0"/>
    <x v="2"/>
    <x v="1"/>
    <s v="GBP"/>
    <n v="1454323413"/>
    <n v="1451731413"/>
    <b v="0"/>
    <n v="0"/>
    <b v="0"/>
    <s v="food/restaurants"/>
    <n v="0"/>
    <n v="0"/>
    <x v="7"/>
    <x v="34"/>
  </r>
  <r>
    <n v="2512"/>
    <x v="2511"/>
    <s v="Somethin' Tasty is a unique coffee, pastry &amp; retail store. We consign from all local sources: pottery, glass &amp; art."/>
    <n v="1150"/>
    <n v="0"/>
    <x v="2"/>
    <x v="0"/>
    <s v="USD"/>
    <n v="1418504561"/>
    <n v="1417208561"/>
    <b v="0"/>
    <n v="0"/>
    <b v="0"/>
    <s v="food/restaurants"/>
    <n v="0"/>
    <n v="0"/>
    <x v="7"/>
    <x v="34"/>
  </r>
  <r>
    <n v="2513"/>
    <x v="2512"/>
    <s v="Wir wollen einen Ort erschaffen an dem man sich wohlfÃ¼hlen kann, ein Ort an dem die Gedanken frei sind und man das Essen genieÃŸen kann."/>
    <n v="180000"/>
    <n v="0"/>
    <x v="2"/>
    <x v="12"/>
    <s v="EUR"/>
    <n v="1488067789"/>
    <n v="1482883789"/>
    <b v="0"/>
    <n v="0"/>
    <b v="0"/>
    <s v="food/restaurants"/>
    <n v="0"/>
    <n v="0"/>
    <x v="7"/>
    <x v="34"/>
  </r>
  <r>
    <n v="2514"/>
    <x v="2513"/>
    <s v="My little cafe has been challenged to provide healthy, fun lunches to kids at a Montessori School. Local/organic as much as possible."/>
    <n v="12000"/>
    <n v="210"/>
    <x v="2"/>
    <x v="0"/>
    <s v="USD"/>
    <n v="1408526477"/>
    <n v="1407057677"/>
    <b v="0"/>
    <n v="4"/>
    <b v="0"/>
    <s v="food/restaurants"/>
    <n v="0"/>
    <n v="0"/>
    <x v="7"/>
    <x v="34"/>
  </r>
  <r>
    <n v="2515"/>
    <x v="2514"/>
    <s v="The Barrel Room SF is moving to a new location in San Francisco with a 60-seat restaurant &amp; full liquor. Help us make our move amazing!"/>
    <n v="5000"/>
    <n v="930"/>
    <x v="2"/>
    <x v="0"/>
    <s v="USD"/>
    <n v="1424635753"/>
    <n v="1422043753"/>
    <b v="0"/>
    <n v="12"/>
    <b v="0"/>
    <s v="food/restaurants"/>
    <n v="0"/>
    <n v="0"/>
    <x v="7"/>
    <x v="34"/>
  </r>
  <r>
    <n v="2516"/>
    <x v="2515"/>
    <s v="Hi, everyone my name is Alex, and i want to create not just a cafe spot, but a place that gives everyone a nice warm homey feeling."/>
    <n v="22000"/>
    <n v="0"/>
    <x v="2"/>
    <x v="0"/>
    <s v="USD"/>
    <n v="1417279252"/>
    <n v="1414683652"/>
    <b v="0"/>
    <n v="0"/>
    <b v="0"/>
    <s v="food/restaurants"/>
    <n v="0"/>
    <n v="0"/>
    <x v="7"/>
    <x v="34"/>
  </r>
  <r>
    <n v="2517"/>
    <x v="2516"/>
    <s v="KICK START US! Chef-driven dining experience offering a multi-course tasteful and playful menu that hems in familiar seasonal comfort."/>
    <n v="18000"/>
    <n v="1767"/>
    <x v="2"/>
    <x v="5"/>
    <s v="CAD"/>
    <n v="1426788930"/>
    <n v="1424200530"/>
    <b v="0"/>
    <n v="33"/>
    <b v="0"/>
    <s v="food/restaurants"/>
    <n v="0"/>
    <n v="0"/>
    <x v="7"/>
    <x v="34"/>
  </r>
  <r>
    <n v="2518"/>
    <x v="2517"/>
    <s v="I am traveling the backroads of Southern California, to discover the best out-of-the-way eateries the area has to offer"/>
    <n v="5000"/>
    <n v="0"/>
    <x v="2"/>
    <x v="0"/>
    <s v="USD"/>
    <n v="1415899228"/>
    <n v="1413303628"/>
    <b v="0"/>
    <n v="0"/>
    <b v="0"/>
    <s v="food/restaurants"/>
    <n v="0"/>
    <n v="0"/>
    <x v="7"/>
    <x v="34"/>
  </r>
  <r>
    <n v="2519"/>
    <x v="2518"/>
    <s v="Better than your mom's, better than Cracker Barrel, only at Kelli's Kitchen (all from scratch)."/>
    <n v="150000"/>
    <n v="65"/>
    <x v="2"/>
    <x v="0"/>
    <s v="USD"/>
    <n v="1405741404"/>
    <n v="1403149404"/>
    <b v="0"/>
    <n v="4"/>
    <b v="0"/>
    <s v="food/restaurants"/>
    <n v="0"/>
    <n v="0"/>
    <x v="7"/>
    <x v="34"/>
  </r>
  <r>
    <n v="2520"/>
    <x v="2519"/>
    <s v="Aurora restaurant/night club, a Star Wars/Star Trek Science fiction community gathering place and club in the Tulsa/Oklahoma city area."/>
    <n v="100000"/>
    <n v="0"/>
    <x v="2"/>
    <x v="0"/>
    <s v="USD"/>
    <n v="1476559260"/>
    <n v="1472567085"/>
    <b v="0"/>
    <n v="0"/>
    <b v="0"/>
    <s v="food/restaurants"/>
    <n v="0"/>
    <n 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n v="0"/>
    <x v="7"/>
    <x v="19"/>
  </r>
  <r>
    <n v="2562"/>
    <x v="2561"/>
    <s v="Hail up - Wah gwaan ?_x000a_We are creating a foodtruck that will serve typical, traditional Jamaican jerk chicken/pork and more!"/>
    <n v="10000"/>
    <n v="75"/>
    <x v="1"/>
    <x v="12"/>
    <s v="EUR"/>
    <n v="1476189339"/>
    <n v="1471005339"/>
    <b v="0"/>
    <n v="3"/>
    <b v="0"/>
    <s v="food/food trucks"/>
    <n v="0"/>
    <n v="0"/>
    <x v="7"/>
    <x v="19"/>
  </r>
  <r>
    <n v="2563"/>
    <x v="2562"/>
    <s v="Michigan based bubble tea and specialty ice cream food truck"/>
    <n v="20000"/>
    <n v="0"/>
    <x v="1"/>
    <x v="0"/>
    <s v="USD"/>
    <n v="1438226451"/>
    <n v="1433042451"/>
    <b v="0"/>
    <n v="0"/>
    <b v="0"/>
    <s v="food/food trucks"/>
    <n v="0"/>
    <n v="0"/>
    <x v="7"/>
    <x v="19"/>
  </r>
  <r>
    <n v="2564"/>
    <x v="2563"/>
    <s v="We want to bring the wonderful flavors of the Jersey Shore, my home, to my new home in Winnipeg, the center of Canada."/>
    <n v="40000"/>
    <n v="0"/>
    <x v="1"/>
    <x v="5"/>
    <s v="CAD"/>
    <n v="1406854699"/>
    <n v="1404262699"/>
    <b v="0"/>
    <n v="0"/>
    <b v="0"/>
    <s v="food/food trucks"/>
    <n v="0"/>
    <n v="0"/>
    <x v="7"/>
    <x v="19"/>
  </r>
  <r>
    <n v="2565"/>
    <x v="2564"/>
    <s v="The Sketchy Pelican. Is my vision to bring raw, honest, soulful, creative, thoght provoking cuisine to food truck form"/>
    <n v="10000"/>
    <n v="100"/>
    <x v="1"/>
    <x v="0"/>
    <s v="USD"/>
    <n v="1462827000"/>
    <n v="1457710589"/>
    <b v="0"/>
    <n v="1"/>
    <b v="0"/>
    <s v="food/food trucks"/>
    <n v="0"/>
    <n v="0"/>
    <x v="7"/>
    <x v="19"/>
  </r>
  <r>
    <n v="2566"/>
    <x v="2565"/>
    <s v="You can skip the hotdog cart and enjoy fresh, hot, delicious, handmade pizza when Mamma B's takes her show on the road!"/>
    <n v="35000"/>
    <n v="0"/>
    <x v="1"/>
    <x v="0"/>
    <s v="USD"/>
    <n v="1408663948"/>
    <n v="1406071948"/>
    <b v="0"/>
    <n v="0"/>
    <b v="0"/>
    <s v="food/food trucks"/>
    <n v="0"/>
    <n v="0"/>
    <x v="7"/>
    <x v="19"/>
  </r>
  <r>
    <n v="2567"/>
    <x v="2566"/>
    <s v="You're leaving a Bar/Nightclub what else would you want more than to have a Juicy Burger and to see Beautiful Girls making it."/>
    <n v="45000"/>
    <n v="120"/>
    <x v="1"/>
    <x v="0"/>
    <s v="USD"/>
    <n v="1429823138"/>
    <n v="1427231138"/>
    <b v="0"/>
    <n v="2"/>
    <b v="0"/>
    <s v="food/food trucks"/>
    <n v="0"/>
    <n v="0"/>
    <x v="7"/>
    <x v="19"/>
  </r>
  <r>
    <n v="2568"/>
    <x v="2567"/>
    <s v="Barney's is seriously delicious New York food. Cooking everything from scratch on our American food truck. London here we come..."/>
    <n v="10000"/>
    <n v="50"/>
    <x v="1"/>
    <x v="1"/>
    <s v="GBP"/>
    <n v="1472745594"/>
    <n v="1470153594"/>
    <b v="0"/>
    <n v="1"/>
    <b v="0"/>
    <s v="food/food trucks"/>
    <n v="0"/>
    <n v="0"/>
    <x v="7"/>
    <x v="19"/>
  </r>
  <r>
    <n v="2569"/>
    <x v="2568"/>
    <s v="With your help, I would be able to get a truck and start the process of getting it ready for the 2016 season."/>
    <n v="6500"/>
    <n v="145"/>
    <x v="1"/>
    <x v="0"/>
    <s v="USD"/>
    <n v="1442457112"/>
    <n v="1439865112"/>
    <b v="0"/>
    <n v="2"/>
    <b v="0"/>
    <s v="food/food trucks"/>
    <n v="0"/>
    <n v="0"/>
    <x v="7"/>
    <x v="19"/>
  </r>
  <r>
    <n v="2570"/>
    <x v="2569"/>
    <s v="A family run mobile wood fired pizza oven serving up unique artisan pizzas created by award winning Chef Brandon Mathias!"/>
    <n v="7000"/>
    <n v="59"/>
    <x v="1"/>
    <x v="0"/>
    <s v="USD"/>
    <n v="1486590035"/>
    <n v="1483998035"/>
    <b v="0"/>
    <n v="2"/>
    <b v="0"/>
    <s v="food/food trucks"/>
    <n v="0"/>
    <n v="0"/>
    <x v="7"/>
    <x v="19"/>
  </r>
  <r>
    <n v="2571"/>
    <x v="2570"/>
    <s v="Perth locals who dream of opening a health food van, and serving treats that not only taste amazing but also benefit your body."/>
    <n v="100000"/>
    <n v="250"/>
    <x v="1"/>
    <x v="2"/>
    <s v="AUD"/>
    <n v="1463645521"/>
    <n v="1458461521"/>
    <b v="0"/>
    <n v="4"/>
    <b v="0"/>
    <s v="food/food trucks"/>
    <n v="0"/>
    <n v="0"/>
    <x v="7"/>
    <x v="19"/>
  </r>
  <r>
    <n v="2572"/>
    <x v="2571"/>
    <s v="Mesquite smoked brisket nachos, food truck style, with homemade salsa to make your taste buds dance."/>
    <n v="30000"/>
    <n v="0"/>
    <x v="1"/>
    <x v="0"/>
    <s v="USD"/>
    <n v="1428893517"/>
    <n v="1426301517"/>
    <b v="0"/>
    <n v="0"/>
    <b v="0"/>
    <s v="food/food trucks"/>
    <n v="0"/>
    <n v="0"/>
    <x v="7"/>
    <x v="19"/>
  </r>
  <r>
    <n v="2573"/>
    <x v="2572"/>
    <s v="I have perfected my porkkabob recipe.I'm ready to start my own business!I need funds for the bbq pit and trailer and start up supplies."/>
    <n v="8000"/>
    <n v="0"/>
    <x v="1"/>
    <x v="0"/>
    <s v="USD"/>
    <n v="1408803149"/>
    <n v="1404915149"/>
    <b v="0"/>
    <n v="0"/>
    <b v="0"/>
    <s v="food/food trucks"/>
    <n v="0"/>
    <n v="0"/>
    <x v="7"/>
    <x v="19"/>
  </r>
  <r>
    <n v="2574"/>
    <x v="2573"/>
    <s v="The Best Jamaican Jerk outside of Kingston! The name means &quot;for the children&quot;, my children, the reasons why I cook and why I live!"/>
    <n v="10000"/>
    <n v="0"/>
    <x v="1"/>
    <x v="0"/>
    <s v="USD"/>
    <n v="1463600945"/>
    <n v="1461786545"/>
    <b v="0"/>
    <n v="0"/>
    <b v="0"/>
    <s v="food/food trucks"/>
    <n v="0"/>
    <n v="0"/>
    <x v="7"/>
    <x v="19"/>
  </r>
  <r>
    <n v="2575"/>
    <x v="2574"/>
    <s v="Hello everyone, Iv'e decided to put my love for old Volkswagen buses and my love for cooking together! Support vdub dogs hot dog bus!"/>
    <n v="85000"/>
    <n v="0"/>
    <x v="1"/>
    <x v="0"/>
    <s v="USD"/>
    <n v="1421030194"/>
    <n v="1418438194"/>
    <b v="0"/>
    <n v="0"/>
    <b v="0"/>
    <s v="food/food trucks"/>
    <n v="0"/>
    <n v="0"/>
    <x v="7"/>
    <x v="19"/>
  </r>
  <r>
    <n v="2576"/>
    <x v="2575"/>
    <s v="A New Twist with an American and Philippine fast food Mobile Trailer."/>
    <n v="10000"/>
    <n v="0"/>
    <x v="1"/>
    <x v="0"/>
    <s v="USD"/>
    <n v="1428707647"/>
    <n v="1424823247"/>
    <b v="0"/>
    <n v="0"/>
    <b v="0"/>
    <s v="food/food trucks"/>
    <n v="0"/>
    <n v="0"/>
    <x v="7"/>
    <x v="19"/>
  </r>
  <r>
    <n v="2577"/>
    <x v="2576"/>
    <s v="This is not your average cake, it's fruit with yogurt fruit dip icing and fruit toppings! Great for events, parties, weddings and more!"/>
    <n v="15000"/>
    <n v="0"/>
    <x v="1"/>
    <x v="0"/>
    <s v="USD"/>
    <n v="1407181297"/>
    <n v="1405021297"/>
    <b v="0"/>
    <n v="0"/>
    <b v="0"/>
    <s v="food/food trucks"/>
    <n v="0"/>
    <n v="0"/>
    <x v="7"/>
    <x v="19"/>
  </r>
  <r>
    <n v="2578"/>
    <x v="2577"/>
    <s v="Madhuri means &quot;inner beauty, inner sweetness&quot;. At Madhuri Kitchen, we're bringing the spiritual practice of food to festivals &amp; events."/>
    <n v="6000"/>
    <n v="0"/>
    <x v="1"/>
    <x v="0"/>
    <s v="USD"/>
    <n v="1444410000"/>
    <n v="1440203579"/>
    <b v="0"/>
    <n v="0"/>
    <b v="0"/>
    <s v="food/food trucks"/>
    <n v="0"/>
    <n v="0"/>
    <x v="7"/>
    <x v="19"/>
  </r>
  <r>
    <n v="2579"/>
    <x v="2578"/>
    <s v="For those who know me, I love to bake &amp; I'm pretty good at it. My dream is to own a food truck that is a bakery &amp; Coffee shop."/>
    <n v="200000"/>
    <n v="277"/>
    <x v="1"/>
    <x v="0"/>
    <s v="USD"/>
    <n v="1410810903"/>
    <n v="1405626903"/>
    <b v="0"/>
    <n v="12"/>
    <b v="0"/>
    <s v="food/food trucks"/>
    <n v="0"/>
    <n v="0"/>
    <x v="7"/>
    <x v="19"/>
  </r>
  <r>
    <n v="2580"/>
    <x v="2579"/>
    <s v="Planning to build this truck into a full rolling fold out cook shack,providing clean cold drinking water to all festival goers"/>
    <n v="8500"/>
    <n v="51"/>
    <x v="1"/>
    <x v="0"/>
    <s v="USD"/>
    <n v="1431745200"/>
    <n v="1429170603"/>
    <b v="0"/>
    <n v="2"/>
    <b v="0"/>
    <s v="food/food trucks"/>
    <n v="0"/>
    <n v="0"/>
    <x v="7"/>
    <x v="19"/>
  </r>
  <r>
    <n v="2581"/>
    <x v="2580"/>
    <s v="Creating a Food Truck to bring gourmet sausage sliders to Jacksonville, FL for breakfast, lunch, and special events."/>
    <n v="5000"/>
    <n v="530"/>
    <x v="2"/>
    <x v="0"/>
    <s v="USD"/>
    <n v="1447689898"/>
    <n v="1445094298"/>
    <b v="0"/>
    <n v="11"/>
    <b v="0"/>
    <s v="food/food trucks"/>
    <n v="0"/>
    <n v="0"/>
    <x v="7"/>
    <x v="19"/>
  </r>
  <r>
    <n v="2582"/>
    <x v="2581"/>
    <s v="The place where chicken meets liquor for the first time!"/>
    <n v="90000"/>
    <n v="1"/>
    <x v="2"/>
    <x v="0"/>
    <s v="USD"/>
    <n v="1477784634"/>
    <n v="1475192634"/>
    <b v="0"/>
    <n v="1"/>
    <b v="0"/>
    <s v="food/food trucks"/>
    <n v="0"/>
    <n v="0"/>
    <x v="7"/>
    <x v="19"/>
  </r>
  <r>
    <n v="2583"/>
    <x v="2582"/>
    <s v="Crazy Daisy will become the newest member of the food truck distributors in Kansas City, Missouri."/>
    <n v="1000"/>
    <n v="5"/>
    <x v="2"/>
    <x v="0"/>
    <s v="USD"/>
    <n v="1426526880"/>
    <n v="1421346480"/>
    <b v="0"/>
    <n v="5"/>
    <b v="0"/>
    <s v="food/food trucks"/>
    <n v="0"/>
    <n v="0"/>
    <x v="7"/>
    <x v="19"/>
  </r>
  <r>
    <n v="2584"/>
    <x v="2583"/>
    <s v="Bringing quality food to the masses using local premium ingredients, but at a food truck price!"/>
    <n v="10000"/>
    <n v="0"/>
    <x v="2"/>
    <x v="0"/>
    <s v="USD"/>
    <n v="1434341369"/>
    <n v="1431749369"/>
    <b v="0"/>
    <n v="0"/>
    <b v="0"/>
    <s v="food/food trucks"/>
    <n v="0"/>
    <n v="0"/>
    <x v="7"/>
    <x v="19"/>
  </r>
  <r>
    <n v="2585"/>
    <x v="2584"/>
    <s v="Evie's Eats uses local ingredients to create sweet treats, healthy snacks and on the go meals, all with the family budget in mind!"/>
    <n v="30000"/>
    <n v="50"/>
    <x v="2"/>
    <x v="0"/>
    <s v="USD"/>
    <n v="1404601632"/>
    <n v="1402009632"/>
    <b v="0"/>
    <n v="1"/>
    <b v="0"/>
    <s v="food/food trucks"/>
    <n v="0"/>
    <n v="0"/>
    <x v="7"/>
    <x v="19"/>
  </r>
  <r>
    <n v="2586"/>
    <x v="2585"/>
    <s v="I would like to bring fresh salad and food to the streets of London at a reasonable price."/>
    <n v="3000"/>
    <n v="5"/>
    <x v="2"/>
    <x v="1"/>
    <s v="GBP"/>
    <n v="1451030136"/>
    <n v="1448438136"/>
    <b v="0"/>
    <n v="1"/>
    <b v="0"/>
    <s v="food/food trucks"/>
    <n v="0"/>
    <n v="0"/>
    <x v="7"/>
    <x v="19"/>
  </r>
  <r>
    <n v="2587"/>
    <x v="2586"/>
    <s v="Providing creative, healthy signature dishes for active, conscientious lifestylers through a community of culinary artists."/>
    <n v="50000"/>
    <n v="1217"/>
    <x v="2"/>
    <x v="0"/>
    <s v="USD"/>
    <n v="1451491953"/>
    <n v="1448899953"/>
    <b v="0"/>
    <n v="6"/>
    <b v="0"/>
    <s v="food/food trucks"/>
    <n v="0"/>
    <n v="0"/>
    <x v="7"/>
    <x v="19"/>
  </r>
  <r>
    <n v="2588"/>
    <x v="2587"/>
    <s v="We are a Asian fusion inspired American Fare Food Truck Home of the Freak Sandwich So that means Come And Get Your Freak On! eat big."/>
    <n v="6000"/>
    <n v="233"/>
    <x v="2"/>
    <x v="0"/>
    <s v="USD"/>
    <n v="1427807640"/>
    <n v="1423325626"/>
    <b v="0"/>
    <n v="8"/>
    <b v="0"/>
    <s v="food/food trucks"/>
    <n v="0"/>
    <n v="0"/>
    <x v="7"/>
    <x v="19"/>
  </r>
  <r>
    <n v="2589"/>
    <x v="2588"/>
    <s v="A Brazilian-inspired food truck in one of the busiest spots in Copenhagen, delicious pancakes made by the healthy tapiÃ³ca flour"/>
    <n v="50000"/>
    <n v="5"/>
    <x v="2"/>
    <x v="8"/>
    <s v="DKK"/>
    <n v="1458733927"/>
    <n v="1456145527"/>
    <b v="0"/>
    <n v="1"/>
    <b v="0"/>
    <s v="food/food trucks"/>
    <n v="0"/>
    <n v="0"/>
    <x v="7"/>
    <x v="19"/>
  </r>
  <r>
    <n v="2590"/>
    <x v="2589"/>
    <s v="First in Perth self-contained eco-friendly coffee car based on Ford Fiesta. In the end of the projrct I need your help to make it real!"/>
    <n v="3000"/>
    <n v="0"/>
    <x v="2"/>
    <x v="2"/>
    <s v="AUD"/>
    <n v="1453817297"/>
    <n v="1453212497"/>
    <b v="0"/>
    <n v="0"/>
    <b v="0"/>
    <s v="food/food trucks"/>
    <n v="0"/>
    <n v="0"/>
    <x v="7"/>
    <x v="19"/>
  </r>
  <r>
    <n v="2591"/>
    <x v="2590"/>
    <s v="Hi everyone I am a 26 year old single mom trying to start her own food business! I need to first afford the patent to reveal more!"/>
    <n v="1500"/>
    <n v="26"/>
    <x v="2"/>
    <x v="0"/>
    <s v="USD"/>
    <n v="1457901924"/>
    <n v="1452721524"/>
    <b v="0"/>
    <n v="2"/>
    <b v="0"/>
    <s v="food/food trucks"/>
    <n v="0"/>
    <n v="0"/>
    <x v="7"/>
    <x v="19"/>
  </r>
  <r>
    <n v="2592"/>
    <x v="2591"/>
    <s v="El Carte is revolutionizing the food truck industry. Meet the new food trike. #oneandonly  we going to spread the awesomeness all over!"/>
    <n v="30000"/>
    <n v="50"/>
    <x v="2"/>
    <x v="0"/>
    <s v="USD"/>
    <n v="1412536421"/>
    <n v="1409944421"/>
    <b v="0"/>
    <n v="1"/>
    <b v="0"/>
    <s v="food/food trucks"/>
    <n v="0"/>
    <n v="0"/>
    <x v="7"/>
    <x v="19"/>
  </r>
  <r>
    <n v="2593"/>
    <x v="2592"/>
    <s v="What could be better than satisfying your hunger with ice cream or a taco (or both) from a 1970's mural van blastin disco music!"/>
    <n v="10000"/>
    <n v="0"/>
    <x v="2"/>
    <x v="0"/>
    <s v="USD"/>
    <n v="1429993026"/>
    <n v="1427401026"/>
    <b v="0"/>
    <n v="0"/>
    <b v="0"/>
    <s v="food/food trucks"/>
    <n v="0"/>
    <n v="0"/>
    <x v="7"/>
    <x v="19"/>
  </r>
  <r>
    <n v="2594"/>
    <x v="2593"/>
    <s v="New, small home business, looking to take some Granny's old recipes along with some of my own creations to the streets!"/>
    <n v="80000"/>
    <n v="1"/>
    <x v="2"/>
    <x v="0"/>
    <s v="USD"/>
    <n v="1407453228"/>
    <n v="1404861228"/>
    <b v="0"/>
    <n v="1"/>
    <b v="0"/>
    <s v="food/food trucks"/>
    <n v="0"/>
    <n v="0"/>
    <x v="7"/>
    <x v="19"/>
  </r>
  <r>
    <n v="2595"/>
    <x v="2594"/>
    <s v="Looking to put the best baked goods in Bowling Green on wheels"/>
    <n v="15000"/>
    <n v="1825"/>
    <x v="2"/>
    <x v="0"/>
    <s v="USD"/>
    <n v="1487915500"/>
    <n v="1485323500"/>
    <b v="0"/>
    <n v="19"/>
    <b v="0"/>
    <s v="food/food trucks"/>
    <n v="0"/>
    <n v="0"/>
    <x v="7"/>
    <x v="19"/>
  </r>
  <r>
    <n v="2596"/>
    <x v="2595"/>
    <s v="I'm bringing passion, talent, and most importantly some amazing gourmet food to the streets of Lethbridge and southern Alberta."/>
    <n v="35000"/>
    <n v="8256"/>
    <x v="2"/>
    <x v="5"/>
    <s v="CAD"/>
    <n v="1407427009"/>
    <n v="1404835009"/>
    <b v="0"/>
    <n v="27"/>
    <b v="0"/>
    <s v="food/food trucks"/>
    <n v="0"/>
    <n v="0"/>
    <x v="7"/>
    <x v="19"/>
  </r>
  <r>
    <n v="2597"/>
    <x v="2596"/>
    <s v="We have a great little coffee business but the van is currently limping! We don't have the capital to replace it. Please help us!"/>
    <n v="1500"/>
    <n v="85"/>
    <x v="2"/>
    <x v="1"/>
    <s v="GBP"/>
    <n v="1466323917"/>
    <n v="1463731917"/>
    <b v="0"/>
    <n v="7"/>
    <b v="0"/>
    <s v="food/food trucks"/>
    <n v="0"/>
    <n v="0"/>
    <x v="7"/>
    <x v="19"/>
  </r>
  <r>
    <n v="2598"/>
    <x v="2597"/>
    <s v="I'm ready to make Tulsa happy and aware that love and kindness go hand in hand with good food!"/>
    <n v="3000"/>
    <n v="1170"/>
    <x v="2"/>
    <x v="0"/>
    <s v="USD"/>
    <n v="1443039001"/>
    <n v="1440447001"/>
    <b v="0"/>
    <n v="14"/>
    <b v="0"/>
    <s v="food/food trucks"/>
    <n v="0"/>
    <n v="0"/>
    <x v="7"/>
    <x v="19"/>
  </r>
  <r>
    <n v="2599"/>
    <x v="2598"/>
    <s v="The Empty Ramekins Catering Group is looking for your help to start up in Miami Florida!!!!"/>
    <n v="9041"/>
    <n v="90"/>
    <x v="2"/>
    <x v="0"/>
    <s v="USD"/>
    <n v="1407089147"/>
    <n v="1403201147"/>
    <b v="0"/>
    <n v="5"/>
    <b v="0"/>
    <s v="food/food trucks"/>
    <n v="0"/>
    <n v="0"/>
    <x v="7"/>
    <x v="19"/>
  </r>
  <r>
    <n v="2600"/>
    <x v="2599"/>
    <s v="On Sunday November 8, 2015 our food truck burned to the ground. Please help us get rebuilt."/>
    <n v="50000"/>
    <n v="3466"/>
    <x v="2"/>
    <x v="0"/>
    <s v="USD"/>
    <n v="1458938200"/>
    <n v="1453757800"/>
    <b v="0"/>
    <n v="30"/>
    <b v="0"/>
    <s v="food/food trucks"/>
    <n v="0"/>
    <n v="0"/>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
    <n v="0"/>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
    <n v="0"/>
    <x v="2"/>
    <x v="36"/>
  </r>
  <r>
    <n v="2644"/>
    <x v="2643"/>
    <s v="A historic manned launch into near space by 3 brave pilots to capture the 2017 total solar eclipse in virtual reality."/>
    <n v="100000"/>
    <n v="2053"/>
    <x v="1"/>
    <x v="0"/>
    <s v="USD"/>
    <n v="1489172435"/>
    <n v="1486580435"/>
    <b v="1"/>
    <n v="52"/>
    <b v="0"/>
    <s v="technology/space exploration"/>
    <n v="0"/>
    <n v="0"/>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
    <n v="0"/>
    <x v="2"/>
    <x v="36"/>
  </r>
  <r>
    <n v="2646"/>
    <x v="2645"/>
    <s v="We're a small group with a big mission: making it possible for everyone to explore space using the power of virtual reality."/>
    <n v="500000"/>
    <n v="42086.42"/>
    <x v="1"/>
    <x v="0"/>
    <s v="USD"/>
    <n v="1441783869"/>
    <n v="1439191869"/>
    <b v="1"/>
    <n v="535"/>
    <b v="0"/>
    <s v="technology/space exploration"/>
    <n v="0"/>
    <n v="0"/>
    <x v="2"/>
    <x v="36"/>
  </r>
  <r>
    <n v="2647"/>
    <x v="2646"/>
    <s v="The telescope will serve as a path for the youth of Toronto to the skies, it will be 18&quot; easily portable meant for schools in the GTA."/>
    <n v="2500"/>
    <n v="36"/>
    <x v="1"/>
    <x v="5"/>
    <s v="CAD"/>
    <n v="1439533019"/>
    <n v="1436941019"/>
    <b v="0"/>
    <n v="3"/>
    <b v="0"/>
    <s v="technology/space exploration"/>
    <n v="0"/>
    <n v="0"/>
    <x v="2"/>
    <x v="36"/>
  </r>
  <r>
    <n v="2648"/>
    <x v="2647"/>
    <s v="Calvert Co 1977 planetarium acquired by Spaceflight America! Education science program star projector needs overhaul, upgrade, repairs!"/>
    <n v="12000"/>
    <n v="106"/>
    <x v="1"/>
    <x v="0"/>
    <s v="USD"/>
    <n v="1457543360"/>
    <n v="1454951360"/>
    <b v="0"/>
    <n v="6"/>
    <b v="0"/>
    <s v="technology/space exploration"/>
    <n v="0"/>
    <n v="0"/>
    <x v="2"/>
    <x v="36"/>
  </r>
  <r>
    <n v="2649"/>
    <x v="2648"/>
    <s v="They have launched a Kickstarter."/>
    <n v="125000"/>
    <n v="124"/>
    <x v="1"/>
    <x v="0"/>
    <s v="USD"/>
    <n v="1454370941"/>
    <n v="1449186941"/>
    <b v="0"/>
    <n v="3"/>
    <b v="0"/>
    <s v="technology/space exploration"/>
    <n v="0"/>
    <n v="0"/>
    <x v="2"/>
    <x v="36"/>
  </r>
  <r>
    <n v="2650"/>
    <x v="2649"/>
    <s v="A fully stabilized, mobile, research grade telescope/media platform, used to bring outreach astronomy to those who don't have access."/>
    <n v="60000"/>
    <n v="358"/>
    <x v="1"/>
    <x v="0"/>
    <s v="USD"/>
    <n v="1482332343"/>
    <n v="1479740343"/>
    <b v="0"/>
    <n v="5"/>
    <b v="0"/>
    <s v="technology/space exploration"/>
    <n v="0"/>
    <n v="0"/>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0"/>
    <n v="0"/>
    <x v="2"/>
    <x v="36"/>
  </r>
  <r>
    <n v="2652"/>
    <x v="2651"/>
    <s v="We're looking to set an Australian Amateur Rocketry record of 100 000 ft. You are invited on this 4500km per hour ride into history"/>
    <n v="100000"/>
    <n v="885"/>
    <x v="1"/>
    <x v="2"/>
    <s v="AUD"/>
    <n v="1418183325"/>
    <n v="1415591325"/>
    <b v="0"/>
    <n v="11"/>
    <b v="0"/>
    <s v="technology/space exploration"/>
    <n v="0"/>
    <n v="0"/>
    <x v="2"/>
    <x v="36"/>
  </r>
  <r>
    <n v="2653"/>
    <x v="2652"/>
    <s v="DREAM BIG. Explore the universe through STEAM education. (Science, Technology, Engineering, Art, Mathematics)"/>
    <n v="51000"/>
    <n v="5876"/>
    <x v="1"/>
    <x v="0"/>
    <s v="USD"/>
    <n v="1402632000"/>
    <n v="1399909127"/>
    <b v="0"/>
    <n v="70"/>
    <b v="0"/>
    <s v="technology/space exploration"/>
    <n v="0"/>
    <n v="0"/>
    <x v="2"/>
    <x v="36"/>
  </r>
  <r>
    <n v="2654"/>
    <x v="2653"/>
    <s v="I want to launch a rocket to the moon, I plan on having this lunar rocket carry a small payload of solar internet connected cameras"/>
    <n v="100000"/>
    <n v="51"/>
    <x v="1"/>
    <x v="0"/>
    <s v="USD"/>
    <n v="1429622726"/>
    <n v="1424442326"/>
    <b v="0"/>
    <n v="6"/>
    <b v="0"/>
    <s v="technology/space exploration"/>
    <n v="0"/>
    <n v="0"/>
    <x v="2"/>
    <x v="36"/>
  </r>
  <r>
    <n v="2655"/>
    <x v="2654"/>
    <s v="Thank you for your support!"/>
    <n v="15000"/>
    <n v="3155"/>
    <x v="1"/>
    <x v="0"/>
    <s v="USD"/>
    <n v="1455048000"/>
    <n v="1452631647"/>
    <b v="0"/>
    <n v="43"/>
    <b v="0"/>
    <s v="technology/space exploration"/>
    <n v="0"/>
    <n v="0"/>
    <x v="2"/>
    <x v="36"/>
  </r>
  <r>
    <n v="2656"/>
    <x v="2655"/>
    <s v="MoonWatcher will be bringing the Moon closer to all of us."/>
    <n v="150000"/>
    <n v="17155"/>
    <x v="1"/>
    <x v="0"/>
    <s v="USD"/>
    <n v="1489345200"/>
    <n v="1485966688"/>
    <b v="0"/>
    <n v="152"/>
    <b v="0"/>
    <s v="technology/space exploration"/>
    <n v="0"/>
    <n v="0"/>
    <x v="2"/>
    <x v="36"/>
  </r>
  <r>
    <n v="2657"/>
    <x v="2656"/>
    <s v="Miles, a team of citizen scientists is reaching for the moon. We've bootstrapped our way to the top and now we need your help."/>
    <n v="30000"/>
    <n v="5621.38"/>
    <x v="1"/>
    <x v="0"/>
    <s v="USD"/>
    <n v="1470187800"/>
    <n v="1467325053"/>
    <b v="0"/>
    <n v="59"/>
    <b v="0"/>
    <s v="technology/space exploration"/>
    <n v="0"/>
    <n v="0"/>
    <x v="2"/>
    <x v="36"/>
  </r>
  <r>
    <n v="2658"/>
    <x v="2657"/>
    <s v="Funding will allow free participation for 20 schools, grades 4-12, (thousands of students) anywhere in the nation."/>
    <n v="98000"/>
    <n v="91"/>
    <x v="1"/>
    <x v="0"/>
    <s v="USD"/>
    <n v="1469913194"/>
    <n v="1467321194"/>
    <b v="0"/>
    <n v="4"/>
    <b v="0"/>
    <s v="technology/space exploration"/>
    <n v="0"/>
    <n v="0"/>
    <x v="2"/>
    <x v="36"/>
  </r>
  <r>
    <n v="2659"/>
    <x v="2658"/>
    <s v="test"/>
    <n v="49000"/>
    <n v="1333"/>
    <x v="1"/>
    <x v="0"/>
    <s v="USD"/>
    <n v="1429321210"/>
    <n v="1426729210"/>
    <b v="0"/>
    <n v="10"/>
    <b v="0"/>
    <s v="technology/space exploration"/>
    <n v="0"/>
    <n v="0"/>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0"/>
    <n v="0"/>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0"/>
    <n v="0"/>
    <x v="2"/>
    <x v="37"/>
  </r>
  <r>
    <n v="2671"/>
    <x v="2670"/>
    <s v="We will build hubs so that teens can use tech to develop business solutions to their communities greatest challenges. Help us!"/>
    <n v="25000"/>
    <n v="2836"/>
    <x v="2"/>
    <x v="0"/>
    <s v="USD"/>
    <n v="1419017880"/>
    <n v="1416419916"/>
    <b v="1"/>
    <n v="84"/>
    <b v="0"/>
    <s v="technology/makerspaces"/>
    <n v="0"/>
    <n v="0"/>
    <x v="2"/>
    <x v="37"/>
  </r>
  <r>
    <n v="2672"/>
    <x v="2671"/>
    <s v="Manylabs aims to help support 20 new residents working on open, low-cost, accessible tools for science and science education."/>
    <n v="10000"/>
    <n v="3319"/>
    <x v="2"/>
    <x v="0"/>
    <s v="USD"/>
    <n v="1451282400"/>
    <n v="1449436390"/>
    <b v="1"/>
    <n v="47"/>
    <b v="0"/>
    <s v="technology/makerspaces"/>
    <n v="0"/>
    <n v="0"/>
    <x v="2"/>
    <x v="37"/>
  </r>
  <r>
    <n v="2673"/>
    <x v="2672"/>
    <s v="We're opening up a Pixel Academy in Manhattan and we need your help to fill it with technology and tools for New York City's kids!"/>
    <n v="40000"/>
    <n v="11032"/>
    <x v="2"/>
    <x v="0"/>
    <s v="USD"/>
    <n v="1414622700"/>
    <n v="1412081999"/>
    <b v="1"/>
    <n v="66"/>
    <b v="0"/>
    <s v="technology/makerspaces"/>
    <n v="0"/>
    <n v="0"/>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
    <n v="0"/>
    <x v="2"/>
    <x v="37"/>
  </r>
  <r>
    <n v="2675"/>
    <x v="2674"/>
    <s v="We are working to establish a collaborative work-space with the goal of creating a community of knowledge, design, and creativity."/>
    <n v="25000"/>
    <n v="1897"/>
    <x v="2"/>
    <x v="0"/>
    <s v="USD"/>
    <n v="1415655289"/>
    <n v="1413059689"/>
    <b v="1"/>
    <n v="29"/>
    <b v="0"/>
    <s v="technology/makerspaces"/>
    <n v="0"/>
    <n v="0"/>
    <x v="2"/>
    <x v="37"/>
  </r>
  <r>
    <n v="2676"/>
    <x v="2675"/>
    <s v="Our aim is to provide high-end equipment and space for Toronto coders, filmmakers, and artists to develop cutting-edge VR content."/>
    <n v="2100"/>
    <n v="1058"/>
    <x v="2"/>
    <x v="5"/>
    <s v="CAD"/>
    <n v="1463929174"/>
    <n v="1461337174"/>
    <b v="0"/>
    <n v="9"/>
    <b v="0"/>
    <s v="technology/makerspaces"/>
    <n v="0"/>
    <n v="0"/>
    <x v="2"/>
    <x v="37"/>
  </r>
  <r>
    <n v="2677"/>
    <x v="2676"/>
    <s v="A mobile tech lab with cutting edge maker tools that travels to schools to offer free creative workshops for school age kids."/>
    <n v="19500"/>
    <n v="3415"/>
    <x v="2"/>
    <x v="0"/>
    <s v="USD"/>
    <n v="1404348143"/>
    <n v="1401756143"/>
    <b v="0"/>
    <n v="27"/>
    <b v="0"/>
    <s v="technology/makerspaces"/>
    <n v="0"/>
    <n v="0"/>
    <x v="2"/>
    <x v="37"/>
  </r>
  <r>
    <n v="2678"/>
    <x v="2677"/>
    <s v="Wavegarden is the worldâ€™s longest man-made wave that creates ideal conditions for surfing. Help us and let's open one in Malaga!!"/>
    <n v="8000000"/>
    <n v="1100"/>
    <x v="2"/>
    <x v="3"/>
    <s v="EUR"/>
    <n v="1443121765"/>
    <n v="1440529765"/>
    <b v="0"/>
    <n v="2"/>
    <b v="0"/>
    <s v="technology/makerspaces"/>
    <n v="0"/>
    <n v="0"/>
    <x v="2"/>
    <x v="37"/>
  </r>
  <r>
    <n v="2679"/>
    <x v="2678"/>
    <s v="A do-it-yourself auto garage in Des Moines, Iowa where people can learn how to work on cars &amp; those who know can share their knowledge."/>
    <n v="40000"/>
    <n v="132"/>
    <x v="2"/>
    <x v="0"/>
    <s v="USD"/>
    <n v="1425081694"/>
    <n v="1422489694"/>
    <b v="0"/>
    <n v="3"/>
    <b v="0"/>
    <s v="technology/makerspaces"/>
    <n v="0"/>
    <n v="0"/>
    <x v="2"/>
    <x v="37"/>
  </r>
  <r>
    <n v="2680"/>
    <x v="2679"/>
    <s v="iHeartPillow, Connecting loved ones"/>
    <n v="32000"/>
    <n v="276"/>
    <x v="2"/>
    <x v="3"/>
    <s v="EUR"/>
    <n v="1459915491"/>
    <n v="1457327091"/>
    <b v="0"/>
    <n v="4"/>
    <b v="0"/>
    <s v="technology/makerspaces"/>
    <n v="0"/>
    <n v="0"/>
    <x v="2"/>
    <x v="37"/>
  </r>
  <r>
    <n v="2681"/>
    <x v="2680"/>
    <s v="Jolly's Hot Dogs: A beef hot dog topped with deliciously seasoned ground beef, mustard and minced onions."/>
    <n v="8000"/>
    <n v="55"/>
    <x v="2"/>
    <x v="0"/>
    <s v="USD"/>
    <n v="1405027750"/>
    <n v="1402867750"/>
    <b v="0"/>
    <n v="2"/>
    <b v="0"/>
    <s v="food/food trucks"/>
    <n v="0"/>
    <n v="0"/>
    <x v="7"/>
    <x v="19"/>
  </r>
  <r>
    <n v="2682"/>
    <x v="2681"/>
    <s v="Gourmet Toast is the culinary combination, neigh, perfection of America's most under-utilized snack: Toast."/>
    <n v="6000"/>
    <n v="1698"/>
    <x v="2"/>
    <x v="0"/>
    <s v="USD"/>
    <n v="1416635940"/>
    <n v="1413838540"/>
    <b v="0"/>
    <n v="20"/>
    <b v="0"/>
    <s v="food/food trucks"/>
    <n v="0"/>
    <n v="0"/>
    <x v="7"/>
    <x v="19"/>
  </r>
  <r>
    <n v="2683"/>
    <x v="2682"/>
    <s v="Cereal isn't only for breakfast! Help me bring cereal to the 92% of Americans who eat cereal everyday. Out of the home and to you!"/>
    <n v="15000"/>
    <n v="36"/>
    <x v="2"/>
    <x v="0"/>
    <s v="USD"/>
    <n v="1425233240"/>
    <n v="1422641240"/>
    <b v="0"/>
    <n v="3"/>
    <b v="0"/>
    <s v="food/food trucks"/>
    <n v="0"/>
    <n v="0"/>
    <x v="7"/>
    <x v="19"/>
  </r>
  <r>
    <n v="2684"/>
    <x v="2683"/>
    <s v="Not all wings are created equal. We believe ours take flight above the rest. Come judge for yourself. To us it Ain't No Thang..."/>
    <n v="70000"/>
    <n v="800"/>
    <x v="2"/>
    <x v="0"/>
    <s v="USD"/>
    <n v="1407621425"/>
    <n v="1404165425"/>
    <b v="0"/>
    <n v="4"/>
    <b v="0"/>
    <s v="food/food trucks"/>
    <n v="0"/>
    <n v="0"/>
    <x v="7"/>
    <x v="19"/>
  </r>
  <r>
    <n v="2685"/>
    <x v="2684"/>
    <s v="Home cooked meals made by Nana. Indiana's famous tenderloin sandwiches, Nana's homemade cole slaw and so much more."/>
    <n v="50000"/>
    <n v="10"/>
    <x v="2"/>
    <x v="0"/>
    <s v="USD"/>
    <n v="1430149330"/>
    <n v="1424968930"/>
    <b v="0"/>
    <n v="1"/>
    <b v="0"/>
    <s v="food/food trucks"/>
    <n v="0"/>
    <n v="0"/>
    <x v="7"/>
    <x v="19"/>
  </r>
  <r>
    <n v="2686"/>
    <x v="2685"/>
    <s v="2 years after a car accident, I was told that I could no longer work... I want to change that AND create something amazing Fair FOOD!"/>
    <n v="30000"/>
    <n v="0"/>
    <x v="2"/>
    <x v="0"/>
    <s v="USD"/>
    <n v="1412119423"/>
    <n v="1410391423"/>
    <b v="0"/>
    <n v="0"/>
    <b v="0"/>
    <s v="food/food trucks"/>
    <n v="0"/>
    <n v="0"/>
    <x v="7"/>
    <x v="19"/>
  </r>
  <r>
    <n v="2687"/>
    <x v="2686"/>
    <s v="Your American Pizzas, Wings, Stuffed Gouda Burger, Sweet &amp; Russet Potato Fries served on a food Truck!!"/>
    <n v="15000"/>
    <n v="0"/>
    <x v="2"/>
    <x v="0"/>
    <s v="USD"/>
    <n v="1435591318"/>
    <n v="1432999318"/>
    <b v="0"/>
    <n v="0"/>
    <b v="0"/>
    <s v="food/food trucks"/>
    <n v="0"/>
    <n v="0"/>
    <x v="7"/>
    <x v="19"/>
  </r>
  <r>
    <n v="2688"/>
    <x v="2687"/>
    <s v="The amazing gourmet Mac N Cheez Food Truck Campaigne!"/>
    <n v="50000"/>
    <n v="74"/>
    <x v="2"/>
    <x v="0"/>
    <s v="USD"/>
    <n v="1424746800"/>
    <n v="1422067870"/>
    <b v="0"/>
    <n v="14"/>
    <b v="0"/>
    <s v="food/food trucks"/>
    <n v="0"/>
    <n v="0"/>
    <x v="7"/>
    <x v="19"/>
  </r>
  <r>
    <n v="2689"/>
    <x v="2688"/>
    <s v="I am creating a high quality, local product only, concession trailer for local and remote events. Dearborn Brand, Winter's Brand, more."/>
    <n v="35000"/>
    <n v="1"/>
    <x v="2"/>
    <x v="0"/>
    <s v="USD"/>
    <n v="1469919890"/>
    <n v="1467327890"/>
    <b v="0"/>
    <n v="1"/>
    <b v="0"/>
    <s v="food/food trucks"/>
    <n v="0"/>
    <n v="0"/>
    <x v="7"/>
    <x v="19"/>
  </r>
  <r>
    <n v="2690"/>
    <x v="2689"/>
    <s v="The stuffed chicken wing originators need YOUR help starting a restaurant so our AMAZING wings will be available to you 7 days a week!"/>
    <n v="80000"/>
    <n v="8586"/>
    <x v="2"/>
    <x v="0"/>
    <s v="USD"/>
    <n v="1433298676"/>
    <n v="1429410676"/>
    <b v="0"/>
    <n v="118"/>
    <b v="0"/>
    <s v="food/food trucks"/>
    <n v="0"/>
    <n v="0"/>
    <x v="7"/>
    <x v="19"/>
  </r>
  <r>
    <n v="2691"/>
    <x v="2690"/>
    <s v="A Great New local Food Truck serving up ethnic fusion inspired eats in Ottawa."/>
    <n v="65000"/>
    <n v="35"/>
    <x v="2"/>
    <x v="5"/>
    <s v="CAD"/>
    <n v="1431278557"/>
    <n v="1427390557"/>
    <b v="0"/>
    <n v="2"/>
    <b v="0"/>
    <s v="food/food trucks"/>
    <n v="0"/>
    <n v="0"/>
    <x v="7"/>
    <x v="19"/>
  </r>
  <r>
    <n v="2692"/>
    <x v="2691"/>
    <s v="Our food truck will bring you -_x000a_                       Fast, Fresh, Food -_x000a_                            Throughout the Omaha area"/>
    <n v="3500"/>
    <n v="25"/>
    <x v="2"/>
    <x v="0"/>
    <s v="USD"/>
    <n v="1427266860"/>
    <n v="1424678460"/>
    <b v="0"/>
    <n v="1"/>
    <b v="0"/>
    <s v="food/food trucks"/>
    <n v="0"/>
    <n v="0"/>
    <x v="7"/>
    <x v="19"/>
  </r>
  <r>
    <n v="2693"/>
    <x v="2692"/>
    <s v="I want to start a food truck that specializes in chili cheese dogs, using new kinds of meats, cheeses and toppings you wouldn't imagine"/>
    <n v="5000"/>
    <n v="40"/>
    <x v="2"/>
    <x v="0"/>
    <s v="USD"/>
    <n v="1407899966"/>
    <n v="1405307966"/>
    <b v="0"/>
    <n v="3"/>
    <b v="0"/>
    <s v="food/food trucks"/>
    <n v="0"/>
    <n v="0"/>
    <x v="7"/>
    <x v="19"/>
  </r>
  <r>
    <n v="2694"/>
    <x v="2693"/>
    <s v="Gourmet taco truck infusing savory smoky flavors into your tacos, so when you open your container the aroma and actual smoke  flows out"/>
    <n v="30000"/>
    <n v="1"/>
    <x v="2"/>
    <x v="0"/>
    <s v="USD"/>
    <n v="1411701739"/>
    <n v="1409109739"/>
    <b v="0"/>
    <n v="1"/>
    <b v="0"/>
    <s v="food/food trucks"/>
    <n v="0"/>
    <n v="0"/>
    <x v="7"/>
    <x v="19"/>
  </r>
  <r>
    <n v="2695"/>
    <x v="2694"/>
    <s v="I am creating food magic on the go! Amazing food isn't just for sitdown restaraunts anymore!"/>
    <n v="15000"/>
    <n v="71"/>
    <x v="2"/>
    <x v="0"/>
    <s v="USD"/>
    <n v="1428981718"/>
    <n v="1423801318"/>
    <b v="0"/>
    <n v="3"/>
    <b v="0"/>
    <s v="food/food trucks"/>
    <n v="0"/>
    <n v="0"/>
    <x v="7"/>
    <x v="19"/>
  </r>
  <r>
    <n v="2696"/>
    <x v="2695"/>
    <s v="The dream to own a food truck, rolling wherever the army sends me, hiring other military spouses and veterans alike! Giving back!"/>
    <n v="60000"/>
    <n v="3390"/>
    <x v="2"/>
    <x v="0"/>
    <s v="USD"/>
    <n v="1419538560"/>
    <n v="1416600960"/>
    <b v="0"/>
    <n v="38"/>
    <b v="0"/>
    <s v="food/food trucks"/>
    <n v="0"/>
    <n v="0"/>
    <x v="7"/>
    <x v="19"/>
  </r>
  <r>
    <n v="2697"/>
    <x v="2696"/>
    <s v="Stuffed waffles made from Dough. Sweet, savory, salty and then stuffed with meats, fruits, and sauces!"/>
    <n v="23000"/>
    <n v="6061"/>
    <x v="2"/>
    <x v="0"/>
    <s v="USD"/>
    <n v="1438552800"/>
    <n v="1435876423"/>
    <b v="0"/>
    <n v="52"/>
    <b v="0"/>
    <s v="food/food trucks"/>
    <n v="0"/>
    <n v="0"/>
    <x v="7"/>
    <x v="19"/>
  </r>
  <r>
    <n v="2698"/>
    <x v="2697"/>
    <s v="We 'd love to give some TLC to our vintage pink taco trailer so we can continue to cook our signature Baja style shrimp tacos!"/>
    <n v="8000"/>
    <n v="26.01"/>
    <x v="2"/>
    <x v="0"/>
    <s v="USD"/>
    <n v="1403904808"/>
    <n v="1401312808"/>
    <b v="0"/>
    <n v="2"/>
    <b v="0"/>
    <s v="food/food trucks"/>
    <n v="0"/>
    <n v="0"/>
    <x v="7"/>
    <x v="19"/>
  </r>
  <r>
    <n v="2699"/>
    <x v="2698"/>
    <s v="Hi, I want make my first bakery. Food truck was great, but I not have a car licence. So, help me to be my dream!"/>
    <n v="2"/>
    <n v="0"/>
    <x v="2"/>
    <x v="5"/>
    <s v="CAD"/>
    <n v="1407533463"/>
    <n v="1404941463"/>
    <b v="0"/>
    <n v="0"/>
    <b v="0"/>
    <s v="food/food trucks"/>
    <n v="0"/>
    <n v="0"/>
    <x v="7"/>
    <x v="19"/>
  </r>
  <r>
    <n v="2700"/>
    <x v="2699"/>
    <s v="I currently own and operate a hot dog cart. I am hoping to purchase a used food truck so I can do business year round!"/>
    <n v="9999"/>
    <n v="70"/>
    <x v="2"/>
    <x v="0"/>
    <s v="USD"/>
    <n v="1411073972"/>
    <n v="1408481972"/>
    <b v="0"/>
    <n v="4"/>
    <b v="0"/>
    <s v="food/food trucks"/>
    <n v="0"/>
    <n v="0"/>
    <x v="7"/>
    <x v="19"/>
  </r>
  <r>
    <n v="2701"/>
    <x v="2700"/>
    <s v="We have been working extra hard to get our new training space ready and with a little extra help we hope to dream big for the future!"/>
    <n v="3400"/>
    <n v="1570"/>
    <x v="3"/>
    <x v="17"/>
    <s v="EUR"/>
    <n v="1491586534"/>
    <n v="1488911734"/>
    <b v="0"/>
    <n v="46"/>
    <b v="0"/>
    <s v="theater/spaces"/>
    <n v="0"/>
    <n v="0"/>
    <x v="1"/>
    <x v="38"/>
  </r>
  <r>
    <n v="2702"/>
    <x v="2701"/>
    <s v="The next phase of the evolution of Hygienic Art is the building of New London's first amphitheater, a covering for the Art Park."/>
    <n v="10000"/>
    <n v="3441"/>
    <x v="3"/>
    <x v="0"/>
    <s v="USD"/>
    <n v="1491416077"/>
    <n v="1488827677"/>
    <b v="1"/>
    <n v="26"/>
    <b v="0"/>
    <s v="theater/spaces"/>
    <n v="0"/>
    <n v="0"/>
    <x v="1"/>
    <x v="38"/>
  </r>
  <r>
    <n v="2703"/>
    <x v="2702"/>
    <s v="Â¡Tu nuevo espacio cultural multidisciplinario en el centro de Pachuca, Hidalgo"/>
    <n v="40000"/>
    <n v="41500"/>
    <x v="3"/>
    <x v="14"/>
    <s v="MXN"/>
    <n v="1490196830"/>
    <n v="1485016430"/>
    <b v="0"/>
    <n v="45"/>
    <b v="0"/>
    <s v="theater/spaces"/>
    <n v="0"/>
    <n v="0"/>
    <x v="1"/>
    <x v="38"/>
  </r>
  <r>
    <n v="2704"/>
    <x v="2703"/>
    <s v="We plan to rescue, relocate, and repurpose, a historic Little Red Brick House, to be incorporated into a riverfront amphitheater."/>
    <n v="19000"/>
    <n v="1145"/>
    <x v="3"/>
    <x v="0"/>
    <s v="USD"/>
    <n v="1491421314"/>
    <n v="1487709714"/>
    <b v="0"/>
    <n v="7"/>
    <b v="0"/>
    <s v="theater/spaces"/>
    <n v="0"/>
    <n v="0"/>
    <x v="1"/>
    <x v="38"/>
  </r>
  <r>
    <n v="2705"/>
    <x v="2704"/>
    <s v="Help light the lights at the historic Fischer Theatre in Danville, IL."/>
    <n v="16500"/>
    <n v="1739"/>
    <x v="3"/>
    <x v="0"/>
    <s v="USD"/>
    <n v="1490389158"/>
    <n v="1486504758"/>
    <b v="0"/>
    <n v="8"/>
    <b v="0"/>
    <s v="theater/spaces"/>
    <n v="0"/>
    <n v="0"/>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0"/>
    <n v="0"/>
    <x v="3"/>
    <x v="39"/>
  </r>
  <r>
    <n v="2742"/>
    <x v="2741"/>
    <s v="The pachyderms at the Denver Zoo are moving. Follow along on the convoluted journey to their new home."/>
    <n v="2500"/>
    <n v="731"/>
    <x v="2"/>
    <x v="0"/>
    <s v="USD"/>
    <n v="1337102187"/>
    <n v="1335892587"/>
    <b v="0"/>
    <n v="18"/>
    <b v="0"/>
    <s v="publishing/children's books"/>
    <n v="0"/>
    <n v="0"/>
    <x v="3"/>
    <x v="39"/>
  </r>
  <r>
    <n v="2743"/>
    <x v="2742"/>
    <s v="One Christmas every child was naughty, and Santa's son _x000a_St. Nick Jr sacrifices all his gifts over his whole life, for the children"/>
    <n v="5999"/>
    <n v="0"/>
    <x v="2"/>
    <x v="0"/>
    <s v="USD"/>
    <n v="1476863607"/>
    <n v="1474271607"/>
    <b v="0"/>
    <n v="0"/>
    <b v="0"/>
    <s v="publishing/children's books"/>
    <n v="0"/>
    <n 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0"/>
    <n v="0"/>
    <x v="3"/>
    <x v="39"/>
  </r>
  <r>
    <n v="2745"/>
    <x v="2744"/>
    <s v="A spunky little girl, driven by a love of pumpkin pie, overcomes her fears and serendipitiously discovers what she'll be for Halloween"/>
    <n v="8000"/>
    <n v="1751"/>
    <x v="2"/>
    <x v="0"/>
    <s v="USD"/>
    <n v="1342309368"/>
    <n v="1337125368"/>
    <b v="0"/>
    <n v="49"/>
    <b v="0"/>
    <s v="publishing/children's books"/>
    <n v="0"/>
    <n v="0"/>
    <x v="3"/>
    <x v="39"/>
  </r>
  <r>
    <n v="2746"/>
    <x v="2745"/>
    <s v="An easy fun way for children to understand the physical limitations of someone with CFIDS and Fibromyalgia using marbles and a jar."/>
    <n v="3000"/>
    <n v="801"/>
    <x v="2"/>
    <x v="0"/>
    <s v="USD"/>
    <n v="1409337911"/>
    <n v="1406745911"/>
    <b v="0"/>
    <n v="19"/>
    <b v="0"/>
    <s v="publishing/children's books"/>
    <n v="0"/>
    <n v="0"/>
    <x v="3"/>
    <x v="39"/>
  </r>
  <r>
    <n v="2747"/>
    <x v="2746"/>
    <s v="A collection of childrens poems written to educate, inspire and create quality time with parents. Beautifully illustrated, 44 pp."/>
    <n v="500"/>
    <n v="140"/>
    <x v="2"/>
    <x v="0"/>
    <s v="USD"/>
    <n v="1339816200"/>
    <n v="1337095997"/>
    <b v="0"/>
    <n v="4"/>
    <b v="0"/>
    <s v="publishing/children's books"/>
    <n v="0"/>
    <n v="0"/>
    <x v="3"/>
    <x v="39"/>
  </r>
  <r>
    <n v="2748"/>
    <x v="2747"/>
    <s v="Interactive Book with Audio to learn the Ojibwe Language for Children.  Website, Ebook and more!"/>
    <n v="5000"/>
    <n v="53"/>
    <x v="2"/>
    <x v="0"/>
    <s v="USD"/>
    <n v="1472835802"/>
    <n v="1470243802"/>
    <b v="0"/>
    <n v="4"/>
    <b v="0"/>
    <s v="publishing/children's books"/>
    <n v="0"/>
    <n v="0"/>
    <x v="3"/>
    <x v="39"/>
  </r>
  <r>
    <n v="2749"/>
    <x v="2748"/>
    <s v="Self-publishing my children's book."/>
    <n v="10000"/>
    <n v="110"/>
    <x v="2"/>
    <x v="0"/>
    <s v="USD"/>
    <n v="1428171037"/>
    <n v="1425582637"/>
    <b v="0"/>
    <n v="2"/>
    <b v="0"/>
    <s v="publishing/children's books"/>
    <n v="0"/>
    <n v="0"/>
    <x v="3"/>
    <x v="39"/>
  </r>
  <r>
    <n v="2750"/>
    <x v="2749"/>
    <s v="This is a journal where parents daily write something positive about their child.  Places for pictures, too."/>
    <n v="1999"/>
    <n v="0"/>
    <x v="2"/>
    <x v="0"/>
    <s v="USD"/>
    <n v="1341086400"/>
    <n v="1340055345"/>
    <b v="0"/>
    <n v="0"/>
    <b v="0"/>
    <s v="publishing/children's books"/>
    <n v="0"/>
    <n 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x v="2751"/>
    <s v="Andrew wonders if his life would be more exciting if he'd been hatched a frog. Shiny and green just seems more exciting to him. Until.."/>
    <n v="4800"/>
    <n v="550"/>
    <x v="2"/>
    <x v="0"/>
    <s v="USD"/>
    <n v="1324232504"/>
    <n v="1320776504"/>
    <b v="0"/>
    <n v="14"/>
    <b v="0"/>
    <s v="publishing/children's books"/>
    <n v="0"/>
    <n v="0"/>
    <x v="3"/>
    <x v="39"/>
  </r>
  <r>
    <n v="2753"/>
    <x v="2752"/>
    <s v="Written by my daughter and myself, illustrated by Jack Wiens. Everything is complete except for publishing."/>
    <n v="2000"/>
    <n v="380"/>
    <x v="2"/>
    <x v="0"/>
    <s v="USD"/>
    <n v="1346017023"/>
    <n v="1343425023"/>
    <b v="0"/>
    <n v="8"/>
    <b v="0"/>
    <s v="publishing/children's books"/>
    <n v="0"/>
    <n v="0"/>
    <x v="3"/>
    <x v="39"/>
  </r>
  <r>
    <n v="2754"/>
    <x v="2753"/>
    <s v="I have been a writer all my life. But until recently never a parent. I want to write a children book for my children, and yours!"/>
    <n v="10000"/>
    <n v="0"/>
    <x v="2"/>
    <x v="0"/>
    <s v="USD"/>
    <n v="1410448551"/>
    <n v="1407856551"/>
    <b v="0"/>
    <n v="0"/>
    <b v="0"/>
    <s v="publishing/children's books"/>
    <n v="0"/>
    <n v="0"/>
    <x v="3"/>
    <x v="39"/>
  </r>
  <r>
    <n v="2755"/>
    <x v="2754"/>
    <s v="Colourful and imaginative book app for children, will be relished especially by those with Irish roots."/>
    <n v="500"/>
    <n v="260"/>
    <x v="2"/>
    <x v="17"/>
    <s v="EUR"/>
    <n v="1428519527"/>
    <n v="1425927527"/>
    <b v="0"/>
    <n v="15"/>
    <b v="0"/>
    <s v="publishing/children's books"/>
    <n v="0"/>
    <n v="0"/>
    <x v="3"/>
    <x v="39"/>
  </r>
  <r>
    <n v="2756"/>
    <x v="2755"/>
    <s v="We all pray to the same God no matter what name we might refer to Him as.  Our children deserve to know this basic truth."/>
    <n v="10000"/>
    <n v="1048"/>
    <x v="2"/>
    <x v="0"/>
    <s v="USD"/>
    <n v="1389476201"/>
    <n v="1386884201"/>
    <b v="0"/>
    <n v="33"/>
    <b v="0"/>
    <s v="publishing/children's books"/>
    <n v="0"/>
    <n v="0"/>
    <x v="3"/>
    <x v="39"/>
  </r>
  <r>
    <n v="2757"/>
    <x v="2756"/>
    <s v="A children's letter book that Lampoons Hillary Clinton"/>
    <n v="1500"/>
    <n v="10"/>
    <x v="2"/>
    <x v="0"/>
    <s v="USD"/>
    <n v="1470498332"/>
    <n v="1469202332"/>
    <b v="0"/>
    <n v="2"/>
    <b v="0"/>
    <s v="publishing/children's books"/>
    <n v="0"/>
    <n v="0"/>
    <x v="3"/>
    <x v="39"/>
  </r>
  <r>
    <n v="2758"/>
    <x v="2757"/>
    <s v="Water Bomb Fight, Swooped &amp; Moon You Are Unique by Soraya Yvette are Christ centred Aussie outdoor fun adventure books for tween/teens"/>
    <n v="2000"/>
    <n v="234"/>
    <x v="2"/>
    <x v="2"/>
    <s v="AUD"/>
    <n v="1476095783"/>
    <n v="1474886183"/>
    <b v="0"/>
    <n v="6"/>
    <b v="0"/>
    <s v="publishing/children's books"/>
    <n v="0"/>
    <n v="0"/>
    <x v="3"/>
    <x v="39"/>
  </r>
  <r>
    <n v="2759"/>
    <x v="2758"/>
    <s v="READY TO PRINT. A fun 38 page full color, hand illustrated children's book based on Australian animals and Indigenous Legends."/>
    <n v="1000"/>
    <n v="105"/>
    <x v="2"/>
    <x v="2"/>
    <s v="AUD"/>
    <n v="1468658866"/>
    <n v="1464943666"/>
    <b v="0"/>
    <n v="2"/>
    <b v="0"/>
    <s v="publishing/children's books"/>
    <n v="0"/>
    <n v="0"/>
    <x v="3"/>
    <x v="39"/>
  </r>
  <r>
    <n v="2760"/>
    <x v="2759"/>
    <s v="A fantastic Doggie Adventure filled with laughter, tears and heroics. Lets get a fresh New Edition of Bosley published for all to enjoy"/>
    <n v="5000"/>
    <n v="0"/>
    <x v="2"/>
    <x v="1"/>
    <s v="GBP"/>
    <n v="1371726258"/>
    <n v="1369134258"/>
    <b v="0"/>
    <n v="0"/>
    <b v="0"/>
    <s v="publishing/children's books"/>
    <n v="0"/>
    <n v="0"/>
    <x v="3"/>
    <x v="39"/>
  </r>
  <r>
    <n v="2761"/>
    <x v="2760"/>
    <s v="Help me give away 500 copies of my picture book so more kids will know US geography!"/>
    <n v="5000"/>
    <n v="36"/>
    <x v="2"/>
    <x v="0"/>
    <s v="USD"/>
    <n v="1357176693"/>
    <n v="1354584693"/>
    <b v="0"/>
    <n v="4"/>
    <b v="0"/>
    <s v="publishing/children's books"/>
    <n v="0"/>
    <n v="0"/>
    <x v="3"/>
    <x v="39"/>
  </r>
  <r>
    <n v="2762"/>
    <x v="2761"/>
    <s v="How-to book of toys and games constructed from materials found in nature, recyclable and easily available."/>
    <n v="3250"/>
    <n v="25"/>
    <x v="2"/>
    <x v="0"/>
    <s v="USD"/>
    <n v="1332114795"/>
    <n v="1326934395"/>
    <b v="0"/>
    <n v="1"/>
    <b v="0"/>
    <s v="publishing/children's books"/>
    <n v="0"/>
    <n v="0"/>
    <x v="3"/>
    <x v="39"/>
  </r>
  <r>
    <n v="2763"/>
    <x v="2762"/>
    <s v="How Santa finds childrens homes without getting lost by following certain stars."/>
    <n v="39400"/>
    <n v="90"/>
    <x v="2"/>
    <x v="0"/>
    <s v="USD"/>
    <n v="1369403684"/>
    <n v="1365515684"/>
    <b v="0"/>
    <n v="3"/>
    <b v="0"/>
    <s v="publishing/children's books"/>
    <n v="0"/>
    <n v="0"/>
    <x v="3"/>
    <x v="39"/>
  </r>
  <r>
    <n v="2764"/>
    <x v="2763"/>
    <s v="My Budding Bears are four teddy bears living in an enchanted garden sharing friendship, tea parties and delightful adventures."/>
    <n v="4000"/>
    <n v="45"/>
    <x v="2"/>
    <x v="0"/>
    <s v="USD"/>
    <n v="1338404400"/>
    <n v="1335855631"/>
    <b v="0"/>
    <n v="4"/>
    <b v="0"/>
    <s v="publishing/children's books"/>
    <n v="0"/>
    <n v="0"/>
    <x v="3"/>
    <x v="39"/>
  </r>
  <r>
    <n v="2765"/>
    <x v="2764"/>
    <s v="I am writing an illustrated book for children ages 3 to 7 that meshes technology in everyday life stories."/>
    <n v="4000"/>
    <n v="0"/>
    <x v="2"/>
    <x v="0"/>
    <s v="USD"/>
    <n v="1351432428"/>
    <n v="1350050028"/>
    <b v="0"/>
    <n v="0"/>
    <b v="0"/>
    <s v="publishing/children's books"/>
    <n v="0"/>
    <n v="0"/>
    <x v="3"/>
    <x v="39"/>
  </r>
  <r>
    <n v="2766"/>
    <x v="2765"/>
    <s v="Jambie is a children's book geared towards kids ages 4-9 years of age. This book teaches young children about making wise decisions."/>
    <n v="5000"/>
    <n v="100"/>
    <x v="2"/>
    <x v="0"/>
    <s v="USD"/>
    <n v="1313078518"/>
    <n v="1310486518"/>
    <b v="0"/>
    <n v="4"/>
    <b v="0"/>
    <s v="publishing/children's books"/>
    <n v="0"/>
    <n v="0"/>
    <x v="3"/>
    <x v="39"/>
  </r>
  <r>
    <n v="2767"/>
    <x v="2766"/>
    <s v="An animated bedtime story with Dedka, Babka and the rest of the family working together on a BIG problem"/>
    <n v="4000"/>
    <n v="34"/>
    <x v="2"/>
    <x v="5"/>
    <s v="CAD"/>
    <n v="1439766050"/>
    <n v="1434582050"/>
    <b v="0"/>
    <n v="3"/>
    <b v="0"/>
    <s v="publishing/children's books"/>
    <n v="0"/>
    <n v="0"/>
    <x v="3"/>
    <x v="39"/>
  </r>
  <r>
    <n v="2768"/>
    <x v="2767"/>
    <s v="â€œItâ€™s Okay to Waitâ€ is the story of a father who sits down with his adolescent daughter to have â€œthe talkâ€ about sex."/>
    <n v="7000"/>
    <n v="1002"/>
    <x v="2"/>
    <x v="0"/>
    <s v="USD"/>
    <n v="1333028723"/>
    <n v="1330440323"/>
    <b v="0"/>
    <n v="34"/>
    <b v="0"/>
    <s v="publishing/children's books"/>
    <n v="0"/>
    <n v="0"/>
    <x v="3"/>
    <x v="39"/>
  </r>
  <r>
    <n v="2769"/>
    <x v="2768"/>
    <s v="Raph the Ninja Giraffe is a project that is my 5 year old sons idea, &amp; I am working with him to bring his idea to life."/>
    <n v="800"/>
    <n v="2"/>
    <x v="2"/>
    <x v="1"/>
    <s v="GBP"/>
    <n v="1401997790"/>
    <n v="1397677790"/>
    <b v="0"/>
    <n v="2"/>
    <b v="0"/>
    <s v="publishing/children's books"/>
    <n v="0"/>
    <n v="0"/>
    <x v="3"/>
    <x v="39"/>
  </r>
  <r>
    <n v="2770"/>
    <x v="2769"/>
    <s v="A story about two friends who part ways because they are different, then reunite after learning they both are made of atoms."/>
    <n v="20000"/>
    <n v="2082.25"/>
    <x v="2"/>
    <x v="0"/>
    <s v="USD"/>
    <n v="1395158130"/>
    <n v="1392569730"/>
    <b v="0"/>
    <n v="33"/>
    <b v="0"/>
    <s v="publishing/children's books"/>
    <n v="0"/>
    <n v="0"/>
    <x v="3"/>
    <x v="39"/>
  </r>
  <r>
    <n v="2771"/>
    <x v="2770"/>
    <s v="Hello Vermont are books that demonstrate the 4 seasons. Subtitles: Soggy Spring, Sizzling Summer, Fabulous Fall &amp; Winter Wonderland."/>
    <n v="19980"/>
    <n v="0"/>
    <x v="2"/>
    <x v="0"/>
    <s v="USD"/>
    <n v="1359738000"/>
    <n v="1355489140"/>
    <b v="0"/>
    <n v="0"/>
    <b v="0"/>
    <s v="publishing/children's books"/>
    <n v="0"/>
    <n v="0"/>
    <x v="3"/>
    <x v="39"/>
  </r>
  <r>
    <n v="2772"/>
    <x v="2771"/>
    <s v="See the little boy in the photo? Doesn't he look angelic? Wouldn't you like to read his story? Take a look at this......."/>
    <n v="8000"/>
    <n v="0"/>
    <x v="2"/>
    <x v="0"/>
    <s v="USD"/>
    <n v="1381006294"/>
    <n v="1379710294"/>
    <b v="0"/>
    <n v="0"/>
    <b v="0"/>
    <s v="publishing/children's books"/>
    <n v="0"/>
    <n v="0"/>
    <x v="3"/>
    <x v="39"/>
  </r>
  <r>
    <n v="2773"/>
    <x v="2772"/>
    <s v="Parents know the pain of rereading bad bedtime stories. I want to write stories that all ages will enjoy"/>
    <n v="530"/>
    <n v="1"/>
    <x v="2"/>
    <x v="5"/>
    <s v="CAD"/>
    <n v="1461530721"/>
    <n v="1460666721"/>
    <b v="0"/>
    <n v="1"/>
    <b v="0"/>
    <s v="publishing/children's books"/>
    <n v="0"/>
    <n v="0"/>
    <x v="3"/>
    <x v="39"/>
  </r>
  <r>
    <n v="2774"/>
    <x v="2773"/>
    <s v="Building the inner wealth of children builds stronger families, schools and communities. Peaceful and positive relationships flourish."/>
    <n v="4000"/>
    <n v="570"/>
    <x v="2"/>
    <x v="0"/>
    <s v="USD"/>
    <n v="1362711728"/>
    <n v="1360119728"/>
    <b v="0"/>
    <n v="13"/>
    <b v="0"/>
    <s v="publishing/children's books"/>
    <n v="0"/>
    <n v="0"/>
    <x v="3"/>
    <x v="39"/>
  </r>
  <r>
    <n v="2775"/>
    <x v="2774"/>
    <s v="Kids Radio Theatre is a radio show played on National Pubic Radio to teach children all about theatre every Sunday 20 states."/>
    <n v="5000"/>
    <n v="150"/>
    <x v="2"/>
    <x v="0"/>
    <s v="USD"/>
    <n v="1323994754"/>
    <n v="1321402754"/>
    <b v="0"/>
    <n v="2"/>
    <b v="0"/>
    <s v="publishing/children's books"/>
    <n v="0"/>
    <n v="0"/>
    <x v="3"/>
    <x v="39"/>
  </r>
  <r>
    <n v="2776"/>
    <x v="2775"/>
    <s v="A young girlâ€™s journey into a world of superheroesâ€”exploring love, compassion and acceptance with mystical creatures from far away."/>
    <n v="21000"/>
    <n v="1655"/>
    <x v="2"/>
    <x v="0"/>
    <s v="USD"/>
    <n v="1434092876"/>
    <n v="1431414476"/>
    <b v="0"/>
    <n v="36"/>
    <b v="0"/>
    <s v="publishing/children's books"/>
    <n v="0"/>
    <n v="0"/>
    <x v="3"/>
    <x v="39"/>
  </r>
  <r>
    <n v="2777"/>
    <x v="2776"/>
    <s v="Thisis a children's story.It teaches family values and about other animals in the forest.It teaches the value of friendship also.Thanks"/>
    <n v="3000"/>
    <n v="10"/>
    <x v="2"/>
    <x v="0"/>
    <s v="USD"/>
    <n v="1437149004"/>
    <n v="1434557004"/>
    <b v="0"/>
    <n v="1"/>
    <b v="0"/>
    <s v="publishing/children's books"/>
    <n v="0"/>
    <n v="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
    <n v="0"/>
    <x v="3"/>
    <x v="39"/>
  </r>
  <r>
    <n v="2779"/>
    <x v="2778"/>
    <s v="Our Moon is a simple book based on a nightly tradition my mother and youngest son started while I was working away."/>
    <n v="2500"/>
    <n v="53"/>
    <x v="2"/>
    <x v="0"/>
    <s v="USD"/>
    <n v="1448204621"/>
    <n v="1445609021"/>
    <b v="0"/>
    <n v="1"/>
    <b v="0"/>
    <s v="publishing/children's books"/>
    <n v="0"/>
    <n v="0"/>
    <x v="3"/>
    <x v="39"/>
  </r>
  <r>
    <n v="2780"/>
    <x v="2779"/>
    <s v="Turn the World with my kids, and then write a book with the advice for traveling with baby"/>
    <n v="100000"/>
    <n v="0"/>
    <x v="2"/>
    <x v="13"/>
    <s v="EUR"/>
    <n v="1489142688"/>
    <n v="1486550688"/>
    <b v="0"/>
    <n v="0"/>
    <b v="0"/>
    <s v="publishing/children's books"/>
    <n v="0"/>
    <n 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
    <n v="0"/>
    <x v="1"/>
    <x v="6"/>
  </r>
  <r>
    <n v="2842"/>
    <x v="2841"/>
    <s v="A play performed at the FCO Global Summit on the Preventing Sexual Violence Initiative, hosted by William Hague and Angelina Jolie"/>
    <n v="1500"/>
    <n v="0"/>
    <x v="2"/>
    <x v="1"/>
    <s v="GBP"/>
    <n v="1403348400"/>
    <n v="1401058295"/>
    <b v="0"/>
    <n v="0"/>
    <b v="0"/>
    <s v="theater/plays"/>
    <n v="0"/>
    <n v="0"/>
    <x v="1"/>
    <x v="6"/>
  </r>
  <r>
    <n v="2843"/>
    <x v="2842"/>
    <s v="We're high school students directing a film adaptation of the play, Fallen Angels, written by NoÃ«l Coward and set in the 1920's."/>
    <n v="1200"/>
    <n v="0"/>
    <x v="2"/>
    <x v="0"/>
    <s v="USD"/>
    <n v="1465790400"/>
    <n v="1462210950"/>
    <b v="0"/>
    <n v="0"/>
    <b v="0"/>
    <s v="theater/plays"/>
    <n v="0"/>
    <n v="0"/>
    <x v="1"/>
    <x v="6"/>
  </r>
  <r>
    <n v="2844"/>
    <x v="2843"/>
    <s v="Zwei ausgebildete Schauspieler, ein Musiker - gemeinsam bringt man ein waschechtes KabarettstÃ¼ck auf die BÃ¼hne."/>
    <n v="550"/>
    <n v="30"/>
    <x v="2"/>
    <x v="15"/>
    <s v="EUR"/>
    <n v="1483535180"/>
    <n v="1480943180"/>
    <b v="0"/>
    <n v="1"/>
    <b v="0"/>
    <s v="theater/plays"/>
    <n v="0"/>
    <n v="0"/>
    <x v="1"/>
    <x v="6"/>
  </r>
  <r>
    <n v="2845"/>
    <x v="2844"/>
    <s v="The Maderati: A bitingly witty absurdest comedy, which pokes wickedly perceptive fun at NY artist lifestyle."/>
    <n v="7500"/>
    <n v="2366"/>
    <x v="2"/>
    <x v="0"/>
    <s v="USD"/>
    <n v="1433723033"/>
    <n v="1428539033"/>
    <b v="0"/>
    <n v="39"/>
    <b v="0"/>
    <s v="theater/plays"/>
    <n v="0"/>
    <n v="0"/>
    <x v="1"/>
    <x v="6"/>
  </r>
  <r>
    <n v="2846"/>
    <x v="2845"/>
    <s v="SIN, has an important message, outstanding music, uplifting performances and amazing entertainment. SIN, is a &quot;must see&quot; for everyone!"/>
    <n v="8000"/>
    <n v="0"/>
    <x v="2"/>
    <x v="0"/>
    <s v="USD"/>
    <n v="1432917394"/>
    <n v="1429029394"/>
    <b v="0"/>
    <n v="0"/>
    <b v="0"/>
    <s v="theater/plays"/>
    <n v="0"/>
    <n v="0"/>
    <x v="1"/>
    <x v="6"/>
  </r>
  <r>
    <n v="2847"/>
    <x v="2846"/>
    <s v="Dark secrets come to light when Mariah meets Stella. They find a way to face the south's largest elephant in the room: RACISM."/>
    <n v="2000"/>
    <n v="0"/>
    <x v="2"/>
    <x v="0"/>
    <s v="USD"/>
    <n v="1464031265"/>
    <n v="1458847265"/>
    <b v="0"/>
    <n v="0"/>
    <b v="0"/>
    <s v="theater/plays"/>
    <n v="0"/>
    <n v="0"/>
    <x v="1"/>
    <x v="6"/>
  </r>
  <r>
    <n v="2848"/>
    <x v="2847"/>
    <s v="Wendell Pierce stars in Brothers from the Bottom by Jackie Alexander to mark Hurricane Katrinaâ€™s 10th Anniversary. June 2015 in NoLA."/>
    <n v="35000"/>
    <n v="70"/>
    <x v="2"/>
    <x v="0"/>
    <s v="USD"/>
    <n v="1432913659"/>
    <n v="1430321659"/>
    <b v="0"/>
    <n v="3"/>
    <b v="0"/>
    <s v="theater/plays"/>
    <n v="0"/>
    <n v="0"/>
    <x v="1"/>
    <x v="6"/>
  </r>
  <r>
    <n v="2849"/>
    <x v="2848"/>
    <s v="NonSens!cal tackles the struggles of four people with mental health issues/disorders inspired by A.A Milne's Winnie the Pooh"/>
    <n v="500"/>
    <n v="5"/>
    <x v="2"/>
    <x v="1"/>
    <s v="GBP"/>
    <n v="1461406600"/>
    <n v="1458814600"/>
    <b v="0"/>
    <n v="1"/>
    <b v="0"/>
    <s v="theater/plays"/>
    <n v="0"/>
    <n v="0"/>
    <x v="1"/>
    <x v="6"/>
  </r>
  <r>
    <n v="2850"/>
    <x v="2849"/>
    <s v="Romeo and Juliet: Wouldn't it be great if they didn't all die at the end? Now YOU get to control the fate of these timeless characters!"/>
    <n v="8000"/>
    <n v="311"/>
    <x v="2"/>
    <x v="0"/>
    <s v="USD"/>
    <n v="1409962211"/>
    <n v="1407370211"/>
    <b v="0"/>
    <n v="13"/>
    <b v="0"/>
    <s v="theater/plays"/>
    <n v="0"/>
    <n v="0"/>
    <x v="1"/>
    <x v="6"/>
  </r>
  <r>
    <n v="2851"/>
    <x v="2850"/>
    <s v="Set in Southern America â€œThe Divideâ€ is a stage play that touches on the issues that are forefront in America and the world."/>
    <n v="4500"/>
    <n v="0"/>
    <x v="2"/>
    <x v="17"/>
    <s v="EUR"/>
    <n v="1454109420"/>
    <n v="1453334629"/>
    <b v="0"/>
    <n v="0"/>
    <b v="0"/>
    <s v="theater/plays"/>
    <n v="0"/>
    <n v="0"/>
    <x v="1"/>
    <x v="6"/>
  </r>
  <r>
    <n v="2852"/>
    <x v="2851"/>
    <s v="Just one time back to the past on the Freedom Train will open your eyes and your lives will never ever be the same!"/>
    <n v="5000"/>
    <n v="95"/>
    <x v="2"/>
    <x v="0"/>
    <s v="USD"/>
    <n v="1403312703"/>
    <n v="1400720703"/>
    <b v="0"/>
    <n v="6"/>
    <b v="0"/>
    <s v="theater/plays"/>
    <n v="0"/>
    <n v="0"/>
    <x v="1"/>
    <x v="6"/>
  </r>
  <r>
    <n v="2853"/>
    <x v="2852"/>
    <s v="Much has been written by women on breast cancer. Yet, there is little that has been written for the theatre on this by men. I have!"/>
    <n v="9500"/>
    <n v="0"/>
    <x v="2"/>
    <x v="5"/>
    <s v="CAD"/>
    <n v="1410669297"/>
    <n v="1405485297"/>
    <b v="0"/>
    <n v="0"/>
    <b v="0"/>
    <s v="theater/plays"/>
    <n v="0"/>
    <n v="0"/>
    <x v="1"/>
    <x v="6"/>
  </r>
  <r>
    <n v="2854"/>
    <x v="2853"/>
    <s v="Almost Random Theatre's play about a candidate - with no policies - who is seeking election in May 2015"/>
    <n v="1000"/>
    <n v="417"/>
    <x v="2"/>
    <x v="1"/>
    <s v="GBP"/>
    <n v="1431018719"/>
    <n v="1429290719"/>
    <b v="0"/>
    <n v="14"/>
    <b v="0"/>
    <s v="theater/plays"/>
    <n v="0"/>
    <n v="0"/>
    <x v="1"/>
    <x v="6"/>
  </r>
  <r>
    <n v="2855"/>
    <x v="2854"/>
    <s v="Raising funds to have a private stage reading for an upcoming play from THE ENSEMBLE THEATRE COMPANY OF NEW YORK (www.tetcny.org)"/>
    <n v="600"/>
    <n v="300"/>
    <x v="2"/>
    <x v="0"/>
    <s v="USD"/>
    <n v="1454110440"/>
    <n v="1451607071"/>
    <b v="0"/>
    <n v="5"/>
    <b v="0"/>
    <s v="theater/plays"/>
    <n v="0"/>
    <n v="0"/>
    <x v="1"/>
    <x v="6"/>
  </r>
  <r>
    <n v="2856"/>
    <x v="2855"/>
    <s v="This will be the fifth play of The Jokeress, based on the ebook/paperback novelette series. It is scifi, suspense, terror, and noir."/>
    <n v="3000"/>
    <n v="146"/>
    <x v="2"/>
    <x v="0"/>
    <s v="USD"/>
    <n v="1439069640"/>
    <n v="1433897647"/>
    <b v="0"/>
    <n v="6"/>
    <b v="0"/>
    <s v="theater/plays"/>
    <n v="0"/>
    <n v="0"/>
    <x v="1"/>
    <x v="6"/>
  </r>
  <r>
    <n v="2857"/>
    <x v="2856"/>
    <s v="Somos una compaÃ±Ã­a de teatro independiente. Y en el 2017 queremos arrancar con el montaje de 3 obras._x000a_3 elencos, 3 espacios."/>
    <n v="38000"/>
    <n v="7500"/>
    <x v="2"/>
    <x v="14"/>
    <s v="MXN"/>
    <n v="1487613600"/>
    <n v="1482444295"/>
    <b v="0"/>
    <n v="15"/>
    <b v="0"/>
    <s v="theater/plays"/>
    <n v="0"/>
    <n v="0"/>
    <x v="1"/>
    <x v="6"/>
  </r>
  <r>
    <n v="2858"/>
    <x v="2857"/>
    <s v="Een Gay Party in het centrum van Amersfoort. _x000a_Een geweldige avond uit, met een show, optredens en DJ's."/>
    <n v="1000"/>
    <n v="0"/>
    <x v="2"/>
    <x v="9"/>
    <s v="EUR"/>
    <n v="1417778880"/>
    <n v="1415711095"/>
    <b v="0"/>
    <n v="0"/>
    <b v="0"/>
    <s v="theater/plays"/>
    <n v="0"/>
    <n v="0"/>
    <x v="1"/>
    <x v="6"/>
  </r>
  <r>
    <n v="2859"/>
    <x v="2858"/>
    <s v="A theatre company that will create works to inspire young people and get everyone involved."/>
    <n v="2000"/>
    <n v="35"/>
    <x v="2"/>
    <x v="2"/>
    <s v="AUD"/>
    <n v="1444984904"/>
    <n v="1439800904"/>
    <b v="0"/>
    <n v="1"/>
    <b v="0"/>
    <s v="theater/plays"/>
    <n v="0"/>
    <n v="0"/>
    <x v="1"/>
    <x v="6"/>
  </r>
  <r>
    <n v="2860"/>
    <x v="2859"/>
    <s v="The Bard's classic tale set in the 2016 Presidential Campaign. Power, corruption, greed, and conspiracy. How far are you willing to go?"/>
    <n v="4000"/>
    <n v="266"/>
    <x v="2"/>
    <x v="0"/>
    <s v="USD"/>
    <n v="1466363576"/>
    <n v="1461179576"/>
    <b v="0"/>
    <n v="9"/>
    <b v="0"/>
    <s v="theater/plays"/>
    <n v="0"/>
    <n v="0"/>
    <x v="1"/>
    <x v="6"/>
  </r>
  <r>
    <n v="2861"/>
    <x v="2860"/>
    <s v="The University of Queensland Drama Production Course is putting on an adaptation of William Shakespeares Julius Caesar"/>
    <n v="250"/>
    <n v="80"/>
    <x v="2"/>
    <x v="2"/>
    <s v="AUD"/>
    <n v="1443103848"/>
    <n v="1441894248"/>
    <b v="0"/>
    <n v="3"/>
    <b v="0"/>
    <s v="theater/plays"/>
    <n v="0"/>
    <n v="0"/>
    <x v="1"/>
    <x v="6"/>
  </r>
  <r>
    <n v="2862"/>
    <x v="2861"/>
    <s v="&quot;Get Your Life Back&quot; is a dynamic stage play that deals with true issues of life that reign in the lives of many people everyday."/>
    <n v="12700"/>
    <n v="55"/>
    <x v="2"/>
    <x v="0"/>
    <s v="USD"/>
    <n v="1403636229"/>
    <n v="1401044229"/>
    <b v="0"/>
    <n v="3"/>
    <b v="0"/>
    <s v="theater/plays"/>
    <n v="0"/>
    <n v="0"/>
    <x v="1"/>
    <x v="6"/>
  </r>
  <r>
    <n v="2863"/>
    <x v="2862"/>
    <s v="I would like to start a Acting Company that supports and includes LGBTQ youth and young adults in very conservative North Texas"/>
    <n v="50000"/>
    <n v="20"/>
    <x v="2"/>
    <x v="0"/>
    <s v="USD"/>
    <n v="1410279123"/>
    <n v="1405095123"/>
    <b v="0"/>
    <n v="1"/>
    <b v="0"/>
    <s v="theater/plays"/>
    <n v="0"/>
    <n v="0"/>
    <x v="1"/>
    <x v="6"/>
  </r>
  <r>
    <n v="2864"/>
    <x v="2863"/>
    <s v="Accessible, original theatre for all!"/>
    <n v="2500"/>
    <n v="40"/>
    <x v="2"/>
    <x v="1"/>
    <s v="GBP"/>
    <n v="1437139080"/>
    <n v="1434552207"/>
    <b v="0"/>
    <n v="3"/>
    <b v="0"/>
    <s v="theater/plays"/>
    <n v="0"/>
    <n v="0"/>
    <x v="1"/>
    <x v="6"/>
  </r>
  <r>
    <n v="2865"/>
    <x v="2864"/>
    <s v="Prepare to be Swept Away. Three short plays from three master playwrights; LANDFALL, SNIPER and DANGERS of TOBACCO!"/>
    <n v="2888"/>
    <n v="0"/>
    <x v="2"/>
    <x v="0"/>
    <s v="USD"/>
    <n v="1420512259"/>
    <n v="1415328259"/>
    <b v="0"/>
    <n v="0"/>
    <b v="0"/>
    <s v="theater/plays"/>
    <n v="0"/>
    <n v="0"/>
    <x v="1"/>
    <x v="6"/>
  </r>
  <r>
    <n v="2866"/>
    <x v="2865"/>
    <s v="The reality is dark, sinister. The milieu is not as friendly as it claims. What is this place? Where is it? Is it your local church?"/>
    <n v="5000"/>
    <n v="45"/>
    <x v="2"/>
    <x v="0"/>
    <s v="USD"/>
    <n v="1476482400"/>
    <n v="1473893721"/>
    <b v="0"/>
    <n v="2"/>
    <b v="0"/>
    <s v="theater/plays"/>
    <n v="0"/>
    <n v="0"/>
    <x v="1"/>
    <x v="6"/>
  </r>
  <r>
    <n v="2867"/>
    <x v="2866"/>
    <s v="This production is being put together by Wilson's newest professional theater company, the Wyldepine Players in conjunction w/ Taiplab"/>
    <n v="2500"/>
    <n v="504"/>
    <x v="2"/>
    <x v="0"/>
    <s v="USD"/>
    <n v="1467604800"/>
    <n v="1465533672"/>
    <b v="0"/>
    <n v="10"/>
    <b v="0"/>
    <s v="theater/plays"/>
    <n v="0"/>
    <n v="0"/>
    <x v="1"/>
    <x v="6"/>
  </r>
  <r>
    <n v="2868"/>
    <x v="2867"/>
    <s v="7 billion people &amp; most of us feel alone.  It's time we become emotionally unzipped.  &quot;Unzipped&quot; a new play about men &amp; relationships."/>
    <n v="15000"/>
    <n v="6301.76"/>
    <x v="2"/>
    <x v="0"/>
    <s v="USD"/>
    <n v="1475697054"/>
    <n v="1473105054"/>
    <b v="0"/>
    <n v="60"/>
    <b v="0"/>
    <s v="theater/plays"/>
    <n v="0"/>
    <n v="0"/>
    <x v="1"/>
    <x v="6"/>
  </r>
  <r>
    <n v="2869"/>
    <x v="2868"/>
    <s v="We provide performing arts training and experience to young people of low income families in NYC, building confidence and self esteem"/>
    <n v="20000"/>
    <n v="177"/>
    <x v="2"/>
    <x v="0"/>
    <s v="USD"/>
    <n v="1468937681"/>
    <n v="1466345681"/>
    <b v="0"/>
    <n v="5"/>
    <b v="0"/>
    <s v="theater/plays"/>
    <n v="0"/>
    <n v="0"/>
    <x v="1"/>
    <x v="6"/>
  </r>
  <r>
    <n v="2870"/>
    <x v="2869"/>
    <s v="The war in Iraq changed everything -one journey from the safe haven of the 99% to the shadows of veteran. How would you persevere?"/>
    <n v="5000"/>
    <n v="750"/>
    <x v="2"/>
    <x v="0"/>
    <s v="USD"/>
    <n v="1400301165"/>
    <n v="1397709165"/>
    <b v="0"/>
    <n v="9"/>
    <b v="0"/>
    <s v="theater/plays"/>
    <n v="0"/>
    <n v="0"/>
    <x v="1"/>
    <x v="6"/>
  </r>
  <r>
    <n v="2871"/>
    <x v="2870"/>
    <s v="America's dad or serial rapist? Or both? The stories of the Bill Cosby accusers and the society so skeptical of them."/>
    <n v="10000"/>
    <n v="467"/>
    <x v="2"/>
    <x v="0"/>
    <s v="USD"/>
    <n v="1419183813"/>
    <n v="1417455813"/>
    <b v="0"/>
    <n v="13"/>
    <b v="0"/>
    <s v="theater/plays"/>
    <n v="0"/>
    <n v="0"/>
    <x v="1"/>
    <x v="6"/>
  </r>
  <r>
    <n v="2872"/>
    <x v="2871"/>
    <s v="Local Theatre group in Loudoun County, Virginia. Looking for funds to start producing shows!"/>
    <n v="3000"/>
    <n v="0"/>
    <x v="2"/>
    <x v="0"/>
    <s v="USD"/>
    <n v="1434768438"/>
    <n v="1429584438"/>
    <b v="0"/>
    <n v="0"/>
    <b v="0"/>
    <s v="theater/plays"/>
    <n v="0"/>
    <n v="0"/>
    <x v="1"/>
    <x v="6"/>
  </r>
  <r>
    <n v="2873"/>
    <x v="2872"/>
    <s v="DC/Baltimore AEA actors band together produce a world premiere of a touching, bittersweet, award winning play about letting go to live"/>
    <n v="2500"/>
    <n v="953"/>
    <x v="2"/>
    <x v="0"/>
    <s v="USD"/>
    <n v="1422473831"/>
    <n v="1419881831"/>
    <b v="0"/>
    <n v="8"/>
    <b v="0"/>
    <s v="theater/plays"/>
    <n v="0"/>
    <n v="0"/>
    <x v="1"/>
    <x v="6"/>
  </r>
  <r>
    <n v="2874"/>
    <x v="2873"/>
    <s v="We present Classics made for the 21st Century and we need a space! Please help us rent a space for The Importance of Being Earnest!"/>
    <n v="5000"/>
    <n v="271"/>
    <x v="2"/>
    <x v="0"/>
    <s v="USD"/>
    <n v="1484684186"/>
    <n v="1482092186"/>
    <b v="0"/>
    <n v="3"/>
    <b v="0"/>
    <s v="theater/plays"/>
    <n v="0"/>
    <n v="0"/>
    <x v="1"/>
    <x v="6"/>
  </r>
  <r>
    <n v="2875"/>
    <x v="2874"/>
    <s v="Play about Tracey a gay man trapped in his room by his Bible thumping mother. He finds love but the room can not keep the love alive."/>
    <n v="20000"/>
    <n v="7"/>
    <x v="2"/>
    <x v="0"/>
    <s v="USD"/>
    <n v="1462417493"/>
    <n v="1459825493"/>
    <b v="0"/>
    <n v="3"/>
    <b v="0"/>
    <s v="theater/plays"/>
    <n v="0"/>
    <n v="0"/>
    <x v="1"/>
    <x v="6"/>
  </r>
  <r>
    <n v="2876"/>
    <x v="2875"/>
    <s v="Charlotte NC playwright looking to showcase a series of three stage plays.  Plays are funny, completed and ready to run!"/>
    <n v="150000"/>
    <n v="0"/>
    <x v="2"/>
    <x v="0"/>
    <s v="USD"/>
    <n v="1437069079"/>
    <n v="1434477079"/>
    <b v="0"/>
    <n v="0"/>
    <b v="0"/>
    <s v="theater/plays"/>
    <n v="0"/>
    <n v="0"/>
    <x v="1"/>
    <x v="6"/>
  </r>
  <r>
    <n v="2877"/>
    <x v="2876"/>
    <s v="Two of the 20th Centuryâ€™s Greatest Artists _x000a_navigate the perilous terrain of Art &amp; Fame _x000a_in a historic Collaboration."/>
    <n v="6000"/>
    <n v="650"/>
    <x v="2"/>
    <x v="0"/>
    <s v="USD"/>
    <n v="1480525200"/>
    <n v="1477781724"/>
    <b v="0"/>
    <n v="6"/>
    <b v="0"/>
    <s v="theater/plays"/>
    <n v="0"/>
    <n v="0"/>
    <x v="1"/>
    <x v="6"/>
  </r>
  <r>
    <n v="2878"/>
    <x v="2877"/>
    <s v="World premiere of &quot;I'm Just Here to Buy Soy Sauce&quot;, a play about China &amp; the UK housing crisis by Jingan Young location TBC"/>
    <n v="3000"/>
    <n v="63"/>
    <x v="2"/>
    <x v="1"/>
    <s v="GBP"/>
    <n v="1435934795"/>
    <n v="1430750795"/>
    <b v="0"/>
    <n v="4"/>
    <b v="0"/>
    <s v="theater/plays"/>
    <n v="0"/>
    <n v="0"/>
    <x v="1"/>
    <x v="6"/>
  </r>
  <r>
    <n v="2879"/>
    <x v="2878"/>
    <s v="She that fines a husband? Wait, is that right? Girl... you better check yourself, before you wreck yourself!"/>
    <n v="11200"/>
    <n v="29"/>
    <x v="2"/>
    <x v="0"/>
    <s v="USD"/>
    <n v="1453310661"/>
    <n v="1450718661"/>
    <b v="0"/>
    <n v="1"/>
    <b v="0"/>
    <s v="theater/plays"/>
    <n v="0"/>
    <n v="0"/>
    <x v="1"/>
    <x v="6"/>
  </r>
  <r>
    <n v="2880"/>
    <x v="2879"/>
    <s v="BELIEF leaves res &amp; crosses nations, swims the Atlantic, landing on Isle where Salish meets Gaelic, where humanity transcends barriers"/>
    <n v="12000"/>
    <n v="2800"/>
    <x v="2"/>
    <x v="0"/>
    <s v="USD"/>
    <n v="1440090300"/>
    <n v="1436305452"/>
    <b v="0"/>
    <n v="29"/>
    <b v="0"/>
    <s v="theater/plays"/>
    <n v="0"/>
    <n v="0"/>
    <x v="1"/>
    <x v="6"/>
  </r>
  <r>
    <n v="2881"/>
    <x v="2880"/>
    <s v="&quot;The struggles of Alzheimer's  &amp; Alcoholism. &quot;Courage is the quiet voice at the end of the day, saying, I will try again tomorrow.&quot;"/>
    <n v="5500"/>
    <n v="0"/>
    <x v="2"/>
    <x v="0"/>
    <s v="USD"/>
    <n v="1417620036"/>
    <n v="1412432436"/>
    <b v="0"/>
    <n v="0"/>
    <b v="0"/>
    <s v="theater/plays"/>
    <n v="0"/>
    <n v="0"/>
    <x v="1"/>
    <x v="6"/>
  </r>
  <r>
    <n v="2882"/>
    <x v="2881"/>
    <s v="A one-woman show about the life of Eva Schloss, her time in Auschwitz, and the positive impact she has had on thousands of lives."/>
    <n v="750"/>
    <n v="252"/>
    <x v="2"/>
    <x v="0"/>
    <s v="USD"/>
    <n v="1462112318"/>
    <n v="1459520318"/>
    <b v="0"/>
    <n v="4"/>
    <b v="0"/>
    <s v="theater/plays"/>
    <n v="0"/>
    <n v="0"/>
    <x v="1"/>
    <x v="6"/>
  </r>
  <r>
    <n v="2883"/>
    <x v="2882"/>
    <s v="Ticket sales benefit Bedford Hills Maximum Security Prison, Women's College Program Library. Presented by Theater For The New City."/>
    <n v="10000"/>
    <n v="1908"/>
    <x v="2"/>
    <x v="0"/>
    <s v="USD"/>
    <n v="1454734740"/>
    <n v="1451684437"/>
    <b v="0"/>
    <n v="5"/>
    <b v="0"/>
    <s v="theater/plays"/>
    <n v="0"/>
    <n v="0"/>
    <x v="1"/>
    <x v="6"/>
  </r>
  <r>
    <n v="2884"/>
    <x v="2883"/>
    <s v="Come explore the dream world of Jim Morrison, rock singer, mystic, poet, shaman."/>
    <n v="45000"/>
    <n v="185"/>
    <x v="2"/>
    <x v="0"/>
    <s v="USD"/>
    <n v="1417800435"/>
    <n v="1415208435"/>
    <b v="0"/>
    <n v="4"/>
    <b v="0"/>
    <s v="theater/plays"/>
    <n v="0"/>
    <n v="0"/>
    <x v="1"/>
    <x v="6"/>
  </r>
  <r>
    <n v="2885"/>
    <x v="2884"/>
    <s v="An historic and proud work of Polish nationalistic literature performed on stage."/>
    <n v="400"/>
    <n v="130"/>
    <x v="2"/>
    <x v="0"/>
    <s v="USD"/>
    <n v="1426294201"/>
    <n v="1423705801"/>
    <b v="0"/>
    <n v="5"/>
    <b v="0"/>
    <s v="theater/plays"/>
    <n v="0"/>
    <n v="0"/>
    <x v="1"/>
    <x v="6"/>
  </r>
  <r>
    <n v="2886"/>
    <x v="2885"/>
    <s v="Help us provide half-price tickets to the 11th annual Variations Project, allowing our fellow artists to see this wonderful production."/>
    <n v="200"/>
    <n v="10"/>
    <x v="2"/>
    <x v="0"/>
    <s v="USD"/>
    <n v="1442635140"/>
    <n v="1442243484"/>
    <b v="0"/>
    <n v="1"/>
    <b v="0"/>
    <s v="theater/plays"/>
    <n v="0"/>
    <n v="0"/>
    <x v="1"/>
    <x v="6"/>
  </r>
  <r>
    <n v="2887"/>
    <x v="2886"/>
    <s v="A stage play of love, faith, &amp; relationships in a comical &amp; spirit message that is sure to make you laugh &amp; rejoice to the ART OF LOVE"/>
    <n v="3000"/>
    <n v="5"/>
    <x v="2"/>
    <x v="0"/>
    <s v="USD"/>
    <n v="1420971324"/>
    <n v="1418379324"/>
    <b v="0"/>
    <n v="1"/>
    <b v="0"/>
    <s v="theater/plays"/>
    <n v="0"/>
    <n v="0"/>
    <x v="1"/>
    <x v="6"/>
  </r>
  <r>
    <n v="2888"/>
    <x v="2887"/>
    <s v="We're dedicated to writing &amp; producing plays, infusing inspirational, universal principles that aren't commonly displayed in America."/>
    <n v="30000"/>
    <n v="0"/>
    <x v="2"/>
    <x v="0"/>
    <s v="USD"/>
    <n v="1413608340"/>
    <n v="1412945440"/>
    <b v="0"/>
    <n v="0"/>
    <b v="0"/>
    <s v="theater/plays"/>
    <n v="0"/>
    <n v="0"/>
    <x v="1"/>
    <x v="6"/>
  </r>
  <r>
    <n v="2889"/>
    <x v="2888"/>
    <s v="Halfway, Nebraska explores the limits of hope and what it means to love someone who may be too far damaged to save."/>
    <n v="3000"/>
    <n v="1142"/>
    <x v="2"/>
    <x v="0"/>
    <s v="USD"/>
    <n v="1409344985"/>
    <n v="1406752985"/>
    <b v="0"/>
    <n v="14"/>
    <b v="0"/>
    <s v="theater/plays"/>
    <n v="0"/>
    <n v="0"/>
    <x v="1"/>
    <x v="6"/>
  </r>
  <r>
    <n v="2890"/>
    <x v="2889"/>
    <s v="This Theological Comedy tells a story of when seemingly similar beliefs are discovered to be worlds apart; Damnation-Southern Style."/>
    <n v="2000"/>
    <n v="21"/>
    <x v="2"/>
    <x v="0"/>
    <s v="USD"/>
    <n v="1407553200"/>
    <n v="1405100992"/>
    <b v="0"/>
    <n v="3"/>
    <b v="0"/>
    <s v="theater/plays"/>
    <n v="0"/>
    <n v="0"/>
    <x v="1"/>
    <x v="6"/>
  </r>
  <r>
    <n v="2891"/>
    <x v="2890"/>
    <s v="Did you know that we are enriching the lives of Brooklyn kids through literacy and educational theater? We just need a little help."/>
    <n v="10000"/>
    <n v="273"/>
    <x v="2"/>
    <x v="0"/>
    <s v="USD"/>
    <n v="1460751128"/>
    <n v="1455570728"/>
    <b v="0"/>
    <n v="10"/>
    <b v="0"/>
    <s v="theater/plays"/>
    <n v="0"/>
    <n v="0"/>
    <x v="1"/>
    <x v="6"/>
  </r>
  <r>
    <n v="2892"/>
    <x v="2891"/>
    <s v="Something Precious is the world's first musical to alert folks to the harmful effects of technology on the human spirit."/>
    <n v="5500"/>
    <n v="500"/>
    <x v="2"/>
    <x v="0"/>
    <s v="USD"/>
    <n v="1409000400"/>
    <n v="1408381704"/>
    <b v="0"/>
    <n v="17"/>
    <b v="0"/>
    <s v="theater/plays"/>
    <n v="0"/>
    <n v="0"/>
    <x v="1"/>
    <x v="6"/>
  </r>
  <r>
    <n v="2893"/>
    <x v="2892"/>
    <s v="Fundraising for REDISCOVERING KIA THE PLAY"/>
    <n v="5000"/>
    <n v="25"/>
    <x v="2"/>
    <x v="0"/>
    <s v="USD"/>
    <n v="1420768800"/>
    <n v="1415644395"/>
    <b v="0"/>
    <n v="2"/>
    <b v="0"/>
    <s v="theater/plays"/>
    <n v="0"/>
    <n v="0"/>
    <x v="1"/>
    <x v="6"/>
  </r>
  <r>
    <n v="2894"/>
    <x v="2893"/>
    <s v="This Is A Story About A Woman A Man And A Woman"/>
    <n v="50000"/>
    <n v="0"/>
    <x v="2"/>
    <x v="0"/>
    <s v="USD"/>
    <n v="1428100815"/>
    <n v="1422920415"/>
    <b v="0"/>
    <n v="0"/>
    <b v="0"/>
    <s v="theater/plays"/>
    <n v="0"/>
    <n v="0"/>
    <x v="1"/>
    <x v="6"/>
  </r>
  <r>
    <n v="2895"/>
    <x v="2894"/>
    <s v="Alice on stage with a magical twist to brighten your smile and warm your heart. Project is in Polish with semi-pro actors and children."/>
    <n v="500"/>
    <n v="23"/>
    <x v="2"/>
    <x v="0"/>
    <s v="USD"/>
    <n v="1403470800"/>
    <n v="1403356792"/>
    <b v="0"/>
    <n v="4"/>
    <b v="0"/>
    <s v="theater/plays"/>
    <n v="0"/>
    <n v="0"/>
    <x v="1"/>
    <x v="6"/>
  </r>
  <r>
    <n v="2896"/>
    <x v="2895"/>
    <s v="&quot;Miracle on 34th Street&quot; is about faith and believing in others. _x000a_We believe. Do you?"/>
    <n v="3000"/>
    <n v="625"/>
    <x v="2"/>
    <x v="0"/>
    <s v="USD"/>
    <n v="1481522400"/>
    <n v="1480283321"/>
    <b v="0"/>
    <n v="12"/>
    <b v="0"/>
    <s v="theater/plays"/>
    <n v="0"/>
    <n v="0"/>
    <x v="1"/>
    <x v="6"/>
  </r>
  <r>
    <n v="2897"/>
    <x v="2896"/>
    <s v="A unique stage play about the epic struggle of psychic Edgar Cayce to deal with his extraordinary abilities and find his place in life."/>
    <n v="12000"/>
    <n v="550"/>
    <x v="2"/>
    <x v="0"/>
    <s v="USD"/>
    <n v="1444577345"/>
    <n v="1441985458"/>
    <b v="0"/>
    <n v="3"/>
    <b v="0"/>
    <s v="theater/plays"/>
    <n v="0"/>
    <n v="0"/>
    <x v="1"/>
    <x v="6"/>
  </r>
  <r>
    <n v="2898"/>
    <x v="2897"/>
    <s v="This is an action packed Sci-Fi stage play, using foam latex creature puppets, projected video footage, and audience participation."/>
    <n v="7500"/>
    <n v="316"/>
    <x v="2"/>
    <x v="0"/>
    <s v="USD"/>
    <n v="1446307053"/>
    <n v="1443715053"/>
    <b v="0"/>
    <n v="12"/>
    <b v="0"/>
    <s v="theater/plays"/>
    <n v="0"/>
    <n v="0"/>
    <x v="1"/>
    <x v="6"/>
  </r>
  <r>
    <n v="2899"/>
    <x v="2898"/>
    <s v="Sex, intrigue, lust, &amp; love; follow the lives of two individuals as their romance turns from innocent online flirting to something more"/>
    <n v="10000"/>
    <n v="0"/>
    <x v="2"/>
    <x v="0"/>
    <s v="USD"/>
    <n v="1469325158"/>
    <n v="1464141158"/>
    <b v="0"/>
    <n v="0"/>
    <b v="0"/>
    <s v="theater/plays"/>
    <n v="0"/>
    <n v="0"/>
    <x v="1"/>
    <x v="6"/>
  </r>
  <r>
    <n v="2900"/>
    <x v="2899"/>
    <s v="In October, we plan to premiere Oedipus Revenant, a historically grounded horror adaptation of Sophoclesâ€™ classic, Oedipus the Tyrant."/>
    <n v="5500"/>
    <n v="3405"/>
    <x v="2"/>
    <x v="0"/>
    <s v="USD"/>
    <n v="1407562632"/>
    <n v="1404970632"/>
    <b v="0"/>
    <n v="7"/>
    <b v="0"/>
    <s v="theater/plays"/>
    <n v="0"/>
    <n v="0"/>
    <x v="1"/>
    <x v="6"/>
  </r>
  <r>
    <n v="2901"/>
    <x v="2900"/>
    <s v="How can the visual age appreciate something that cant see? With these Audio Plays I will show you, if your willing to listen."/>
    <n v="750"/>
    <n v="6"/>
    <x v="2"/>
    <x v="0"/>
    <s v="USD"/>
    <n v="1423345339"/>
    <n v="1418161339"/>
    <b v="0"/>
    <n v="2"/>
    <b v="0"/>
    <s v="theater/plays"/>
    <n v="0"/>
    <n v="0"/>
    <x v="1"/>
    <x v="6"/>
  </r>
  <r>
    <n v="2902"/>
    <x v="2901"/>
    <s v="Help me honor and bring &quot;The American Soprano&quot; Leontyne Price back to the stage one more time."/>
    <n v="150000"/>
    <n v="25"/>
    <x v="2"/>
    <x v="0"/>
    <s v="USD"/>
    <n v="1440412396"/>
    <n v="1437820396"/>
    <b v="0"/>
    <n v="1"/>
    <b v="0"/>
    <s v="theater/plays"/>
    <n v="0"/>
    <n v="0"/>
    <x v="1"/>
    <x v="6"/>
  </r>
  <r>
    <n v="2903"/>
    <x v="2902"/>
    <s v="We are raising funds to rent a theater hall for a play to help educate teenagers and parents on the pitfalls teenagers currently face."/>
    <n v="5000"/>
    <n v="39"/>
    <x v="2"/>
    <x v="0"/>
    <s v="USD"/>
    <n v="1441771218"/>
    <n v="1436587218"/>
    <b v="0"/>
    <n v="4"/>
    <b v="0"/>
    <s v="theater/plays"/>
    <n v="0"/>
    <n v="0"/>
    <x v="1"/>
    <x v="6"/>
  </r>
  <r>
    <n v="2904"/>
    <x v="2903"/>
    <s v="A Tequila slammer with a slice of Tarantino, a line of the London Fringe scene and a shot of â€œBreaking Badâ€. New Writing."/>
    <n v="1500"/>
    <n v="75"/>
    <x v="2"/>
    <x v="1"/>
    <s v="GBP"/>
    <n v="1415534400"/>
    <n v="1414538031"/>
    <b v="0"/>
    <n v="4"/>
    <b v="0"/>
    <s v="theater/plays"/>
    <n v="0"/>
    <n v="0"/>
    <x v="1"/>
    <x v="6"/>
  </r>
  <r>
    <n v="2905"/>
    <x v="2904"/>
    <s v="Philly-based feminist theatre's inaugural production about a woman's friendship with an awesome lady cowboy."/>
    <n v="3500"/>
    <n v="622"/>
    <x v="2"/>
    <x v="0"/>
    <s v="USD"/>
    <n v="1473211313"/>
    <n v="1472001713"/>
    <b v="0"/>
    <n v="17"/>
    <b v="0"/>
    <s v="theater/plays"/>
    <n v="0"/>
    <n v="0"/>
    <x v="1"/>
    <x v="6"/>
  </r>
  <r>
    <n v="2906"/>
    <x v="2905"/>
    <s v="The smash hit, award-winning comedy sashays onto the Los Angeles Theater Scene in a fabulous new production at Atwater Village Theatre."/>
    <n v="6000"/>
    <n v="565"/>
    <x v="2"/>
    <x v="0"/>
    <s v="USD"/>
    <n v="1438390800"/>
    <n v="1436888066"/>
    <b v="0"/>
    <n v="7"/>
    <b v="0"/>
    <s v="theater/plays"/>
    <n v="0"/>
    <n v="0"/>
    <x v="1"/>
    <x v="6"/>
  </r>
  <r>
    <n v="2907"/>
    <x v="2906"/>
    <s v="Spend an evening in the afterlife with some of the greatest women who ever lived. LITTLE NELL's,by Jill Hughes, Los Angeles- June, 2016"/>
    <n v="2500"/>
    <n v="2"/>
    <x v="2"/>
    <x v="0"/>
    <s v="USD"/>
    <n v="1463259837"/>
    <n v="1458075837"/>
    <b v="0"/>
    <n v="2"/>
    <b v="0"/>
    <s v="theater/plays"/>
    <n v="0"/>
    <n v="0"/>
    <x v="1"/>
    <x v="6"/>
  </r>
  <r>
    <n v="2908"/>
    <x v="2907"/>
    <s v="A dinner theatre/show about a day in the life of a Vegas &quot;Mob Boss&quot;_x000a_circa 1965- ish. It is all at once realistic,tragic, farce/comical"/>
    <n v="9600"/>
    <n v="264"/>
    <x v="2"/>
    <x v="0"/>
    <s v="USD"/>
    <n v="1465407219"/>
    <n v="1462815219"/>
    <b v="0"/>
    <n v="5"/>
    <b v="0"/>
    <s v="theater/plays"/>
    <n v="0"/>
    <n v="0"/>
    <x v="1"/>
    <x v="6"/>
  </r>
  <r>
    <n v="2909"/>
    <x v="2908"/>
    <s v="CONVERSATIONS WITH AN AVERAGE JOE tells our stories exposing those in charge of our lives and tells how to take control of country back"/>
    <n v="180000"/>
    <n v="20"/>
    <x v="2"/>
    <x v="0"/>
    <s v="USD"/>
    <n v="1416944760"/>
    <n v="1413527001"/>
    <b v="0"/>
    <n v="1"/>
    <b v="0"/>
    <s v="theater/plays"/>
    <n v="0"/>
    <n v="0"/>
    <x v="1"/>
    <x v="6"/>
  </r>
  <r>
    <n v="2910"/>
    <x v="2909"/>
    <s v="Free drama, dance and singing workshops for disadvantaged young people to inspire, create and help them follow their dreams."/>
    <n v="30000"/>
    <n v="1"/>
    <x v="2"/>
    <x v="1"/>
    <s v="GBP"/>
    <n v="1434139887"/>
    <n v="1428955887"/>
    <b v="0"/>
    <n v="1"/>
    <b v="0"/>
    <s v="theater/plays"/>
    <n v="0"/>
    <n v="0"/>
    <x v="1"/>
    <x v="6"/>
  </r>
  <r>
    <n v="2911"/>
    <x v="2910"/>
    <s v="The Most Beautiful Things in Japan are Hidden...Our different &amp; original play from the Japanese folk tale The Bamboo Cutters Daughter."/>
    <n v="1800"/>
    <n v="657"/>
    <x v="2"/>
    <x v="0"/>
    <s v="USD"/>
    <n v="1435429626"/>
    <n v="1431973626"/>
    <b v="0"/>
    <n v="14"/>
    <b v="0"/>
    <s v="theater/plays"/>
    <n v="0"/>
    <n v="0"/>
    <x v="1"/>
    <x v="6"/>
  </r>
  <r>
    <n v="2912"/>
    <x v="2911"/>
    <s v="Set in Iceland, Fair Play is a a dark comedy- a play within a play. An extravaganza, fueled by Absinthe, and touched by the Surreal."/>
    <n v="14440"/>
    <n v="2030"/>
    <x v="2"/>
    <x v="0"/>
    <s v="USD"/>
    <n v="1452827374"/>
    <n v="1450235374"/>
    <b v="0"/>
    <n v="26"/>
    <b v="0"/>
    <s v="theater/plays"/>
    <n v="0"/>
    <n v="0"/>
    <x v="1"/>
    <x v="6"/>
  </r>
  <r>
    <n v="2913"/>
    <x v="2912"/>
    <s v="A LIVE history infused, frightening magic and mind reading show in the heart of the Halloween capital of the world, Salem, MA!!"/>
    <n v="10000"/>
    <n v="2"/>
    <x v="2"/>
    <x v="0"/>
    <s v="USD"/>
    <n v="1410041339"/>
    <n v="1404857339"/>
    <b v="0"/>
    <n v="2"/>
    <b v="0"/>
    <s v="theater/plays"/>
    <n v="0"/>
    <n v="0"/>
    <x v="1"/>
    <x v="6"/>
  </r>
  <r>
    <n v="2914"/>
    <x v="2913"/>
    <s v="Hercules must complete four challenges in order to meet the father he never knew"/>
    <n v="25000"/>
    <n v="1"/>
    <x v="2"/>
    <x v="1"/>
    <s v="GBP"/>
    <n v="1426365994"/>
    <n v="1421185594"/>
    <b v="0"/>
    <n v="1"/>
    <b v="0"/>
    <s v="theater/plays"/>
    <n v="0"/>
    <n v="0"/>
    <x v="1"/>
    <x v="6"/>
  </r>
  <r>
    <n v="2915"/>
    <x v="2914"/>
    <s v="An inclusive, cross community, multi-cultural theatre production for children aged 3 to 16 and their families"/>
    <n v="1000"/>
    <n v="611"/>
    <x v="2"/>
    <x v="1"/>
    <s v="GBP"/>
    <n v="1458117190"/>
    <n v="1455528790"/>
    <b v="0"/>
    <n v="3"/>
    <b v="0"/>
    <s v="theater/plays"/>
    <n v="0"/>
    <n v="0"/>
    <x v="1"/>
    <x v="6"/>
  </r>
  <r>
    <n v="2916"/>
    <x v="2915"/>
    <s v="The moving dramatisation of one man's journey to find the truth behind the Libyan regime change."/>
    <n v="1850"/>
    <n v="145"/>
    <x v="2"/>
    <x v="1"/>
    <s v="GBP"/>
    <n v="1400498789"/>
    <n v="1398511589"/>
    <b v="0"/>
    <n v="7"/>
    <b v="0"/>
    <s v="theater/plays"/>
    <n v="0"/>
    <n v="0"/>
    <x v="1"/>
    <x v="6"/>
  </r>
  <r>
    <n v="2917"/>
    <x v="2916"/>
    <s v="Cross dressing, cross gartering, crossed swords. Cross a bridge and come see this fantastically fun rendition of Twelfth Night"/>
    <n v="2000"/>
    <n v="437"/>
    <x v="2"/>
    <x v="0"/>
    <s v="USD"/>
    <n v="1442381847"/>
    <n v="1440826647"/>
    <b v="0"/>
    <n v="9"/>
    <b v="0"/>
    <s v="theater/plays"/>
    <n v="0"/>
    <n v="0"/>
    <x v="1"/>
    <x v="6"/>
  </r>
  <r>
    <n v="2918"/>
    <x v="2917"/>
    <s v="A meta-theatrical retelling of Chekhov's Three Sisters, framed with Civil War Hymns, Dance, and wild theatricality."/>
    <n v="5000"/>
    <n v="1362"/>
    <x v="2"/>
    <x v="0"/>
    <s v="USD"/>
    <n v="1446131207"/>
    <n v="1443712007"/>
    <b v="0"/>
    <n v="20"/>
    <b v="0"/>
    <s v="theater/plays"/>
    <n v="0"/>
    <n v="0"/>
    <x v="1"/>
    <x v="6"/>
  </r>
  <r>
    <n v="2919"/>
    <x v="2918"/>
    <s v="A full staged reading of a new play about a boy who learns how to be happy from the most unexpected person."/>
    <n v="600"/>
    <n v="51"/>
    <x v="2"/>
    <x v="0"/>
    <s v="USD"/>
    <n v="1407250329"/>
    <n v="1404658329"/>
    <b v="0"/>
    <n v="6"/>
    <b v="0"/>
    <s v="theater/plays"/>
    <n v="0"/>
    <n v="0"/>
    <x v="1"/>
    <x v="6"/>
  </r>
  <r>
    <n v="2920"/>
    <x v="2919"/>
    <s v="Help save this village theatre group. Funding required for lighting, stage equipment, &amp; ongoing productions. Involves youth  &amp; adults."/>
    <n v="2500"/>
    <n v="671"/>
    <x v="2"/>
    <x v="5"/>
    <s v="CAD"/>
    <n v="1427306470"/>
    <n v="1424718070"/>
    <b v="0"/>
    <n v="13"/>
    <b v="0"/>
    <s v="theater/plays"/>
    <n v="0"/>
    <n v="0"/>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0"/>
    <n v="0"/>
    <x v="1"/>
    <x v="38"/>
  </r>
  <r>
    <n v="2942"/>
    <x v="2941"/>
    <s v="YOUR community theatre:  provide a facility that is usable for presentation of movies, live music, live theatre and community events"/>
    <n v="200000"/>
    <n v="40850"/>
    <x v="2"/>
    <x v="5"/>
    <s v="CAD"/>
    <n v="1450297080"/>
    <n v="1448565459"/>
    <b v="0"/>
    <n v="202"/>
    <b v="0"/>
    <s v="theater/spaces"/>
    <n v="0"/>
    <n v="0"/>
    <x v="1"/>
    <x v="38"/>
  </r>
  <r>
    <n v="2943"/>
    <x v="2942"/>
    <s v="Building a Resource Network and Funding Capacity to support, empower and promote Afrocentric Arts in Metro Columbus"/>
    <n v="3000"/>
    <n v="0"/>
    <x v="2"/>
    <x v="0"/>
    <s v="USD"/>
    <n v="1428894380"/>
    <n v="1426302380"/>
    <b v="0"/>
    <n v="0"/>
    <b v="0"/>
    <s v="theater/spaces"/>
    <n v="0"/>
    <n v="0"/>
    <x v="1"/>
    <x v="38"/>
  </r>
  <r>
    <n v="2944"/>
    <x v="2943"/>
    <s v="Our vision: build and operate a Theater Arts Center for south-central Washington state in Goldendale."/>
    <n v="10000"/>
    <n v="100"/>
    <x v="2"/>
    <x v="0"/>
    <s v="USD"/>
    <n v="1433714198"/>
    <n v="1431122198"/>
    <b v="0"/>
    <n v="1"/>
    <b v="0"/>
    <s v="theater/spaces"/>
    <n v="0"/>
    <n v="0"/>
    <x v="1"/>
    <x v="38"/>
  </r>
  <r>
    <n v="2945"/>
    <x v="2944"/>
    <s v="Where people that enjoy theater, or just something new can go to have fun and experience varying types of theater in Albuquerque."/>
    <n v="50000"/>
    <n v="0"/>
    <x v="2"/>
    <x v="0"/>
    <s v="USD"/>
    <n v="1432437660"/>
    <n v="1429845660"/>
    <b v="0"/>
    <n v="0"/>
    <b v="0"/>
    <s v="theater/spaces"/>
    <n v="0"/>
    <n v="0"/>
    <x v="1"/>
    <x v="38"/>
  </r>
  <r>
    <n v="2946"/>
    <x v="2945"/>
    <s v="I have set up a new theatre company, and am looking to raise funds to purchase a venue with a difference to a standard theatre."/>
    <n v="2000"/>
    <n v="2"/>
    <x v="2"/>
    <x v="1"/>
    <s v="GBP"/>
    <n v="1471265092"/>
    <n v="1468673092"/>
    <b v="0"/>
    <n v="2"/>
    <b v="0"/>
    <s v="theater/spaces"/>
    <n v="0"/>
    <n v="0"/>
    <x v="1"/>
    <x v="38"/>
  </r>
  <r>
    <n v="2947"/>
    <x v="2946"/>
    <s v="Bringing Health, Wellness and Creative Empowerment to an active community in a whole new way... are you ready to 'FLOAT', Duluth?"/>
    <n v="25000"/>
    <n v="1072"/>
    <x v="2"/>
    <x v="0"/>
    <s v="USD"/>
    <n v="1480007460"/>
    <n v="1475760567"/>
    <b v="0"/>
    <n v="13"/>
    <b v="0"/>
    <s v="theater/spaces"/>
    <n v="0"/>
    <n v="0"/>
    <x v="1"/>
    <x v="38"/>
  </r>
  <r>
    <n v="2948"/>
    <x v="2947"/>
    <s v="The Space Opera is an action packed reenactment of Xenu's story, a sacred teaching thats considered a secret of the Scientology church"/>
    <n v="500000"/>
    <n v="24"/>
    <x v="2"/>
    <x v="0"/>
    <s v="USD"/>
    <n v="1433259293"/>
    <n v="1428075293"/>
    <b v="0"/>
    <n v="9"/>
    <b v="0"/>
    <s v="theater/spaces"/>
    <n v="0"/>
    <n v="0"/>
    <x v="1"/>
    <x v="38"/>
  </r>
  <r>
    <n v="2949"/>
    <x v="2948"/>
    <s v="This center will be open to any and all people regardless of their religion.   We will be offering art, music, empowerment, and more!"/>
    <n v="1000"/>
    <n v="25"/>
    <x v="2"/>
    <x v="0"/>
    <s v="USD"/>
    <n v="1447965917"/>
    <n v="1445370317"/>
    <b v="0"/>
    <n v="2"/>
    <b v="0"/>
    <s v="theater/spaces"/>
    <n v="0"/>
    <n v="0"/>
    <x v="1"/>
    <x v="38"/>
  </r>
  <r>
    <n v="2950"/>
    <x v="2949"/>
    <s v="Help www.KidZoneMuseum.org grow to serve children 1-18 with science, engineering, arts and PLAY especially low-income families."/>
    <n v="5000000"/>
    <n v="0"/>
    <x v="2"/>
    <x v="0"/>
    <s v="USD"/>
    <n v="1453538752"/>
    <n v="1450946752"/>
    <b v="0"/>
    <n v="0"/>
    <b v="0"/>
    <s v="theater/spaces"/>
    <n v="0"/>
    <n v="0"/>
    <x v="1"/>
    <x v="38"/>
  </r>
  <r>
    <n v="2951"/>
    <x v="2950"/>
    <s v="A building w/office, rehearsal space and classrooms centered on performing arts._x000a_Brentwood Theater Company is a non-profit 501(c)(3)"/>
    <n v="50000"/>
    <n v="1096"/>
    <x v="1"/>
    <x v="0"/>
    <s v="USD"/>
    <n v="1412536573"/>
    <n v="1408648573"/>
    <b v="0"/>
    <n v="58"/>
    <b v="0"/>
    <s v="theater/spaces"/>
    <n v="0"/>
    <n v="0"/>
    <x v="1"/>
    <x v="38"/>
  </r>
  <r>
    <n v="2952"/>
    <x v="2951"/>
    <s v="Mountain Haven transforms a former disused Mt Laguna Church into space for celebrations, events, learning, conferences, retreats &amp; more"/>
    <n v="20000"/>
    <n v="1605"/>
    <x v="1"/>
    <x v="0"/>
    <s v="USD"/>
    <n v="1476676800"/>
    <n v="1473957239"/>
    <b v="0"/>
    <n v="8"/>
    <b v="0"/>
    <s v="theater/spaces"/>
    <n v="0"/>
    <n v="0"/>
    <x v="1"/>
    <x v="38"/>
  </r>
  <r>
    <n v="2953"/>
    <x v="2952"/>
    <s v="I want to purchase the former Bread Of Life Church and convert it into a multipurpose theater space for local talent."/>
    <n v="400000"/>
    <n v="605"/>
    <x v="1"/>
    <x v="0"/>
    <s v="USD"/>
    <n v="1444330821"/>
    <n v="1441738821"/>
    <b v="0"/>
    <n v="3"/>
    <b v="0"/>
    <s v="theater/spaces"/>
    <n v="0"/>
    <n v="0"/>
    <x v="1"/>
    <x v="38"/>
  </r>
  <r>
    <n v="2954"/>
    <x v="2953"/>
    <s v="Independent film theater, studio and tech lab with storefront, open space for creative people to grow their dream into a profit."/>
    <n v="15000"/>
    <n v="0"/>
    <x v="1"/>
    <x v="0"/>
    <s v="USD"/>
    <n v="1489669203"/>
    <n v="1487944803"/>
    <b v="0"/>
    <n v="0"/>
    <b v="0"/>
    <s v="theater/spaces"/>
    <n v="0"/>
    <n v="0"/>
    <x v="1"/>
    <x v="38"/>
  </r>
  <r>
    <n v="2955"/>
    <x v="2954"/>
    <s v="Stage Door Theater needs a stage for its current and future productions. Can you help?"/>
    <n v="1200"/>
    <n v="715"/>
    <x v="1"/>
    <x v="0"/>
    <s v="USD"/>
    <n v="1434476849"/>
    <n v="1431884849"/>
    <b v="0"/>
    <n v="11"/>
    <b v="0"/>
    <s v="theater/spaces"/>
    <n v="0"/>
    <n v="0"/>
    <x v="1"/>
    <x v="38"/>
  </r>
  <r>
    <n v="2956"/>
    <x v="2955"/>
    <s v="Family-owned and community-operated haunted Halloween attraction in Bladensburg, OH, needs your help to grow bigger!"/>
    <n v="7900"/>
    <n v="1322"/>
    <x v="1"/>
    <x v="0"/>
    <s v="USD"/>
    <n v="1462402850"/>
    <n v="1459810850"/>
    <b v="0"/>
    <n v="20"/>
    <b v="0"/>
    <s v="theater/spaces"/>
    <n v="0"/>
    <n v="0"/>
    <x v="1"/>
    <x v="38"/>
  </r>
  <r>
    <n v="2957"/>
    <x v="2956"/>
    <s v="Theatre in Tuscaloosa, AL built in the 1930s.  The headsets seem about that old. They are almost unusable."/>
    <n v="15000"/>
    <n v="280"/>
    <x v="1"/>
    <x v="0"/>
    <s v="USD"/>
    <n v="1427498172"/>
    <n v="1422317772"/>
    <b v="0"/>
    <n v="3"/>
    <b v="0"/>
    <s v="theater/spaces"/>
    <n v="0"/>
    <n v="0"/>
    <x v="1"/>
    <x v="38"/>
  </r>
  <r>
    <n v="2958"/>
    <x v="2957"/>
    <s v="Chicago Based Theater Company and Venue Dedicated to Social Justice and Mainstreaming the Palestinian Narrative"/>
    <n v="80000"/>
    <n v="0"/>
    <x v="1"/>
    <x v="0"/>
    <s v="USD"/>
    <n v="1462729317"/>
    <n v="1457548917"/>
    <b v="0"/>
    <n v="0"/>
    <b v="0"/>
    <s v="theater/spaces"/>
    <n v="0"/>
    <n v="0"/>
    <x v="1"/>
    <x v="38"/>
  </r>
  <r>
    <n v="2959"/>
    <x v="2958"/>
    <s v="A magical, unique, theatre bus which aims to inspire the creative communities around Bath and create unique performance opportunities."/>
    <n v="10000"/>
    <n v="0"/>
    <x v="1"/>
    <x v="1"/>
    <s v="GBP"/>
    <n v="1465258325"/>
    <n v="1462666325"/>
    <b v="0"/>
    <n v="0"/>
    <b v="0"/>
    <s v="theater/spaces"/>
    <n v="0"/>
    <n v="0"/>
    <x v="1"/>
    <x v="38"/>
  </r>
  <r>
    <n v="2960"/>
    <x v="2959"/>
    <s v="Built in the late 1800's, this 70K sq. feet estate has fallen into disrepair.  Seeking to buy and convert to useful space"/>
    <n v="30000000"/>
    <n v="0"/>
    <x v="1"/>
    <x v="0"/>
    <s v="USD"/>
    <n v="1410459023"/>
    <n v="1407867023"/>
    <b v="0"/>
    <n v="0"/>
    <b v="0"/>
    <s v="theater/spaces"/>
    <n v="0"/>
    <n 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
    <n v="0"/>
    <x v="1"/>
    <x v="38"/>
  </r>
  <r>
    <n v="3052"/>
    <x v="3051"/>
    <s v="To let the arts continue in Walker Minnesota We need a performing arts space and art gallery"/>
    <n v="50000"/>
    <n v="75"/>
    <x v="2"/>
    <x v="0"/>
    <s v="USD"/>
    <n v="1432828740"/>
    <n v="1430237094"/>
    <b v="0"/>
    <n v="2"/>
    <b v="0"/>
    <s v="theater/spaces"/>
    <n v="0"/>
    <n v="0"/>
    <x v="1"/>
    <x v="38"/>
  </r>
  <r>
    <n v="3053"/>
    <x v="3052"/>
    <s v="Showroom is a multi-disciplinary space providing unorthodox concerts, events &amp; a platform creatives can express their creative vision"/>
    <n v="10000"/>
    <n v="40"/>
    <x v="2"/>
    <x v="0"/>
    <s v="USD"/>
    <n v="1412222340"/>
    <n v="1407781013"/>
    <b v="0"/>
    <n v="3"/>
    <b v="0"/>
    <s v="theater/spaces"/>
    <n v="0"/>
    <n v="0"/>
    <x v="1"/>
    <x v="38"/>
  </r>
  <r>
    <n v="3054"/>
    <x v="3053"/>
    <s v="A &quot;haunted house&quot; that benefits the community by helping local college students with volunteer hours and helping out local charities."/>
    <n v="300"/>
    <n v="0"/>
    <x v="2"/>
    <x v="0"/>
    <s v="USD"/>
    <n v="1425258240"/>
    <n v="1422043154"/>
    <b v="0"/>
    <n v="0"/>
    <b v="0"/>
    <s v="theater/spaces"/>
    <n v="0"/>
    <n v="0"/>
    <x v="1"/>
    <x v="38"/>
  </r>
  <r>
    <n v="3055"/>
    <x v="3054"/>
    <s v="I have been in the Surfing business since 1962 have a collection of surfing memorabilia I would like to open a surfing museum"/>
    <n v="20000"/>
    <n v="1"/>
    <x v="2"/>
    <x v="0"/>
    <s v="USD"/>
    <n v="1420844390"/>
    <n v="1415660390"/>
    <b v="0"/>
    <n v="1"/>
    <b v="0"/>
    <s v="theater/spaces"/>
    <n v="0"/>
    <n v="0"/>
    <x v="1"/>
    <x v="38"/>
  </r>
  <r>
    <n v="3056"/>
    <x v="3055"/>
    <s v="Looking to establish a communal space for art shows, bands, farmer's markets, environmental education, and traditional skills."/>
    <n v="25000"/>
    <n v="0"/>
    <x v="2"/>
    <x v="0"/>
    <s v="USD"/>
    <n v="1412003784"/>
    <n v="1406819784"/>
    <b v="0"/>
    <n v="0"/>
    <b v="0"/>
    <s v="theater/spaces"/>
    <n v="0"/>
    <n v="0"/>
    <x v="1"/>
    <x v="38"/>
  </r>
  <r>
    <n v="3057"/>
    <x v="3056"/>
    <s v="A series of 6 educational theme parks. This project is to fund the plans and 3D designs required to build the first park."/>
    <n v="50000"/>
    <n v="0"/>
    <x v="2"/>
    <x v="1"/>
    <s v="GBP"/>
    <n v="1459694211"/>
    <n v="1457105811"/>
    <b v="0"/>
    <n v="0"/>
    <b v="0"/>
    <s v="theater/spaces"/>
    <n v="0"/>
    <n v="0"/>
    <x v="1"/>
    <x v="38"/>
  </r>
  <r>
    <n v="3058"/>
    <x v="3057"/>
    <s v="Restoration of a theatre to make an educational center for youngs and a place to socialize for everybody through the power of art."/>
    <n v="18000"/>
    <n v="3"/>
    <x v="2"/>
    <x v="13"/>
    <s v="EUR"/>
    <n v="1463734740"/>
    <n v="1459414740"/>
    <b v="0"/>
    <n v="3"/>
    <b v="0"/>
    <s v="theater/spaces"/>
    <n v="0"/>
    <n v="0"/>
    <x v="1"/>
    <x v="38"/>
  </r>
  <r>
    <n v="3059"/>
    <x v="3058"/>
    <s v="We, as a theatre, are 50 years old and our lights and building are even older so we are looking to update and revamp our lights."/>
    <n v="15000"/>
    <n v="451"/>
    <x v="2"/>
    <x v="0"/>
    <s v="USD"/>
    <n v="1407536846"/>
    <n v="1404944846"/>
    <b v="0"/>
    <n v="11"/>
    <b v="0"/>
    <s v="theater/spaces"/>
    <n v="0"/>
    <n v="0"/>
    <x v="1"/>
    <x v="38"/>
  </r>
  <r>
    <n v="3060"/>
    <x v="3059"/>
    <s v="Save the historic Roxy theatre in Bremerton WA from being repurposed as office space."/>
    <n v="220000"/>
    <n v="335"/>
    <x v="2"/>
    <x v="0"/>
    <s v="USD"/>
    <n v="1443422134"/>
    <n v="1440830134"/>
    <b v="0"/>
    <n v="6"/>
    <b v="0"/>
    <s v="theater/spaces"/>
    <n v="0"/>
    <n v="0"/>
    <x v="1"/>
    <x v="38"/>
  </r>
  <r>
    <n v="3061"/>
    <x v="3060"/>
    <s v="Save a historic Local theater."/>
    <n v="1000000"/>
    <n v="0"/>
    <x v="2"/>
    <x v="0"/>
    <s v="USD"/>
    <n v="1407955748"/>
    <n v="1405363748"/>
    <b v="0"/>
    <n v="0"/>
    <b v="0"/>
    <s v="theater/spaces"/>
    <n v="0"/>
    <n v="0"/>
    <x v="1"/>
    <x v="38"/>
  </r>
  <r>
    <n v="3062"/>
    <x v="3061"/>
    <s v="In our 30th year we are relocating to the world famous Choo Choo on The South Side. We will be remodeling the old Station House."/>
    <n v="10000"/>
    <n v="6684"/>
    <x v="2"/>
    <x v="0"/>
    <s v="USD"/>
    <n v="1443636000"/>
    <n v="1441111892"/>
    <b v="0"/>
    <n v="67"/>
    <b v="0"/>
    <s v="theater/spaces"/>
    <n v="0"/>
    <n v="0"/>
    <x v="1"/>
    <x v="38"/>
  </r>
  <r>
    <n v="3063"/>
    <x v="3062"/>
    <s v="Members of the local Miami music scene are putting together a venue/creative space in Kendall!"/>
    <n v="3000"/>
    <n v="587"/>
    <x v="2"/>
    <x v="0"/>
    <s v="USD"/>
    <n v="1477174138"/>
    <n v="1474150138"/>
    <b v="0"/>
    <n v="23"/>
    <b v="0"/>
    <s v="theater/spaces"/>
    <n v="0"/>
    <n v="0"/>
    <x v="1"/>
    <x v="38"/>
  </r>
  <r>
    <n v="3064"/>
    <x v="3063"/>
    <s v="An epicenter for connection, creation and expression of the community."/>
    <n v="75000"/>
    <n v="8471"/>
    <x v="2"/>
    <x v="0"/>
    <s v="USD"/>
    <n v="1448175540"/>
    <n v="1445483246"/>
    <b v="0"/>
    <n v="72"/>
    <b v="0"/>
    <s v="theater/spaces"/>
    <n v="0"/>
    <n v="0"/>
    <x v="1"/>
    <x v="38"/>
  </r>
  <r>
    <n v="3065"/>
    <x v="3064"/>
    <s v="A castle themed events center with large and small spaces to support a variety of arts i.e. performing, visual, music, theater, dance"/>
    <n v="25000"/>
    <n v="10"/>
    <x v="2"/>
    <x v="0"/>
    <s v="USD"/>
    <n v="1406683172"/>
    <n v="1404523172"/>
    <b v="0"/>
    <n v="2"/>
    <b v="0"/>
    <s v="theater/spaces"/>
    <n v="0"/>
    <n v="0"/>
    <x v="1"/>
    <x v="38"/>
  </r>
  <r>
    <n v="3066"/>
    <x v="3065"/>
    <s v="Our mission is to offer an innovative family watersports attraction that is fun, safe, economical and a leader in its field."/>
    <n v="350000"/>
    <n v="41950"/>
    <x v="2"/>
    <x v="2"/>
    <s v="AUD"/>
    <n v="1468128537"/>
    <n v="1465536537"/>
    <b v="0"/>
    <n v="15"/>
    <b v="0"/>
    <s v="theater/spaces"/>
    <n v="0"/>
    <n v="0"/>
    <x v="1"/>
    <x v="38"/>
  </r>
  <r>
    <n v="3067"/>
    <x v="3066"/>
    <s v="Host a special event in your home, collect donations and turn containers in the foyer to a comfortable welcoming place to sit &amp; chat!"/>
    <n v="8000"/>
    <n v="200"/>
    <x v="2"/>
    <x v="4"/>
    <s v="NZD"/>
    <n v="1441837879"/>
    <n v="1439245879"/>
    <b v="0"/>
    <n v="1"/>
    <b v="0"/>
    <s v="theater/spaces"/>
    <n v="0"/>
    <n v="0"/>
    <x v="1"/>
    <x v="38"/>
  </r>
  <r>
    <n v="3068"/>
    <x v="3067"/>
    <s v="Hearing loops will be installed in theaters to give hearing loss sufferers with cochlear implants and hearing aids much needed access."/>
    <n v="250000"/>
    <n v="175"/>
    <x v="2"/>
    <x v="0"/>
    <s v="USD"/>
    <n v="1445013352"/>
    <n v="1442421352"/>
    <b v="0"/>
    <n v="2"/>
    <b v="0"/>
    <s v="theater/spaces"/>
    <n v="0"/>
    <n v="0"/>
    <x v="1"/>
    <x v="38"/>
  </r>
  <r>
    <n v="3069"/>
    <x v="3068"/>
    <s v="708 STL is ONE of a kind! The Best Burlesque &amp; Vaudeville, plus singing/dancing waitresses, high end comfort food &amp; GREAT craft beer!"/>
    <n v="1000"/>
    <n v="141"/>
    <x v="2"/>
    <x v="0"/>
    <s v="USD"/>
    <n v="1418587234"/>
    <n v="1415995234"/>
    <b v="0"/>
    <n v="7"/>
    <b v="0"/>
    <s v="theater/spaces"/>
    <n v="0"/>
    <n v="0"/>
    <x v="1"/>
    <x v="38"/>
  </r>
  <r>
    <n v="3070"/>
    <x v="3069"/>
    <s v="Liverpool's 1st purpose built 7 night a week comedy club, bar &amp; restaurant with live music &amp; much more"/>
    <n v="10000"/>
    <n v="334"/>
    <x v="2"/>
    <x v="1"/>
    <s v="GBP"/>
    <n v="1481132169"/>
    <n v="1479317769"/>
    <b v="0"/>
    <n v="16"/>
    <b v="0"/>
    <s v="theater/spaces"/>
    <n v="0"/>
    <n v="0"/>
    <x v="1"/>
    <x v="38"/>
  </r>
  <r>
    <n v="3071"/>
    <x v="3070"/>
    <s v="Anyone can create. They just need a place and an opportunity. The Echo Theatre (Provo) provides that opportunity."/>
    <n v="12000"/>
    <n v="7173"/>
    <x v="2"/>
    <x v="0"/>
    <s v="USD"/>
    <n v="1429595940"/>
    <n v="1428082481"/>
    <b v="0"/>
    <n v="117"/>
    <b v="0"/>
    <s v="theater/spaces"/>
    <n v="0"/>
    <n v="0"/>
    <x v="1"/>
    <x v="38"/>
  </r>
  <r>
    <n v="3072"/>
    <x v="3071"/>
    <s v="Crosswalk Theatre Company - Network Directory promotes all stage talent. Increasing your odds to connect to the right hiring person."/>
    <n v="12000"/>
    <n v="2"/>
    <x v="2"/>
    <x v="0"/>
    <s v="USD"/>
    <n v="1477791960"/>
    <n v="1476549262"/>
    <b v="0"/>
    <n v="2"/>
    <b v="0"/>
    <s v="theater/spaces"/>
    <n v="0"/>
    <n v="0"/>
    <x v="1"/>
    <x v="38"/>
  </r>
  <r>
    <n v="3073"/>
    <x v="3072"/>
    <s v="Conversion of a long dormant synagogue into a Performing and Visual Arts Center, revitalizing Rochester's inner city."/>
    <n v="2800000"/>
    <n v="645"/>
    <x v="2"/>
    <x v="0"/>
    <s v="USD"/>
    <n v="1434309540"/>
    <n v="1429287900"/>
    <b v="0"/>
    <n v="7"/>
    <b v="0"/>
    <s v="theater/spaces"/>
    <n v="0"/>
    <n v="0"/>
    <x v="1"/>
    <x v="38"/>
  </r>
  <r>
    <n v="3074"/>
    <x v="3073"/>
    <s v="CrÃ©ation d'un thÃ©Ã¢tre de marionnettes automatisÃ©es et informatisÃ©es portant sur la nature et l'Ã©cologie._x000a_&quot;La symphonie du monde&quot;"/>
    <n v="25000"/>
    <n v="22"/>
    <x v="2"/>
    <x v="6"/>
    <s v="EUR"/>
    <n v="1457617359"/>
    <n v="1455025359"/>
    <b v="0"/>
    <n v="3"/>
    <b v="0"/>
    <s v="theater/spaces"/>
    <n v="0"/>
    <n v="0"/>
    <x v="1"/>
    <x v="38"/>
  </r>
  <r>
    <n v="3075"/>
    <x v="3074"/>
    <s v="Magic Morgan &amp; Liliana are raising funds to expand their famed traveling magic show to a theater of magic."/>
    <n v="15000"/>
    <n v="1296"/>
    <x v="2"/>
    <x v="0"/>
    <s v="USD"/>
    <n v="1471573640"/>
    <n v="1467253640"/>
    <b v="0"/>
    <n v="20"/>
    <b v="0"/>
    <s v="theater/spaces"/>
    <n v="0"/>
    <n v="0"/>
    <x v="1"/>
    <x v="38"/>
  </r>
  <r>
    <n v="3076"/>
    <x v="3075"/>
    <s v="Helping female comedians get in their 10,000 Hours of practice!"/>
    <n v="10000"/>
    <n v="1506"/>
    <x v="2"/>
    <x v="0"/>
    <s v="USD"/>
    <n v="1444405123"/>
    <n v="1439221123"/>
    <b v="0"/>
    <n v="50"/>
    <b v="0"/>
    <s v="theater/spaces"/>
    <n v="0"/>
    <n v="0"/>
    <x v="1"/>
    <x v="38"/>
  </r>
  <r>
    <n v="3077"/>
    <x v="3076"/>
    <s v="I've created a live workshop for men who cannot afford it, giving them an opportunity to have healing, peace &amp; love in their lives."/>
    <n v="22000"/>
    <n v="105"/>
    <x v="2"/>
    <x v="5"/>
    <s v="CAD"/>
    <n v="1488495478"/>
    <n v="1485903478"/>
    <b v="0"/>
    <n v="2"/>
    <b v="0"/>
    <s v="theater/spaces"/>
    <n v="0"/>
    <n v="0"/>
    <x v="1"/>
    <x v="38"/>
  </r>
  <r>
    <n v="3078"/>
    <x v="3077"/>
    <s v="Help replace a broken chairlift with a vertical lift making all forms of arts and education accessible on our historical antique stage."/>
    <n v="60000"/>
    <n v="71"/>
    <x v="2"/>
    <x v="0"/>
    <s v="USD"/>
    <n v="1424920795"/>
    <n v="1422328795"/>
    <b v="0"/>
    <n v="3"/>
    <b v="0"/>
    <s v="theater/spaces"/>
    <n v="0"/>
    <n v="0"/>
    <x v="1"/>
    <x v="38"/>
  </r>
  <r>
    <n v="3079"/>
    <x v="3078"/>
    <s v="We desire to purchase a portion of Hell, in Michigan just outside of Detroit, to create a world-class performance art space.  Join us."/>
    <n v="1333666"/>
    <n v="11226"/>
    <x v="2"/>
    <x v="0"/>
    <s v="USD"/>
    <n v="1427040435"/>
    <n v="1424452035"/>
    <b v="0"/>
    <n v="27"/>
    <b v="0"/>
    <s v="theater/spaces"/>
    <n v="0"/>
    <n v="0"/>
    <x v="1"/>
    <x v="38"/>
  </r>
  <r>
    <n v="3080"/>
    <x v="3079"/>
    <s v="Sustainable, fire-proof, carbon-negative, and all-season recreation of the Globe Theater made famous by Shakespeare, with gardens."/>
    <n v="2000000"/>
    <n v="376"/>
    <x v="2"/>
    <x v="0"/>
    <s v="USD"/>
    <n v="1419644444"/>
    <n v="1414456844"/>
    <b v="0"/>
    <n v="7"/>
    <b v="0"/>
    <s v="theater/spaces"/>
    <n v="0"/>
    <n v="0"/>
    <x v="1"/>
    <x v="38"/>
  </r>
  <r>
    <n v="3081"/>
    <x v="3080"/>
    <s v="Help! is a full scale mobile theatrical musical bringing a Gospel revival through a story of love and hope to communities world wide."/>
    <n v="1000000"/>
    <n v="2103"/>
    <x v="2"/>
    <x v="0"/>
    <s v="USD"/>
    <n v="1442722891"/>
    <n v="1440130891"/>
    <b v="0"/>
    <n v="5"/>
    <b v="0"/>
    <s v="theater/spaces"/>
    <n v="0"/>
    <n v="0"/>
    <x v="1"/>
    <x v="38"/>
  </r>
  <r>
    <n v="3082"/>
    <x v="3081"/>
    <s v="Help expand the time of everyones favorite magic store!  It currently limited to 3 days a week. If not for you, then the children!"/>
    <n v="9000"/>
    <n v="0"/>
    <x v="2"/>
    <x v="0"/>
    <s v="USD"/>
    <n v="1447628946"/>
    <n v="1445033346"/>
    <b v="0"/>
    <n v="0"/>
    <b v="0"/>
    <s v="theater/spaces"/>
    <n v="0"/>
    <n v="0"/>
    <x v="1"/>
    <x v="38"/>
  </r>
  <r>
    <n v="3083"/>
    <x v="3082"/>
    <s v="Crystal City Underground is a New &amp; Unique_x000a_indoor recreational facility, using an old silica sand mine,_x000a_we are the Haunted Maze"/>
    <n v="20000"/>
    <n v="56"/>
    <x v="2"/>
    <x v="0"/>
    <s v="USD"/>
    <n v="1409547600"/>
    <n v="1406986278"/>
    <b v="0"/>
    <n v="3"/>
    <b v="0"/>
    <s v="theater/spaces"/>
    <n v="0"/>
    <n v="0"/>
    <x v="1"/>
    <x v="38"/>
  </r>
  <r>
    <n v="3084"/>
    <x v="3083"/>
    <s v="18-yr-old handicap-access ramp collapsed, must replace. Help fund &amp; ensure everyone access to our 35-seat non-profit community theater!"/>
    <n v="4059"/>
    <n v="470"/>
    <x v="2"/>
    <x v="0"/>
    <s v="USD"/>
    <n v="1430851680"/>
    <n v="1428340931"/>
    <b v="0"/>
    <n v="6"/>
    <b v="0"/>
    <s v="theater/spaces"/>
    <n v="0"/>
    <n v="0"/>
    <x v="1"/>
    <x v="38"/>
  </r>
  <r>
    <n v="3085"/>
    <x v="3084"/>
    <s v="Get behind a new music venue in our city by helping with equipment! We're pre-selling tickets to our party and offering other perks."/>
    <n v="25000"/>
    <n v="610"/>
    <x v="2"/>
    <x v="0"/>
    <s v="USD"/>
    <n v="1443561159"/>
    <n v="1440969159"/>
    <b v="0"/>
    <n v="9"/>
    <b v="0"/>
    <s v="theater/spaces"/>
    <n v="0"/>
    <n v="0"/>
    <x v="1"/>
    <x v="38"/>
  </r>
  <r>
    <n v="3086"/>
    <x v="3085"/>
    <s v="A memorable theatre experience in the middle of Genoa's old town. Summer is coming and we have no intention to stop making you laugh."/>
    <n v="20000"/>
    <n v="50"/>
    <x v="2"/>
    <x v="13"/>
    <s v="EUR"/>
    <n v="1439827559"/>
    <n v="1434643559"/>
    <b v="0"/>
    <n v="3"/>
    <b v="0"/>
    <s v="theater/spaces"/>
    <n v="0"/>
    <n v="0"/>
    <x v="1"/>
    <x v="38"/>
  </r>
  <r>
    <n v="3087"/>
    <x v="3086"/>
    <s v="Austin's &quot;Full Service Rehearsal Space&quot;, APS is a comfortable, convenient place for the theater community to develop scripted plays."/>
    <n v="20000"/>
    <n v="125"/>
    <x v="2"/>
    <x v="0"/>
    <s v="USD"/>
    <n v="1482294990"/>
    <n v="1477107390"/>
    <b v="0"/>
    <n v="2"/>
    <b v="0"/>
    <s v="theater/spaces"/>
    <n v="0"/>
    <n v="0"/>
    <x v="1"/>
    <x v="38"/>
  </r>
  <r>
    <n v="3088"/>
    <x v="3087"/>
    <s v="We believe it's time to open a visitor's center that highlights the small towns of the upper Midwest."/>
    <n v="65000"/>
    <n v="126"/>
    <x v="2"/>
    <x v="0"/>
    <s v="USD"/>
    <n v="1420724460"/>
    <n v="1418046247"/>
    <b v="0"/>
    <n v="3"/>
    <b v="0"/>
    <s v="theater/spaces"/>
    <n v="0"/>
    <n v="0"/>
    <x v="1"/>
    <x v="38"/>
  </r>
  <r>
    <n v="3089"/>
    <x v="3088"/>
    <s v="A community space in Somerville, MA to celebrate the beautiful intersection of sports and creativity."/>
    <n v="25000"/>
    <n v="5854"/>
    <x v="2"/>
    <x v="0"/>
    <s v="USD"/>
    <n v="1468029540"/>
    <n v="1465304483"/>
    <b v="0"/>
    <n v="45"/>
    <b v="0"/>
    <s v="theater/spaces"/>
    <n v="0"/>
    <n v="0"/>
    <x v="1"/>
    <x v="38"/>
  </r>
  <r>
    <n v="3090"/>
    <x v="3089"/>
    <s v="To create a space by restoring a historic church in Burlington, Ky where community theater, dance and music and art can be performed."/>
    <n v="225000"/>
    <n v="11432"/>
    <x v="2"/>
    <x v="0"/>
    <s v="USD"/>
    <n v="1430505545"/>
    <n v="1425325145"/>
    <b v="0"/>
    <n v="9"/>
    <b v="0"/>
    <s v="theater/spaces"/>
    <n v="0"/>
    <n v="0"/>
    <x v="1"/>
    <x v="38"/>
  </r>
  <r>
    <n v="3091"/>
    <x v="3090"/>
    <s v="Roanoke, Virginia's first long-form improv theatre company. Producing improv and scripted theatre, with a dynamic training program."/>
    <n v="5000"/>
    <n v="796"/>
    <x v="2"/>
    <x v="0"/>
    <s v="USD"/>
    <n v="1471214743"/>
    <n v="1468622743"/>
    <b v="0"/>
    <n v="9"/>
    <b v="0"/>
    <s v="theater/spaces"/>
    <n v="0"/>
    <n v="0"/>
    <x v="1"/>
    <x v="38"/>
  </r>
  <r>
    <n v="3092"/>
    <x v="3091"/>
    <s v="Our goal is to purchase a theater on the Upper East Side of Manhattan that will act as a home for four theater companies."/>
    <n v="100000"/>
    <n v="1183.19"/>
    <x v="2"/>
    <x v="0"/>
    <s v="USD"/>
    <n v="1444946400"/>
    <n v="1441723912"/>
    <b v="0"/>
    <n v="21"/>
    <b v="0"/>
    <s v="theater/spaces"/>
    <n v="0"/>
    <n v="0"/>
    <x v="1"/>
    <x v="38"/>
  </r>
  <r>
    <n v="3093"/>
    <x v="3092"/>
    <s v="Jump in the deep end of the provocative and darkly humourous, POOL (NO WATER)...to be performed in a Pool!  Directed by Gordon McCall."/>
    <n v="4000"/>
    <n v="910"/>
    <x v="2"/>
    <x v="5"/>
    <s v="CAD"/>
    <n v="1401595140"/>
    <n v="1398980941"/>
    <b v="0"/>
    <n v="17"/>
    <b v="0"/>
    <s v="theater/spaces"/>
    <n v="0"/>
    <n v="0"/>
    <x v="1"/>
    <x v="38"/>
  </r>
  <r>
    <n v="3094"/>
    <x v="3093"/>
    <s v="This is a Kickstarter to help with the start up costs for Illusionist, Chris Lengyel's Summer 2016 Tour!"/>
    <n v="100000"/>
    <n v="25"/>
    <x v="2"/>
    <x v="0"/>
    <s v="USD"/>
    <n v="1442775956"/>
    <n v="1437591956"/>
    <b v="0"/>
    <n v="1"/>
    <b v="0"/>
    <s v="theater/spaces"/>
    <n v="0"/>
    <n v="0"/>
    <x v="1"/>
    <x v="38"/>
  </r>
  <r>
    <n v="3095"/>
    <x v="3094"/>
    <s v="We are a small theatre company looking to provide world class theatre to the working class in the Greater New York area."/>
    <n v="14920"/>
    <n v="50"/>
    <x v="2"/>
    <x v="0"/>
    <s v="USD"/>
    <n v="1470011780"/>
    <n v="1464827780"/>
    <b v="0"/>
    <n v="1"/>
    <b v="0"/>
    <s v="theater/spaces"/>
    <n v="0"/>
    <n v="0"/>
    <x v="1"/>
    <x v="38"/>
  </r>
  <r>
    <n v="3096"/>
    <x v="3095"/>
    <s v="To create a learning center for acting and all art types including anything that expresses the emotion of the human spirit."/>
    <n v="20000"/>
    <n v="795"/>
    <x v="2"/>
    <x v="0"/>
    <s v="USD"/>
    <n v="1432151326"/>
    <n v="1429559326"/>
    <b v="0"/>
    <n v="14"/>
    <b v="0"/>
    <s v="theater/spaces"/>
    <n v="0"/>
    <n v="0"/>
    <x v="1"/>
    <x v="38"/>
  </r>
  <r>
    <n v="3097"/>
    <x v="3096"/>
    <s v="The Bunker makes theatre with purpose: We provide ambitious artists a home in which to share their work with adventurous audiences."/>
    <n v="10000"/>
    <n v="1715"/>
    <x v="2"/>
    <x v="1"/>
    <s v="GBP"/>
    <n v="1475848800"/>
    <n v="1474027501"/>
    <b v="0"/>
    <n v="42"/>
    <b v="0"/>
    <s v="theater/spaces"/>
    <n v="0"/>
    <n v="0"/>
    <x v="1"/>
    <x v="38"/>
  </r>
  <r>
    <n v="3098"/>
    <x v="3097"/>
    <s v="A magical space, full of fairytale favorites, designed to make each individual have a unique experience; children's dreams made real."/>
    <n v="48725"/>
    <n v="1758"/>
    <x v="2"/>
    <x v="0"/>
    <s v="USD"/>
    <n v="1454890620"/>
    <n v="1450724449"/>
    <b v="0"/>
    <n v="27"/>
    <b v="0"/>
    <s v="theater/spaces"/>
    <n v="0"/>
    <n v="0"/>
    <x v="1"/>
    <x v="38"/>
  </r>
  <r>
    <n v="3099"/>
    <x v="3098"/>
    <s v="I would like to screen this documentary at CSU at their Black Studies Dept. Looking to fly panelist in. Hoping to screen nationwide. &lt;3"/>
    <n v="2000"/>
    <n v="278"/>
    <x v="2"/>
    <x v="0"/>
    <s v="USD"/>
    <n v="1455251591"/>
    <n v="1452659591"/>
    <b v="0"/>
    <n v="5"/>
    <b v="0"/>
    <s v="theater/spaces"/>
    <n v="0"/>
    <n v="0"/>
    <x v="1"/>
    <x v="38"/>
  </r>
  <r>
    <n v="3100"/>
    <x v="3099"/>
    <s v="Friends for Change, a group of girls between the ages of 12 and 18 are building an outdoor Amphitheater as a gift to our community!"/>
    <n v="12000"/>
    <n v="1827"/>
    <x v="2"/>
    <x v="0"/>
    <s v="USD"/>
    <n v="1413816975"/>
    <n v="1411224975"/>
    <b v="0"/>
    <n v="13"/>
    <b v="0"/>
    <s v="theater/spaces"/>
    <n v="0"/>
    <n v="0"/>
    <x v="1"/>
    <x v="38"/>
  </r>
  <r>
    <n v="3101"/>
    <x v="3100"/>
    <s v="LabellisÃ© 14-18, Mots Ã‰crits est un projet itinÃ©rant de lectures Ã  voix haute par des amateurs, mises en espace par une comÃ©dienne."/>
    <n v="2500"/>
    <n v="300"/>
    <x v="2"/>
    <x v="6"/>
    <s v="EUR"/>
    <n v="1437033360"/>
    <n v="1434445937"/>
    <b v="0"/>
    <n v="12"/>
    <b v="0"/>
    <s v="theater/spaces"/>
    <n v="0"/>
    <n v="0"/>
    <x v="1"/>
    <x v="38"/>
  </r>
  <r>
    <n v="3102"/>
    <x v="3101"/>
    <s v="Imagine being able to take a performance anywhere! Meet the Theatre Bath Bus - a magical performance space where anything is possible."/>
    <n v="16000"/>
    <n v="6258"/>
    <x v="2"/>
    <x v="1"/>
    <s v="GBP"/>
    <n v="1471939818"/>
    <n v="1467619818"/>
    <b v="0"/>
    <n v="90"/>
    <b v="0"/>
    <s v="theater/spaces"/>
    <n v="0"/>
    <n v="0"/>
    <x v="1"/>
    <x v="38"/>
  </r>
  <r>
    <n v="3103"/>
    <x v="3102"/>
    <s v="Creating a place for local artists to perform, at substantially less cost for them"/>
    <n v="4100"/>
    <n v="11"/>
    <x v="2"/>
    <x v="0"/>
    <s v="USD"/>
    <n v="1434080706"/>
    <n v="1428896706"/>
    <b v="0"/>
    <n v="2"/>
    <b v="0"/>
    <s v="theater/spaces"/>
    <n v="0"/>
    <n v="0"/>
    <x v="1"/>
    <x v="38"/>
  </r>
  <r>
    <n v="3104"/>
    <x v="3103"/>
    <s v="The Loft is CQEAP's latest studio. Located in Rockhampton's CBD we'll be running performing arts workshops for 5yrs to adults."/>
    <n v="4000"/>
    <n v="1185"/>
    <x v="2"/>
    <x v="2"/>
    <s v="AUD"/>
    <n v="1422928800"/>
    <n v="1420235311"/>
    <b v="0"/>
    <n v="5"/>
    <b v="0"/>
    <s v="theater/spaces"/>
    <n v="0"/>
    <n v="0"/>
    <x v="1"/>
    <x v="38"/>
  </r>
  <r>
    <n v="3105"/>
    <x v="3104"/>
    <s v="My hope is to raise $5845 and replace old stained and mismatched border curtains, cyclorama curtain, and backdrop."/>
    <n v="5845"/>
    <n v="2476"/>
    <x v="2"/>
    <x v="0"/>
    <s v="USD"/>
    <n v="1413694800"/>
    <n v="1408986916"/>
    <b v="0"/>
    <n v="31"/>
    <b v="0"/>
    <s v="theater/spaces"/>
    <n v="0"/>
    <n v="0"/>
    <x v="1"/>
    <x v="38"/>
  </r>
  <r>
    <n v="3106"/>
    <x v="3105"/>
    <s v="Help fund the exciting first collaboration between Hotel Echo and Bristol Cathedral: WILD MEN, a show commemorating those lost in WW1."/>
    <n v="1000"/>
    <n v="41"/>
    <x v="2"/>
    <x v="1"/>
    <s v="GBP"/>
    <n v="1442440800"/>
    <n v="1440497876"/>
    <b v="0"/>
    <n v="4"/>
    <b v="0"/>
    <s v="theater/spaces"/>
    <n v="0"/>
    <n v="0"/>
    <x v="1"/>
    <x v="38"/>
  </r>
  <r>
    <n v="3107"/>
    <x v="3106"/>
    <s v="When opportunity knocks, we answer!  Help expand the ravishingly talented troupe into a new and exciting market and venue!"/>
    <n v="40000"/>
    <n v="7905"/>
    <x v="2"/>
    <x v="0"/>
    <s v="USD"/>
    <n v="1431372751"/>
    <n v="1430767951"/>
    <b v="0"/>
    <n v="29"/>
    <b v="0"/>
    <s v="theater/spaces"/>
    <n v="0"/>
    <n v="0"/>
    <x v="1"/>
    <x v="38"/>
  </r>
  <r>
    <n v="3108"/>
    <x v="3107"/>
    <s v="We need a permanent home for the theater!"/>
    <n v="50000"/>
    <n v="26"/>
    <x v="2"/>
    <x v="0"/>
    <s v="USD"/>
    <n v="1430234394"/>
    <n v="1425053994"/>
    <b v="0"/>
    <n v="2"/>
    <b v="0"/>
    <s v="theater/spaces"/>
    <n v="0"/>
    <n v="0"/>
    <x v="1"/>
    <x v="38"/>
  </r>
  <r>
    <n v="3109"/>
    <x v="3108"/>
    <s v="Help us exceed our goal to convert the Sidney Auto Vue Drive-In from 35mm to digital. This will cost upwards of $75,000. Thank you!"/>
    <n v="26500"/>
    <n v="6633"/>
    <x v="2"/>
    <x v="0"/>
    <s v="USD"/>
    <n v="1409194810"/>
    <n v="1406170810"/>
    <b v="0"/>
    <n v="114"/>
    <b v="0"/>
    <s v="theater/spaces"/>
    <n v="0"/>
    <n v="0"/>
    <x v="1"/>
    <x v="38"/>
  </r>
  <r>
    <n v="3110"/>
    <x v="3109"/>
    <s v="Cat People Unite! It's time we get a space of our own to relax, socialize and learn! Join the Catmunity!"/>
    <n v="25000"/>
    <n v="10"/>
    <x v="2"/>
    <x v="0"/>
    <s v="USD"/>
    <n v="1487465119"/>
    <n v="1484009119"/>
    <b v="0"/>
    <n v="1"/>
    <b v="0"/>
    <s v="theater/spaces"/>
    <n v="0"/>
    <n v="0"/>
    <x v="1"/>
    <x v="38"/>
  </r>
  <r>
    <n v="3111"/>
    <x v="3110"/>
    <s v="Help All Puppet Players perform it's 2015 season in a beautiful 200 seat theater for an entire year."/>
    <n v="20000"/>
    <n v="5328"/>
    <x v="2"/>
    <x v="0"/>
    <s v="USD"/>
    <n v="1412432220"/>
    <n v="1409753820"/>
    <b v="0"/>
    <n v="76"/>
    <b v="0"/>
    <s v="theater/spaces"/>
    <n v="0"/>
    <n v="0"/>
    <x v="1"/>
    <x v="38"/>
  </r>
  <r>
    <n v="3112"/>
    <x v="3111"/>
    <s v="Children only have a short period of time to live care free, play hard, get dirty, I want to help every child in my Town play everyday."/>
    <n v="11000"/>
    <n v="521"/>
    <x v="2"/>
    <x v="0"/>
    <s v="USD"/>
    <n v="1477968934"/>
    <n v="1472784934"/>
    <b v="0"/>
    <n v="9"/>
    <b v="0"/>
    <s v="theater/spaces"/>
    <n v="0"/>
    <n v="0"/>
    <x v="1"/>
    <x v="38"/>
  </r>
  <r>
    <n v="3113"/>
    <x v="3112"/>
    <s v="An arts and craft beer theater showcasing local talent, locally crafted beer and providing performance and rehearsal space."/>
    <n v="109225"/>
    <n v="4635"/>
    <x v="2"/>
    <x v="0"/>
    <s v="USD"/>
    <n v="1429291982"/>
    <n v="1426699982"/>
    <b v="0"/>
    <n v="37"/>
    <b v="0"/>
    <s v="theater/spaces"/>
    <n v="0"/>
    <n v="0"/>
    <x v="1"/>
    <x v="38"/>
  </r>
  <r>
    <n v="3114"/>
    <x v="3113"/>
    <s v="A scary place to bring your friends. Interactive so that the people that were scared before get to scare others later. A diner on site."/>
    <n v="75000"/>
    <n v="0"/>
    <x v="2"/>
    <x v="0"/>
    <s v="USD"/>
    <n v="1411312250"/>
    <n v="1406128250"/>
    <b v="0"/>
    <n v="0"/>
    <b v="0"/>
    <s v="theater/spaces"/>
    <n v="0"/>
    <n v="0"/>
    <x v="1"/>
    <x v="38"/>
  </r>
  <r>
    <n v="3115"/>
    <x v="3114"/>
    <s v="We are creating a mobile community devoted to the spreading and sharing of spoken word and other kinds of storytelling."/>
    <n v="10000"/>
    <n v="300"/>
    <x v="2"/>
    <x v="11"/>
    <s v="SEK"/>
    <n v="1465123427"/>
    <n v="1462531427"/>
    <b v="0"/>
    <n v="1"/>
    <b v="0"/>
    <s v="theater/spaces"/>
    <n v="0"/>
    <n v="0"/>
    <x v="1"/>
    <x v="38"/>
  </r>
  <r>
    <n v="3116"/>
    <x v="3115"/>
    <s v="Creating a consuite for CoreCon. A focus on the insanity of asylums and early medical practices from history."/>
    <n v="750"/>
    <n v="430"/>
    <x v="2"/>
    <x v="0"/>
    <s v="USD"/>
    <n v="1427890925"/>
    <n v="1426681325"/>
    <b v="0"/>
    <n v="10"/>
    <b v="0"/>
    <s v="theater/spaces"/>
    <n v="0"/>
    <n v="0"/>
    <x v="1"/>
    <x v="38"/>
  </r>
  <r>
    <n v="3117"/>
    <x v="3116"/>
    <s v="Performing Arts workshops, for young people aged 5 -16, exploring how the sea has shaped Cowes as a settlement."/>
    <n v="1000"/>
    <n v="1"/>
    <x v="2"/>
    <x v="1"/>
    <s v="GBP"/>
    <n v="1464354720"/>
    <n v="1463648360"/>
    <b v="0"/>
    <n v="1"/>
    <b v="0"/>
    <s v="theater/spaces"/>
    <n v="0"/>
    <n v="0"/>
    <x v="1"/>
    <x v="38"/>
  </r>
  <r>
    <n v="3118"/>
    <x v="3117"/>
    <s v="a magical place for all kind of people, like a fairytaile in all colours"/>
    <n v="500000"/>
    <n v="1550"/>
    <x v="2"/>
    <x v="11"/>
    <s v="SEK"/>
    <n v="1467473723"/>
    <n v="1465832123"/>
    <b v="0"/>
    <n v="2"/>
    <b v="0"/>
    <s v="theater/spaces"/>
    <n v="0"/>
    <n v="0"/>
    <x v="1"/>
    <x v="38"/>
  </r>
  <r>
    <n v="3119"/>
    <x v="3118"/>
    <s v="An Information center downTOWN Buffalo...find directions to places of interest, events, eateries, lodging, maps, postcards and books."/>
    <n v="10000"/>
    <n v="5"/>
    <x v="2"/>
    <x v="0"/>
    <s v="USD"/>
    <n v="1427414732"/>
    <n v="1424826332"/>
    <b v="0"/>
    <n v="1"/>
    <b v="0"/>
    <s v="theater/spaces"/>
    <n v="0"/>
    <n v="0"/>
    <x v="1"/>
    <x v="38"/>
  </r>
  <r>
    <n v="3120"/>
    <x v="3119"/>
    <s v="Wij willen Tropicana het subtropisch zwemparadijs van Rotterdam op een nieuwe locatie gaan bouwen."/>
    <n v="1300000"/>
    <n v="128"/>
    <x v="2"/>
    <x v="9"/>
    <s v="EUR"/>
    <n v="1462484196"/>
    <n v="1457303796"/>
    <b v="0"/>
    <n v="10"/>
    <b v="0"/>
    <s v="theater/spaces"/>
    <n v="0"/>
    <n v="0"/>
    <x v="1"/>
    <x v="38"/>
  </r>
  <r>
    <n v="3121"/>
    <x v="3120"/>
    <s v="I going to build a theatre for a local ant farm so that Ants can put on their theatre productions."/>
    <n v="1500"/>
    <n v="10"/>
    <x v="1"/>
    <x v="5"/>
    <s v="CAD"/>
    <n v="1411748335"/>
    <n v="1406564335"/>
    <b v="0"/>
    <n v="1"/>
    <b v="0"/>
    <s v="theater/spaces"/>
    <n v="0"/>
    <n v="0"/>
    <x v="1"/>
    <x v="38"/>
  </r>
  <r>
    <n v="3122"/>
    <x v="3121"/>
    <s v="cancelled until further notice"/>
    <n v="199"/>
    <n v="116"/>
    <x v="1"/>
    <x v="0"/>
    <s v="USD"/>
    <n v="1478733732"/>
    <n v="1478298132"/>
    <b v="0"/>
    <n v="2"/>
    <b v="0"/>
    <s v="theater/spaces"/>
    <n v="0"/>
    <n v="0"/>
    <x v="1"/>
    <x v="38"/>
  </r>
  <r>
    <n v="3123"/>
    <x v="3122"/>
    <s v="The Larchmont Playhouse is threatened! Help save the theater by becoming a Preservation Member of The Larchmont Playhouse."/>
    <n v="125000"/>
    <n v="85192"/>
    <x v="1"/>
    <x v="0"/>
    <s v="USD"/>
    <n v="1468108198"/>
    <n v="1465516198"/>
    <b v="0"/>
    <n v="348"/>
    <b v="0"/>
    <s v="theater/spaces"/>
    <n v="0"/>
    <n v="0"/>
    <x v="1"/>
    <x v="38"/>
  </r>
  <r>
    <n v="3124"/>
    <x v="3123"/>
    <s v="A place where kids/ teens' dreams come true, and one finds there home without sparkly red shoes!"/>
    <n v="800000"/>
    <n v="26"/>
    <x v="1"/>
    <x v="0"/>
    <s v="USD"/>
    <n v="1422902601"/>
    <n v="1417718601"/>
    <b v="0"/>
    <n v="4"/>
    <b v="0"/>
    <s v="theater/spaces"/>
    <n v="0"/>
    <n v="0"/>
    <x v="1"/>
    <x v="38"/>
  </r>
  <r>
    <n v="3125"/>
    <x v="3124"/>
    <s v="N/A"/>
    <n v="1500000"/>
    <n v="0"/>
    <x v="1"/>
    <x v="0"/>
    <s v="USD"/>
    <n v="1452142672"/>
    <n v="1449550672"/>
    <b v="0"/>
    <n v="0"/>
    <b v="0"/>
    <s v="theater/spaces"/>
    <n v="0"/>
    <n v="0"/>
    <x v="1"/>
    <x v="38"/>
  </r>
  <r>
    <n v="3126"/>
    <x v="3125"/>
    <s v="A big dream, small budget, the drive/passion of so many volunteers...indoor skatepark in Eau Claire, WI._x000a__x000a_This is UR skatepark!"/>
    <n v="25000"/>
    <n v="1040"/>
    <x v="1"/>
    <x v="0"/>
    <s v="USD"/>
    <n v="1459121162"/>
    <n v="1456532762"/>
    <b v="0"/>
    <n v="17"/>
    <b v="0"/>
    <s v="theater/spaces"/>
    <n v="0"/>
    <n v="0"/>
    <x v="1"/>
    <x v="38"/>
  </r>
  <r>
    <n v="3127"/>
    <x v="3126"/>
    <s v="Our goal - create a venue &amp; stage where comedic &amp; music artists hone their talents &amp; fan base. First minority owned like it in Cincy."/>
    <n v="100000"/>
    <n v="0"/>
    <x v="1"/>
    <x v="0"/>
    <s v="USD"/>
    <n v="1425242029"/>
    <n v="1422650029"/>
    <b v="0"/>
    <n v="0"/>
    <b v="0"/>
    <s v="theater/spaces"/>
    <n v="0"/>
    <n v="0"/>
    <x v="1"/>
    <x v="38"/>
  </r>
  <r>
    <n v="3128"/>
    <x v="3127"/>
    <s v="Bring Morag Fullarton's fun-loving spoof and homage of the classic and timeless film, 'Casablanca', to the stage in New York City."/>
    <n v="15000"/>
    <n v="16291"/>
    <x v="3"/>
    <x v="0"/>
    <s v="USD"/>
    <n v="1489690141"/>
    <n v="1487101741"/>
    <b v="0"/>
    <n v="117"/>
    <b v="0"/>
    <s v="theater/plays"/>
    <n v="0"/>
    <n v="0"/>
    <x v="1"/>
    <x v="6"/>
  </r>
  <r>
    <n v="3129"/>
    <x v="3128"/>
    <s v="The DE sheds light on the reality of what happens in college. Marcus Rashad created this play to help prepare future/current students"/>
    <n v="1250"/>
    <n v="10"/>
    <x v="3"/>
    <x v="0"/>
    <s v="USD"/>
    <n v="1492542819"/>
    <n v="1489090419"/>
    <b v="0"/>
    <n v="1"/>
    <b v="0"/>
    <s v="theater/plays"/>
    <n v="0"/>
    <n v="0"/>
    <x v="1"/>
    <x v="6"/>
  </r>
  <r>
    <n v="3130"/>
    <x v="3129"/>
    <s v="A shockingly relevant modern take on a 2,000-year-old tragedy that confronts current gender politics."/>
    <n v="10000"/>
    <n v="375"/>
    <x v="3"/>
    <x v="0"/>
    <s v="USD"/>
    <n v="1492145940"/>
    <n v="1489504916"/>
    <b v="0"/>
    <n v="4"/>
    <b v="0"/>
    <s v="theater/plays"/>
    <n v="0"/>
    <n v="0"/>
    <x v="1"/>
    <x v="6"/>
  </r>
  <r>
    <n v="3131"/>
    <x v="3130"/>
    <s v="A Staged Reading of &quot;Snake Eyes,&quot; a new play by Alex Rafala"/>
    <n v="4100"/>
    <n v="645"/>
    <x v="3"/>
    <x v="0"/>
    <s v="USD"/>
    <n v="1491656045"/>
    <n v="1489067645"/>
    <b v="0"/>
    <n v="12"/>
    <b v="0"/>
    <s v="theater/plays"/>
    <n v="0"/>
    <n v="0"/>
    <x v="1"/>
    <x v="6"/>
  </r>
  <r>
    <n v="3132"/>
    <x v="3131"/>
    <s v="Smells Like Money, Drips Like Honey, Taste Like Mocha, Better Run AWAY"/>
    <n v="30000"/>
    <n v="10"/>
    <x v="3"/>
    <x v="0"/>
    <s v="USD"/>
    <n v="1492759460"/>
    <n v="1487579060"/>
    <b v="0"/>
    <n v="1"/>
    <b v="0"/>
    <s v="theater/plays"/>
    <n v="0"/>
    <n v="0"/>
    <x v="1"/>
    <x v="6"/>
  </r>
  <r>
    <n v="3133"/>
    <x v="3132"/>
    <s v="TwentySomething is taking Hell Has No Fury to Edinburgh! _x000a_We're looking for your support to get us there."/>
    <n v="500"/>
    <n v="540"/>
    <x v="3"/>
    <x v="1"/>
    <s v="GBP"/>
    <n v="1490358834"/>
    <n v="1487770434"/>
    <b v="0"/>
    <n v="16"/>
    <b v="0"/>
    <s v="theater/plays"/>
    <n v="0"/>
    <n v="0"/>
    <x v="1"/>
    <x v="6"/>
  </r>
  <r>
    <n v="3134"/>
    <x v="3133"/>
    <s v="Time Zone Theatre &amp; Arteria Theatre present this emotional thriller about Love, Loss and what happens when life goes on, but you can't."/>
    <n v="1000"/>
    <n v="225"/>
    <x v="3"/>
    <x v="1"/>
    <s v="GBP"/>
    <n v="1490631419"/>
    <n v="1488820619"/>
    <b v="0"/>
    <n v="12"/>
    <b v="0"/>
    <s v="theater/plays"/>
    <n v="0"/>
    <n v="0"/>
    <x v="1"/>
    <x v="6"/>
  </r>
  <r>
    <n v="3135"/>
    <x v="3134"/>
    <s v="SEVEN tells the true stories of 7 women who bravely fought for the well-being of women, families, and children around the globe."/>
    <n v="777"/>
    <n v="162"/>
    <x v="3"/>
    <x v="0"/>
    <s v="USD"/>
    <n v="1491277121"/>
    <n v="1489376321"/>
    <b v="0"/>
    <n v="7"/>
    <b v="0"/>
    <s v="theater/plays"/>
    <n v="0"/>
    <n v="0"/>
    <x v="1"/>
    <x v="6"/>
  </r>
  <r>
    <n v="3136"/>
    <x v="3135"/>
    <s v="Help emberfly theatre put on their first production Heroines and pay our actors and creative team! Follow us @emberflytheatre"/>
    <n v="500"/>
    <n v="639"/>
    <x v="3"/>
    <x v="1"/>
    <s v="GBP"/>
    <n v="1491001140"/>
    <n v="1487847954"/>
    <b v="0"/>
    <n v="22"/>
    <b v="0"/>
    <s v="theater/plays"/>
    <n v="0"/>
    <n v="0"/>
    <x v="1"/>
    <x v="6"/>
  </r>
  <r>
    <n v="3137"/>
    <x v="3136"/>
    <s v="Set in 1930s Chinatown, evocative of old world South Jackson Street during the Jazz era."/>
    <n v="1500"/>
    <n v="50"/>
    <x v="3"/>
    <x v="0"/>
    <s v="USD"/>
    <n v="1493838720"/>
    <n v="1489439669"/>
    <b v="0"/>
    <n v="1"/>
    <b v="0"/>
    <s v="theater/plays"/>
    <n v="0"/>
    <n v="0"/>
    <x v="1"/>
    <x v="6"/>
  </r>
  <r>
    <n v="3138"/>
    <x v="3137"/>
    <s v="A UWE Drama Society adaptation of Timberlake Wertenbaker's play. Funding needed for costumes/props to make the show a success. Thanks."/>
    <n v="200"/>
    <n v="0"/>
    <x v="3"/>
    <x v="1"/>
    <s v="GBP"/>
    <n v="1491233407"/>
    <n v="1489591807"/>
    <b v="0"/>
    <n v="0"/>
    <b v="0"/>
    <s v="theater/plays"/>
    <n v="0"/>
    <n v="0"/>
    <x v="1"/>
    <x v="6"/>
  </r>
  <r>
    <n v="3139"/>
    <x v="3138"/>
    <s v="Conoce y apoya el teatro de calidad que se escribe desde los centros penitenciarios, como es el caso de Casa Calabaza, de Maye Moreno."/>
    <n v="50000"/>
    <n v="2700"/>
    <x v="3"/>
    <x v="14"/>
    <s v="MXN"/>
    <n v="1490416380"/>
    <n v="1487485760"/>
    <b v="0"/>
    <n v="6"/>
    <b v="0"/>
    <s v="theater/plays"/>
    <n v="0"/>
    <n v="0"/>
    <x v="1"/>
    <x v="6"/>
  </r>
  <r>
    <n v="3140"/>
    <x v="3139"/>
    <s v="ReminiSens offers an Enchanting Time Travel experience: have diner at the court of Versailles and interact with the nobles of the time!"/>
    <n v="10000"/>
    <n v="96"/>
    <x v="3"/>
    <x v="6"/>
    <s v="EUR"/>
    <n v="1491581703"/>
    <n v="1488993303"/>
    <b v="0"/>
    <n v="4"/>
    <b v="0"/>
    <s v="theater/plays"/>
    <n v="0"/>
    <n v="0"/>
    <x v="1"/>
    <x v="6"/>
  </r>
  <r>
    <n v="3141"/>
    <x v="3140"/>
    <s v="We are a theatre society from the Groningen University in the Netherlands. _x000a_We would be more than happy for some help funding the play."/>
    <n v="500"/>
    <n v="258"/>
    <x v="3"/>
    <x v="9"/>
    <s v="EUR"/>
    <n v="1492372800"/>
    <n v="1488823488"/>
    <b v="0"/>
    <n v="8"/>
    <b v="0"/>
    <s v="theater/plays"/>
    <n v="0"/>
    <n v="0"/>
    <x v="1"/>
    <x v="6"/>
  </r>
  <r>
    <n v="3142"/>
    <x v="3141"/>
    <s v="Our aim is to deliver a powerful piece of theatre to audiences across the UK, including Edinburgh Fringe (2017)."/>
    <n v="2750"/>
    <n v="45"/>
    <x v="3"/>
    <x v="1"/>
    <s v="GBP"/>
    <n v="1489922339"/>
    <n v="1487333939"/>
    <b v="0"/>
    <n v="3"/>
    <b v="0"/>
    <s v="theater/plays"/>
    <n v="0"/>
    <n v="0"/>
    <x v="1"/>
    <x v="6"/>
  </r>
  <r>
    <n v="3143"/>
    <x v="3142"/>
    <s v="THE POIGNANT EXPLORATION OF WHAT IT MEANS TO SAY GOODBYE._x000a_Stripped Raw brings Liam Borrett's debut play 'This is Living' to Wiltshire."/>
    <n v="700"/>
    <n v="0"/>
    <x v="3"/>
    <x v="1"/>
    <s v="GBP"/>
    <n v="1491726956"/>
    <n v="1489480556"/>
    <b v="0"/>
    <n v="0"/>
    <b v="0"/>
    <s v="theater/plays"/>
    <n v="0"/>
    <n v="0"/>
    <x v="1"/>
    <x v="6"/>
  </r>
  <r>
    <n v="3144"/>
    <x v="3143"/>
    <s v="Two women, one love, one must die: a multicultural cast in a play about the denied holocaust of Libyan Jews. Premieres in March in NYC"/>
    <n v="10000"/>
    <n v="7540"/>
    <x v="3"/>
    <x v="0"/>
    <s v="USD"/>
    <n v="1489903200"/>
    <n v="1488459307"/>
    <b v="0"/>
    <n v="30"/>
    <b v="0"/>
    <s v="theater/plays"/>
    <n v="0"/>
    <n v="0"/>
    <x v="1"/>
    <x v="6"/>
  </r>
  <r>
    <n v="3145"/>
    <x v="3144"/>
    <s v="Dominion Theatre Company is the first community dinner theatre  to be established in Arlington TX."/>
    <n v="25000"/>
    <n v="0"/>
    <x v="3"/>
    <x v="0"/>
    <s v="USD"/>
    <n v="1490659134"/>
    <n v="1485478734"/>
    <b v="0"/>
    <n v="0"/>
    <b v="0"/>
    <s v="theater/plays"/>
    <n v="0"/>
    <n v="0"/>
    <x v="1"/>
    <x v="6"/>
  </r>
  <r>
    <n v="3146"/>
    <x v="3145"/>
    <s v="Somos... Podemos... Amamos... Nuestra muralla, nuestra utopÃ­a. Que el amor sea el lÃ­mite"/>
    <n v="50000"/>
    <n v="5250"/>
    <x v="3"/>
    <x v="14"/>
    <s v="MXN"/>
    <n v="1492356166"/>
    <n v="1488471766"/>
    <b v="0"/>
    <n v="12"/>
    <b v="0"/>
    <s v="theater/plays"/>
    <n v="0"/>
    <n v="0"/>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
    <n v="0"/>
    <x v="1"/>
    <x v="40"/>
  </r>
  <r>
    <n v="3189"/>
    <x v="3188"/>
    <s v="Det Ã¤r tio Ã¥r sedan sist! Musikalen Hednadotter med sÃ¥ngarna frÃ¥n orginaluppsÃ¤ttningen sjunger musikalen i Konsertform."/>
    <n v="55000"/>
    <n v="6780"/>
    <x v="2"/>
    <x v="11"/>
    <s v="SEK"/>
    <n v="1432455532"/>
    <n v="1429863532"/>
    <b v="0"/>
    <n v="19"/>
    <b v="0"/>
    <s v="theater/musical"/>
    <n v="0"/>
    <n v="0"/>
    <x v="1"/>
    <x v="40"/>
  </r>
  <r>
    <n v="3190"/>
    <x v="3189"/>
    <s v="Call It A Day Productions is putting on their first full production in December and every little bit helps!"/>
    <n v="4000"/>
    <n v="0"/>
    <x v="2"/>
    <x v="5"/>
    <s v="CAD"/>
    <n v="1481258275"/>
    <n v="1478662675"/>
    <b v="0"/>
    <n v="0"/>
    <b v="0"/>
    <s v="theater/musical"/>
    <n v="0"/>
    <n v="0"/>
    <x v="1"/>
    <x v="40"/>
  </r>
  <r>
    <n v="3191"/>
    <x v="3190"/>
    <s v="A brand new musical about the ban of contraception and abortion in Romania and the revolution that ended it all in 1989."/>
    <n v="3750"/>
    <n v="151"/>
    <x v="2"/>
    <x v="0"/>
    <s v="USD"/>
    <n v="1471370869"/>
    <n v="1466186869"/>
    <b v="0"/>
    <n v="4"/>
    <b v="0"/>
    <s v="theater/musical"/>
    <n v="0"/>
    <n v="0"/>
    <x v="1"/>
    <x v="40"/>
  </r>
  <r>
    <n v="3192"/>
    <x v="3191"/>
    <s v="This project challenges social issues affecting young people in areas of deprivation within the Belfast area (Northern Ireland)."/>
    <n v="10000"/>
    <n v="102"/>
    <x v="2"/>
    <x v="1"/>
    <s v="GBP"/>
    <n v="1425160800"/>
    <n v="1421274859"/>
    <b v="0"/>
    <n v="8"/>
    <b v="0"/>
    <s v="theater/musical"/>
    <n v="0"/>
    <n v="0"/>
    <x v="1"/>
    <x v="40"/>
  </r>
  <r>
    <n v="3193"/>
    <x v="3192"/>
    <s v="Bringing Richard O'Brien's sequel to legendary Rocky Horror to the stage for the first time. First London, then...The World!"/>
    <n v="5000"/>
    <n v="587"/>
    <x v="2"/>
    <x v="1"/>
    <s v="GBP"/>
    <n v="1424474056"/>
    <n v="1420586056"/>
    <b v="0"/>
    <n v="24"/>
    <b v="0"/>
    <s v="theater/musical"/>
    <n v="0"/>
    <n v="0"/>
    <x v="1"/>
    <x v="40"/>
  </r>
  <r>
    <n v="3194"/>
    <x v="3193"/>
    <s v="P.A.C.K (Performing Arts Camp for Kids) Musical Theater, Instrumental Music, Vocal Music, Dance, Visual Arts, and Physical Education!"/>
    <n v="11000"/>
    <n v="0"/>
    <x v="2"/>
    <x v="0"/>
    <s v="USD"/>
    <n v="1437960598"/>
    <n v="1435368598"/>
    <b v="0"/>
    <n v="0"/>
    <b v="0"/>
    <s v="theater/musical"/>
    <n v="0"/>
    <n v="0"/>
    <x v="1"/>
    <x v="40"/>
  </r>
  <r>
    <n v="3195"/>
    <x v="3194"/>
    <s v="Emerson Sings is the first cabaret to celebrate the work of up and coming musical theater composers who are alumni of Emerson College."/>
    <n v="3500"/>
    <n v="2070"/>
    <x v="2"/>
    <x v="0"/>
    <s v="USD"/>
    <n v="1423750542"/>
    <n v="1421158542"/>
    <b v="0"/>
    <n v="39"/>
    <b v="0"/>
    <s v="theater/musical"/>
    <n v="0"/>
    <n v="0"/>
    <x v="1"/>
    <x v="40"/>
  </r>
  <r>
    <n v="3196"/>
    <x v="3195"/>
    <s v="Help five college students as they journey to bring their groundbreaking new musical &quot;Our Modern Lives&quot; to Broadway!"/>
    <n v="3000000"/>
    <n v="1800"/>
    <x v="2"/>
    <x v="0"/>
    <s v="USD"/>
    <n v="1438437600"/>
    <n v="1433254875"/>
    <b v="0"/>
    <n v="6"/>
    <b v="0"/>
    <s v="theater/musical"/>
    <n v="0"/>
    <n v="0"/>
    <x v="1"/>
    <x v="40"/>
  </r>
  <r>
    <n v="3197"/>
    <x v="3196"/>
    <s v="This years most important stage project for young artists in our region. www.ungespor.no"/>
    <n v="10000"/>
    <n v="1145"/>
    <x v="2"/>
    <x v="10"/>
    <s v="NOK"/>
    <n v="1423050618"/>
    <n v="1420458618"/>
    <b v="0"/>
    <n v="4"/>
    <b v="0"/>
    <s v="theater/musical"/>
    <n v="0"/>
    <n v="0"/>
    <x v="1"/>
    <x v="40"/>
  </r>
  <r>
    <n v="3198"/>
    <x v="3197"/>
    <s v="Hadbjerg skole opsÃ¦tter i april musicalen The Fireflies, der blev skrevet og opfÃ¸rt i koncentrationslejren Theresienstadt i 1943 og 45."/>
    <n v="30000"/>
    <n v="110"/>
    <x v="2"/>
    <x v="8"/>
    <s v="DKK"/>
    <n v="1424081477"/>
    <n v="1420798277"/>
    <b v="0"/>
    <n v="3"/>
    <b v="0"/>
    <s v="theater/musical"/>
    <n v="0"/>
    <n v="0"/>
    <x v="1"/>
    <x v="40"/>
  </r>
  <r>
    <n v="3199"/>
    <x v="3198"/>
    <s v="The Milburn Stone Theatre needs your help to bring its high-flying next blockbuster musical, TARZAN, to life!"/>
    <n v="5000"/>
    <n v="2608"/>
    <x v="2"/>
    <x v="0"/>
    <s v="USD"/>
    <n v="1410037200"/>
    <n v="1407435418"/>
    <b v="0"/>
    <n v="53"/>
    <b v="0"/>
    <s v="theater/musical"/>
    <n v="0"/>
    <n v="0"/>
    <x v="1"/>
    <x v="40"/>
  </r>
  <r>
    <n v="3200"/>
    <x v="3199"/>
    <s v="An extremely unique musical play with an exciting, fun filled, dramatic twist. You will discover what lies ahead on the Road to Kingdom"/>
    <n v="50000"/>
    <n v="1"/>
    <x v="2"/>
    <x v="0"/>
    <s v="USD"/>
    <n v="1461994440"/>
    <n v="1459410101"/>
    <b v="0"/>
    <n v="1"/>
    <b v="0"/>
    <s v="theater/musical"/>
    <n v="0"/>
    <n v="0"/>
    <x v="1"/>
    <x v="40"/>
  </r>
  <r>
    <n v="3201"/>
    <x v="3200"/>
    <s v="Nothing Changes is a modern musical version of the Ragged Trousered Philanthropists exploring the inequalities of &quot;austerity Britain&quot;"/>
    <n v="2000"/>
    <n v="25"/>
    <x v="2"/>
    <x v="1"/>
    <s v="GBP"/>
    <n v="1409509477"/>
    <n v="1407695077"/>
    <b v="0"/>
    <n v="2"/>
    <b v="0"/>
    <s v="theater/musical"/>
    <n v="0"/>
    <n v="0"/>
    <x v="1"/>
    <x v="40"/>
  </r>
  <r>
    <n v="3202"/>
    <x v="3201"/>
    <s v="Falling in love at Christmas should never be a drag! A rocking musical about four lives intersecting at a nightclub at Christmas."/>
    <n v="5000"/>
    <n v="2726"/>
    <x v="2"/>
    <x v="0"/>
    <s v="USD"/>
    <n v="1450072740"/>
    <n v="1445027346"/>
    <b v="0"/>
    <n v="25"/>
    <b v="0"/>
    <s v="theater/musical"/>
    <n v="0"/>
    <n v="0"/>
    <x v="1"/>
    <x v="40"/>
  </r>
  <r>
    <n v="3203"/>
    <x v="3202"/>
    <s v="Escape from Reality's 1st Season &quot;Defying Gravity&quot; including The Last Five Years, Godspell, and Aida."/>
    <n v="1000"/>
    <n v="250"/>
    <x v="2"/>
    <x v="0"/>
    <s v="USD"/>
    <n v="1443224622"/>
    <n v="1440632622"/>
    <b v="0"/>
    <n v="6"/>
    <b v="0"/>
    <s v="theater/musical"/>
    <n v="0"/>
    <n v="0"/>
    <x v="1"/>
    <x v="40"/>
  </r>
  <r>
    <n v="3204"/>
    <x v="3203"/>
    <s v="Based on the hit game, Trip and Grace's marriage is falling apart. It's up to the audience to determine the fate of their relationship."/>
    <n v="500"/>
    <n v="0"/>
    <x v="2"/>
    <x v="0"/>
    <s v="USD"/>
    <n v="1437149640"/>
    <n v="1434558479"/>
    <b v="0"/>
    <n v="0"/>
    <b v="0"/>
    <s v="theater/musical"/>
    <n v="0"/>
    <n v="0"/>
    <x v="1"/>
    <x v="40"/>
  </r>
  <r>
    <n v="3205"/>
    <x v="3204"/>
    <s v="Children Must Run is an original musical, about a prostitute, a drug mule, a child soldier and their struggles, hopes and dreams."/>
    <n v="8000"/>
    <n v="273"/>
    <x v="2"/>
    <x v="1"/>
    <s v="GBP"/>
    <n v="1430470772"/>
    <n v="1427878772"/>
    <b v="0"/>
    <n v="12"/>
    <b v="0"/>
    <s v="theater/musical"/>
    <n v="0"/>
    <n v="0"/>
    <x v="1"/>
    <x v="40"/>
  </r>
  <r>
    <n v="3206"/>
    <x v="3205"/>
    <s v="PTYA is a non-profit musical theater group for kids ages 7-18 that teaches the importance of self expression through the arts."/>
    <n v="5000"/>
    <n v="0"/>
    <x v="2"/>
    <x v="0"/>
    <s v="USD"/>
    <n v="1442644651"/>
    <n v="1440052651"/>
    <b v="0"/>
    <n v="0"/>
    <b v="0"/>
    <s v="theater/musical"/>
    <n v="0"/>
    <n v="0"/>
    <x v="1"/>
    <x v="40"/>
  </r>
  <r>
    <n v="3207"/>
    <x v="3206"/>
    <s v="We are proud to be doing The Last Five Years as our debut! Now, our little company needs your help to make our big dreams come true!"/>
    <n v="5500"/>
    <n v="2550"/>
    <x v="2"/>
    <x v="0"/>
    <s v="USD"/>
    <n v="1429767607"/>
    <n v="1424587207"/>
    <b v="0"/>
    <n v="36"/>
    <b v="0"/>
    <s v="theater/musical"/>
    <n v="0"/>
    <n v="0"/>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n v="0"/>
    <x v="1"/>
    <x v="40"/>
  </r>
  <r>
    <n v="3629"/>
    <x v="3626"/>
    <s v="Introducing a high class environmentally friendly, vegan, adult cabaret theater in Chicago with unique on, and off stage entertainment."/>
    <n v="1000000"/>
    <n v="2"/>
    <x v="2"/>
    <x v="0"/>
    <s v="USD"/>
    <n v="1462467600"/>
    <n v="1457403364"/>
    <b v="0"/>
    <n v="2"/>
    <b v="0"/>
    <s v="theater/musical"/>
    <n v="0"/>
    <n v="0"/>
    <x v="1"/>
    <x v="40"/>
  </r>
  <r>
    <n v="3630"/>
    <x v="3627"/>
    <s v="The Jeremy Kyle Show offers so much subject matter to create an opera with.  Along with his brilliant put downs it could be excellent!"/>
    <n v="3000"/>
    <n v="1"/>
    <x v="2"/>
    <x v="1"/>
    <s v="GBP"/>
    <n v="1417295990"/>
    <n v="1414700390"/>
    <b v="0"/>
    <n v="1"/>
    <b v="0"/>
    <s v="theater/musical"/>
    <n v="0"/>
    <n v="0"/>
    <x v="1"/>
    <x v="40"/>
  </r>
  <r>
    <n v="3631"/>
    <x v="3628"/>
    <s v="A revival of Shadowbox Live's Off-Broadway Rock Opera to uncompromisingly explore the darker urges of humankind. But we need your help!"/>
    <n v="17100"/>
    <n v="8725"/>
    <x v="2"/>
    <x v="0"/>
    <s v="USD"/>
    <n v="1411444740"/>
    <n v="1409335497"/>
    <b v="0"/>
    <n v="59"/>
    <b v="0"/>
    <s v="theater/musical"/>
    <n v="0"/>
    <n v="0"/>
    <x v="1"/>
    <x v="40"/>
  </r>
  <r>
    <n v="3632"/>
    <x v="3629"/>
    <s v="A professional musical revue. First performed in 2013 as a short tour, to be embarking on a full length tour across the UK in 2015!"/>
    <n v="500"/>
    <n v="100"/>
    <x v="2"/>
    <x v="1"/>
    <s v="GBP"/>
    <n v="1416781749"/>
    <n v="1415053749"/>
    <b v="0"/>
    <n v="1"/>
    <b v="0"/>
    <s v="theater/musical"/>
    <n v="0"/>
    <n v="0"/>
    <x v="1"/>
    <x v="40"/>
  </r>
  <r>
    <n v="3633"/>
    <x v="3630"/>
    <s v="SMOKEY AND THE BANDIT: THE MUSICAL_x000a_The classic film, characters and music you love, on stage, LIVE!"/>
    <n v="5000"/>
    <n v="1762"/>
    <x v="2"/>
    <x v="0"/>
    <s v="USD"/>
    <n v="1479517200"/>
    <n v="1475765867"/>
    <b v="0"/>
    <n v="31"/>
    <b v="0"/>
    <s v="theater/musical"/>
    <n v="0"/>
    <n v="0"/>
    <x v="1"/>
    <x v="40"/>
  </r>
  <r>
    <n v="3634"/>
    <x v="3631"/>
    <s v="Alice is an original musical for all ages with a unique new story based on Alice's Adventures in Wonderland, premiering in summer 2017."/>
    <n v="75000"/>
    <n v="3185"/>
    <x v="2"/>
    <x v="5"/>
    <s v="CAD"/>
    <n v="1484366340"/>
    <n v="1480219174"/>
    <b v="0"/>
    <n v="18"/>
    <b v="0"/>
    <s v="theater/musical"/>
    <n v="0"/>
    <n v="0"/>
    <x v="1"/>
    <x v="40"/>
  </r>
  <r>
    <n v="3635"/>
    <x v="3632"/>
    <s v="Mary's Son is a pop opera about Jesus and the hope he brings to all people."/>
    <n v="3500"/>
    <n v="1276"/>
    <x v="2"/>
    <x v="0"/>
    <s v="USD"/>
    <n v="1461186676"/>
    <n v="1458594676"/>
    <b v="0"/>
    <n v="10"/>
    <b v="0"/>
    <s v="theater/musical"/>
    <n v="0"/>
    <n v="0"/>
    <x v="1"/>
    <x v="40"/>
  </r>
  <r>
    <n v="3636"/>
    <x v="3633"/>
    <s v="The Brotherâ€™s of B-block is a musical play. A new take on &quot;OZ&quot; _x000a_The Wizard of OZ meets HBO's OZ."/>
    <n v="150000"/>
    <n v="0"/>
    <x v="2"/>
    <x v="0"/>
    <s v="USD"/>
    <n v="1442248829"/>
    <n v="1439224829"/>
    <b v="0"/>
    <n v="0"/>
    <b v="0"/>
    <s v="theater/musical"/>
    <n v="0"/>
    <n v="0"/>
    <x v="1"/>
    <x v="40"/>
  </r>
  <r>
    <n v="3637"/>
    <x v="3634"/>
    <s v="THE BALLAD OF DOWNTOWN JAKE is a newly created contemporary music drama that is schedule to premiere in Phoenix, AZ in March 2015."/>
    <n v="3000"/>
    <n v="926"/>
    <x v="2"/>
    <x v="0"/>
    <s v="USD"/>
    <n v="1420130935"/>
    <n v="1417538935"/>
    <b v="0"/>
    <n v="14"/>
    <b v="0"/>
    <s v="theater/musical"/>
    <n v="0"/>
    <n v="0"/>
    <x v="1"/>
    <x v="40"/>
  </r>
  <r>
    <n v="3638"/>
    <x v="3635"/>
    <s v="A rock and roll journey that explores love, loss, redemption, duality and ascension."/>
    <n v="3300"/>
    <n v="216"/>
    <x v="2"/>
    <x v="5"/>
    <s v="CAD"/>
    <n v="1429456132"/>
    <n v="1424275732"/>
    <b v="0"/>
    <n v="2"/>
    <b v="0"/>
    <s v="theater/musical"/>
    <n v="0"/>
    <n v="0"/>
    <x v="1"/>
    <x v="40"/>
  </r>
  <r>
    <n v="3639"/>
    <x v="3636"/>
    <s v="POE is a tragicomic musical about the life and works of Edgar Poe, with Death as his therapist helping him find peace in the beyond."/>
    <n v="25000"/>
    <n v="1"/>
    <x v="2"/>
    <x v="0"/>
    <s v="USD"/>
    <n v="1475853060"/>
    <n v="1470672906"/>
    <b v="0"/>
    <n v="1"/>
    <b v="0"/>
    <s v="theater/musical"/>
    <n v="0"/>
    <n v="0"/>
    <x v="1"/>
    <x v="40"/>
  </r>
  <r>
    <n v="3640"/>
    <x v="3637"/>
    <s v="Help us bring the SPRING AWAKENING to Frederick, MD! _x000a__x000a_We're producing a project for young adults and could use your help."/>
    <n v="1000"/>
    <n v="55"/>
    <x v="2"/>
    <x v="0"/>
    <s v="USD"/>
    <n v="1431283530"/>
    <n v="1428691530"/>
    <b v="0"/>
    <n v="3"/>
    <b v="0"/>
    <s v="theater/musical"/>
    <n v="0"/>
    <n v="0"/>
    <x v="1"/>
    <x v="40"/>
  </r>
  <r>
    <n v="3641"/>
    <x v="3638"/>
    <s v="See Pryor from his teenage years to his last breath featuring his past wives, closest friends. &amp; his fan favorite character Mudbone."/>
    <n v="3000"/>
    <n v="0"/>
    <x v="2"/>
    <x v="0"/>
    <s v="USD"/>
    <n v="1412485200"/>
    <n v="1410966179"/>
    <b v="0"/>
    <n v="0"/>
    <b v="0"/>
    <s v="theater/musical"/>
    <n v="0"/>
    <n v="0"/>
    <x v="1"/>
    <x v="40"/>
  </r>
  <r>
    <n v="3642"/>
    <x v="3639"/>
    <s v="All the world's a stage..._x000a_It is my biggest dream to perform my own, selfcreated musical with lots of kids as big as I am able to."/>
    <n v="700"/>
    <n v="15"/>
    <x v="2"/>
    <x v="12"/>
    <s v="EUR"/>
    <n v="1448902800"/>
    <n v="1445369727"/>
    <b v="0"/>
    <n v="2"/>
    <b v="0"/>
    <s v="theater/musical"/>
    <n v="0"/>
    <n v="0"/>
    <x v="1"/>
    <x v="40"/>
  </r>
  <r>
    <n v="3643"/>
    <x v="3640"/>
    <s v="It feels like the first time. Like the very first time everyone's coming-of-age comes to the stage. Think 'Wicked', with bad acne."/>
    <n v="25000"/>
    <n v="0"/>
    <x v="2"/>
    <x v="0"/>
    <s v="USD"/>
    <n v="1447734439"/>
    <n v="1444274839"/>
    <b v="0"/>
    <n v="0"/>
    <b v="0"/>
    <s v="theater/musical"/>
    <n v="0"/>
    <n v="0"/>
    <x v="1"/>
    <x v="40"/>
  </r>
  <r>
    <n v="3644"/>
    <x v="3641"/>
    <s v="We are the Saugerties High School drama club. Please help us create our musical to keep theater alive!"/>
    <n v="5000"/>
    <n v="821"/>
    <x v="2"/>
    <x v="0"/>
    <s v="USD"/>
    <n v="1457413140"/>
    <n v="1454996887"/>
    <b v="0"/>
    <n v="12"/>
    <b v="0"/>
    <s v="theater/musical"/>
    <n v="0"/>
    <n v="0"/>
    <x v="1"/>
    <x v="40"/>
  </r>
  <r>
    <n v="3645"/>
    <x v="3642"/>
    <s v="This new musical comedy empowers women and girls of all ages to be themselves in their shoes, whatever shoes they choose."/>
    <n v="1000"/>
    <n v="1"/>
    <x v="2"/>
    <x v="5"/>
    <s v="CAD"/>
    <n v="1479773838"/>
    <n v="1477178238"/>
    <b v="0"/>
    <n v="1"/>
    <b v="0"/>
    <s v="theater/musical"/>
    <n v="0"/>
    <n v="0"/>
    <x v="1"/>
    <x v="40"/>
  </r>
  <r>
    <n v="3646"/>
    <x v="3643"/>
    <s v="Develop demo materials for new, true story of teen Revolutionary War heroes - for hybrid film/live stage musical"/>
    <n v="10000"/>
    <n v="481"/>
    <x v="2"/>
    <x v="0"/>
    <s v="USD"/>
    <n v="1434497400"/>
    <n v="1431770802"/>
    <b v="0"/>
    <n v="8"/>
    <b v="0"/>
    <s v="theater/musical"/>
    <n v="0"/>
    <n v="0"/>
    <x v="1"/>
    <x v="40"/>
  </r>
  <r>
    <n v="3647"/>
    <x v="3644"/>
    <s v="Zachariah Sheldon is a brilliant, darkly twisted brand new musical with music from Mark Newton and script by Anthony Wilkes"/>
    <n v="500"/>
    <n v="30"/>
    <x v="2"/>
    <x v="1"/>
    <s v="GBP"/>
    <n v="1475258327"/>
    <n v="1471370327"/>
    <b v="0"/>
    <n v="2"/>
    <b v="0"/>
    <s v="theater/musical"/>
    <n v="0"/>
    <n v="0"/>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0"/>
    <n v="0"/>
    <x v="1"/>
    <x v="6"/>
  </r>
  <r>
    <n v="3729"/>
    <x v="3725"/>
    <s v="Shoe-string, Independent theater with a focus on art that makes you think.  Next, we're putting on an award winning Steve Martin play!"/>
    <n v="5000"/>
    <n v="362"/>
    <x v="2"/>
    <x v="0"/>
    <s v="USD"/>
    <n v="1427082912"/>
    <n v="1423198512"/>
    <b v="0"/>
    <n v="5"/>
    <b v="0"/>
    <s v="theater/plays"/>
    <n v="0"/>
    <n v="0"/>
    <x v="1"/>
    <x v="6"/>
  </r>
  <r>
    <n v="3730"/>
    <x v="3726"/>
    <s v="&quot;MARK TWAIN IS HELL FOR THE COMPANY&quot; is an original theatrical production created and under development by Jeff Lowe."/>
    <n v="1000"/>
    <n v="100"/>
    <x v="2"/>
    <x v="0"/>
    <s v="USD"/>
    <n v="1439828159"/>
    <n v="1437236159"/>
    <b v="0"/>
    <n v="1"/>
    <b v="0"/>
    <s v="theater/plays"/>
    <n v="0"/>
    <n v="0"/>
    <x v="1"/>
    <x v="6"/>
  </r>
  <r>
    <n v="3731"/>
    <x v="3727"/>
    <s v="A long distance wrong number leads to love, but with Emily flying in to finally meet, Nick somehow forgot to mention he's blind."/>
    <n v="5500"/>
    <n v="620"/>
    <x v="2"/>
    <x v="0"/>
    <s v="USD"/>
    <n v="1420860180"/>
    <n v="1418234646"/>
    <b v="0"/>
    <n v="12"/>
    <b v="0"/>
    <s v="theater/plays"/>
    <n v="0"/>
    <n v="0"/>
    <x v="1"/>
    <x v="6"/>
  </r>
  <r>
    <n v="3732"/>
    <x v="3728"/>
    <s v="Mijn solo voorstelling gaat over Elektra (Sophokles) en hoe zij als jongere alles beleeft en meemaakt!"/>
    <n v="850"/>
    <n v="131"/>
    <x v="2"/>
    <x v="9"/>
    <s v="EUR"/>
    <n v="1422100800"/>
    <n v="1416932133"/>
    <b v="0"/>
    <n v="4"/>
    <b v="0"/>
    <s v="theater/plays"/>
    <n v="0"/>
    <n v="0"/>
    <x v="1"/>
    <x v="6"/>
  </r>
  <r>
    <n v="3733"/>
    <x v="3729"/>
    <s v="want to donate tickets to residents who live in the community that cant afford the 35.00 price of ticket"/>
    <n v="1500"/>
    <n v="0"/>
    <x v="2"/>
    <x v="0"/>
    <s v="USD"/>
    <n v="1429396200"/>
    <n v="1428539708"/>
    <b v="0"/>
    <n v="0"/>
    <b v="0"/>
    <s v="theater/plays"/>
    <n v="0"/>
    <n v="0"/>
    <x v="1"/>
    <x v="6"/>
  </r>
  <r>
    <n v="3734"/>
    <x v="3730"/>
    <s v="Shakespeare's plays have an important message for the world. Bosnia needs to hear. Bring Shakespeare to Sarajevo! Fund performances!"/>
    <n v="1500"/>
    <n v="427"/>
    <x v="2"/>
    <x v="0"/>
    <s v="USD"/>
    <n v="1432589896"/>
    <n v="1427405896"/>
    <b v="0"/>
    <n v="7"/>
    <b v="0"/>
    <s v="theater/plays"/>
    <n v="0"/>
    <n v="0"/>
    <x v="1"/>
    <x v="6"/>
  </r>
  <r>
    <n v="3735"/>
    <x v="3731"/>
    <s v="Young Actor's taking on a Jacobean tragedy. Family, betrayal, love, lust, sex and death."/>
    <n v="150"/>
    <n v="20"/>
    <x v="2"/>
    <x v="1"/>
    <s v="GBP"/>
    <n v="1432831089"/>
    <n v="1430239089"/>
    <b v="0"/>
    <n v="2"/>
    <b v="0"/>
    <s v="theater/plays"/>
    <n v="0"/>
    <n v="0"/>
    <x v="1"/>
    <x v="6"/>
  </r>
  <r>
    <n v="3736"/>
    <x v="3732"/>
    <s v="Hot Dogs is a new play that tackles sexism in schools and addresses issues that current sex/relationship education fails to."/>
    <n v="1500"/>
    <n v="10"/>
    <x v="2"/>
    <x v="1"/>
    <s v="GBP"/>
    <n v="1427133600"/>
    <n v="1423847093"/>
    <b v="0"/>
    <n v="1"/>
    <b v="0"/>
    <s v="theater/plays"/>
    <n v="0"/>
    <n v="0"/>
    <x v="1"/>
    <x v="6"/>
  </r>
  <r>
    <n v="3737"/>
    <x v="3476"/>
    <s v="The ASU Theatre and Shakespeare Club presents Measure For Measure directed by Jordyn Ochser."/>
    <n v="700"/>
    <n v="150"/>
    <x v="2"/>
    <x v="0"/>
    <s v="USD"/>
    <n v="1447311540"/>
    <n v="1445358903"/>
    <b v="0"/>
    <n v="4"/>
    <b v="0"/>
    <s v="theater/plays"/>
    <n v="0"/>
    <n v="0"/>
    <x v="1"/>
    <x v="6"/>
  </r>
  <r>
    <n v="3738"/>
    <x v="3733"/>
    <s v="A filmic, fast-paced exploration of trust, making its debut at Camden People's Theatre this July."/>
    <n v="1500"/>
    <n v="270"/>
    <x v="2"/>
    <x v="1"/>
    <s v="GBP"/>
    <n v="1405461600"/>
    <n v="1403562705"/>
    <b v="0"/>
    <n v="6"/>
    <b v="0"/>
    <s v="theater/plays"/>
    <n v="0"/>
    <n v="0"/>
    <x v="1"/>
    <x v="6"/>
  </r>
  <r>
    <n v="3739"/>
    <x v="3734"/>
    <s v="Jonny Labey (Eastenders) leads this poetic production as WWI poet Rupert Brooke, in this dynamic, moving portrait of a flawed genius."/>
    <n v="4000"/>
    <n v="805"/>
    <x v="2"/>
    <x v="1"/>
    <s v="GBP"/>
    <n v="1468752468"/>
    <n v="1467024468"/>
    <b v="0"/>
    <n v="8"/>
    <b v="0"/>
    <s v="theater/plays"/>
    <n v="0"/>
    <n v="0"/>
    <x v="1"/>
    <x v="6"/>
  </r>
  <r>
    <n v="3740"/>
    <x v="3735"/>
    <s v="Savage in Limbo is the pilot production of dasGROUP Theatre; a Dallas-based production company with an eye for grit &amp; love of theatre."/>
    <n v="2000"/>
    <n v="358"/>
    <x v="2"/>
    <x v="0"/>
    <s v="USD"/>
    <n v="1407808438"/>
    <n v="1405217355"/>
    <b v="0"/>
    <n v="14"/>
    <b v="0"/>
    <s v="theater/plays"/>
    <n v="0"/>
    <n v="0"/>
    <x v="1"/>
    <x v="6"/>
  </r>
  <r>
    <n v="3741"/>
    <x v="3736"/>
    <s v="A small community with a love for theater would like to continue. Help the children of this community continue."/>
    <n v="20000"/>
    <n v="0"/>
    <x v="2"/>
    <x v="0"/>
    <s v="USD"/>
    <n v="1450389950"/>
    <n v="1447797950"/>
    <b v="0"/>
    <n v="0"/>
    <b v="0"/>
    <s v="theater/plays"/>
    <n v="0"/>
    <n v="0"/>
    <x v="1"/>
    <x v="6"/>
  </r>
  <r>
    <n v="3742"/>
    <x v="3737"/>
    <s v="In the midst of dealing with sending their son off to the army, Mitch and Melanie Jennings plan a family reunion to ease their sorrow."/>
    <n v="5000"/>
    <n v="100"/>
    <x v="2"/>
    <x v="0"/>
    <s v="USD"/>
    <n v="1409980144"/>
    <n v="1407388144"/>
    <b v="0"/>
    <n v="4"/>
    <b v="0"/>
    <s v="theater/plays"/>
    <n v="0"/>
    <n v="0"/>
    <x v="1"/>
    <x v="6"/>
  </r>
  <r>
    <n v="3743"/>
    <x v="3738"/>
    <s v="I'm taking the Adventures of Huckleberry Finn puppet show down the Mississippi River!"/>
    <n v="2200"/>
    <n v="0"/>
    <x v="2"/>
    <x v="0"/>
    <s v="USD"/>
    <n v="1404406964"/>
    <n v="1401814964"/>
    <b v="0"/>
    <n v="0"/>
    <b v="0"/>
    <s v="theater/plays"/>
    <n v="0"/>
    <n v="0"/>
    <x v="1"/>
    <x v="6"/>
  </r>
  <r>
    <n v="3744"/>
    <x v="3739"/>
    <s v="This summer, The Spotlight Players are celebrating Christmas in July with a presentation of Ken Ludwig's side splitting comedy."/>
    <n v="1200"/>
    <n v="0"/>
    <x v="2"/>
    <x v="0"/>
    <s v="USD"/>
    <n v="1404532740"/>
    <n v="1401823952"/>
    <b v="0"/>
    <n v="0"/>
    <b v="0"/>
    <s v="theater/plays"/>
    <n v="0"/>
    <n v="0"/>
    <x v="1"/>
    <x v="6"/>
  </r>
  <r>
    <n v="3745"/>
    <x v="3740"/>
    <s v="Tyke wants to expand her puppet theater show to weekly online web shows and is looking for backers."/>
    <n v="100"/>
    <n v="10"/>
    <x v="2"/>
    <x v="0"/>
    <s v="USD"/>
    <n v="1407689102"/>
    <n v="1405097102"/>
    <b v="0"/>
    <n v="1"/>
    <b v="0"/>
    <s v="theater/plays"/>
    <n v="0"/>
    <n v="0"/>
    <x v="1"/>
    <x v="6"/>
  </r>
  <r>
    <n v="3746"/>
    <x v="3741"/>
    <s v="Generational curses CAN be broken...right?"/>
    <n v="8500"/>
    <n v="202"/>
    <x v="2"/>
    <x v="0"/>
    <s v="USD"/>
    <n v="1475918439"/>
    <n v="1473326439"/>
    <b v="0"/>
    <n v="1"/>
    <b v="0"/>
    <s v="theater/plays"/>
    <n v="0"/>
    <n v="0"/>
    <x v="1"/>
    <x v="6"/>
  </r>
  <r>
    <n v="3747"/>
    <x v="3742"/>
    <s v="The world premiere of an astonishing new play by acclaimed writer Atiha Sen Gupta."/>
    <n v="2500"/>
    <n v="25"/>
    <x v="2"/>
    <x v="1"/>
    <s v="GBP"/>
    <n v="1436137140"/>
    <n v="1433833896"/>
    <b v="0"/>
    <n v="1"/>
    <b v="0"/>
    <s v="theater/plays"/>
    <n v="0"/>
    <n v="0"/>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0"/>
    <n v="0"/>
    <x v="1"/>
    <x v="40"/>
  </r>
  <r>
    <n v="3789"/>
    <x v="3784"/>
    <s v="This fabulous new play explores the little known love life of England's most famous romantic novelist, Jane Austen."/>
    <n v="3550"/>
    <n v="116"/>
    <x v="2"/>
    <x v="1"/>
    <s v="GBP"/>
    <n v="1434395418"/>
    <n v="1431630618"/>
    <b v="0"/>
    <n v="4"/>
    <b v="0"/>
    <s v="theater/musical"/>
    <n v="0"/>
    <n v="0"/>
    <x v="1"/>
    <x v="40"/>
  </r>
  <r>
    <n v="3790"/>
    <x v="3785"/>
    <s v="As a non profit graduate student at Penn,my passion is the arts, we need support to fund our new CHILDREN's DINNER THEATRE"/>
    <n v="15000"/>
    <n v="0"/>
    <x v="2"/>
    <x v="0"/>
    <s v="USD"/>
    <n v="1479834023"/>
    <n v="1477238423"/>
    <b v="0"/>
    <n v="0"/>
    <b v="0"/>
    <s v="theater/musical"/>
    <n v="0"/>
    <n v="0"/>
    <x v="1"/>
    <x v="40"/>
  </r>
  <r>
    <n v="3791"/>
    <x v="3786"/>
    <s v="Spin! is an original musical comedy-drama presented by Blue Palm Productions."/>
    <n v="1500"/>
    <n v="0"/>
    <x v="2"/>
    <x v="0"/>
    <s v="USD"/>
    <n v="1404664592"/>
    <n v="1399480592"/>
    <b v="0"/>
    <n v="0"/>
    <b v="0"/>
    <s v="theater/musical"/>
    <n v="0"/>
    <n v="0"/>
    <x v="1"/>
    <x v="40"/>
  </r>
  <r>
    <n v="3792"/>
    <x v="3787"/>
    <s v="A cultural and historic journey through Puerto Rico's music and dance!"/>
    <n v="12500"/>
    <n v="35"/>
    <x v="2"/>
    <x v="0"/>
    <s v="USD"/>
    <n v="1436957022"/>
    <n v="1434365022"/>
    <b v="0"/>
    <n v="2"/>
    <b v="0"/>
    <s v="theater/musical"/>
    <n v="0"/>
    <n v="0"/>
    <x v="1"/>
    <x v="40"/>
  </r>
  <r>
    <n v="3793"/>
    <x v="3788"/>
    <s v="Sheet Music portfolio of comedic tour-de-forces, intricate ballads &amp; more...launched live with a power-house Nashville-cast Concert."/>
    <n v="7000"/>
    <n v="4176"/>
    <x v="2"/>
    <x v="0"/>
    <s v="USD"/>
    <n v="1418769129"/>
    <n v="1416954729"/>
    <b v="0"/>
    <n v="24"/>
    <b v="0"/>
    <s v="theater/musical"/>
    <n v="0"/>
    <n v="0"/>
    <x v="1"/>
    <x v="40"/>
  </r>
  <r>
    <n v="3794"/>
    <x v="3789"/>
    <s v="Local boy turned producer returns with a brand new show, another talented cast, dazzling costumes and brand new set! Please support!"/>
    <n v="5000"/>
    <n v="50"/>
    <x v="2"/>
    <x v="1"/>
    <s v="GBP"/>
    <n v="1433685354"/>
    <n v="1431093354"/>
    <b v="0"/>
    <n v="1"/>
    <b v="0"/>
    <s v="theater/musical"/>
    <n v="0"/>
    <n v="0"/>
    <x v="1"/>
    <x v="40"/>
  </r>
  <r>
    <n v="3795"/>
    <x v="3790"/>
    <s v="Poppin Productions are currently entering the development stage of their very first production -  &quot;Duodeca&quot;."/>
    <n v="600"/>
    <n v="10"/>
    <x v="2"/>
    <x v="1"/>
    <s v="GBP"/>
    <n v="1440801000"/>
    <n v="1437042490"/>
    <b v="0"/>
    <n v="2"/>
    <b v="0"/>
    <s v="theater/musical"/>
    <n v="0"/>
    <n v="0"/>
    <x v="1"/>
    <x v="40"/>
  </r>
  <r>
    <n v="3796"/>
    <x v="3791"/>
    <s v="Part Psychological Thriller - Part Heartbreaking Drama - Part Spectacular Farce - 100% New American Musical Theatre"/>
    <n v="22500"/>
    <n v="1"/>
    <x v="2"/>
    <x v="0"/>
    <s v="USD"/>
    <n v="1484354556"/>
    <n v="1479170556"/>
    <b v="0"/>
    <n v="1"/>
    <b v="0"/>
    <s v="theater/musical"/>
    <n v="0"/>
    <n v="0"/>
    <x v="1"/>
    <x v="40"/>
  </r>
  <r>
    <n v="3797"/>
    <x v="3792"/>
    <s v="FACING EAST, a dramatic new musical, follows an upstanding mormon couple facing the suicide of the gay son. Help us bring it to London!"/>
    <n v="6000"/>
    <n v="5380"/>
    <x v="2"/>
    <x v="0"/>
    <s v="USD"/>
    <n v="1429564165"/>
    <n v="1426972165"/>
    <b v="0"/>
    <n v="37"/>
    <b v="0"/>
    <s v="theater/musical"/>
    <n v="0"/>
    <n v="0"/>
    <x v="1"/>
    <x v="40"/>
  </r>
  <r>
    <n v="3798"/>
    <x v="3793"/>
    <s v="Ceasefire WWII. Yet Nazis continue the Holocaust.  A German &amp; a girl try to stop the execution of Christian,Gay &amp; Jewish prisoners."/>
    <n v="70000"/>
    <n v="1025"/>
    <x v="2"/>
    <x v="0"/>
    <s v="USD"/>
    <n v="1407691248"/>
    <n v="1405099248"/>
    <b v="0"/>
    <n v="5"/>
    <b v="0"/>
    <s v="theater/musical"/>
    <n v="0"/>
    <n v="0"/>
    <x v="1"/>
    <x v="40"/>
  </r>
  <r>
    <n v="3799"/>
    <x v="3794"/>
    <s v="An original musical on it's way to the stage in Minneapolis, MN. Feel free to ask any questions."/>
    <n v="10000"/>
    <n v="402"/>
    <x v="2"/>
    <x v="0"/>
    <s v="USD"/>
    <n v="1457734843"/>
    <n v="1455142843"/>
    <b v="0"/>
    <n v="4"/>
    <b v="0"/>
    <s v="theater/musical"/>
    <n v="0"/>
    <n v="0"/>
    <x v="1"/>
    <x v="40"/>
  </r>
  <r>
    <n v="3800"/>
    <x v="3795"/>
    <s v="Playground was established in 2007 on the back of paper napkins and has since provided opportunities for over 800 boys and girls."/>
    <n v="22000"/>
    <n v="881"/>
    <x v="2"/>
    <x v="0"/>
    <s v="USD"/>
    <n v="1420952340"/>
    <n v="1418146883"/>
    <b v="0"/>
    <n v="16"/>
    <b v="0"/>
    <s v="theater/musical"/>
    <n v="0"/>
    <n v="0"/>
    <x v="1"/>
    <x v="40"/>
  </r>
  <r>
    <n v="3801"/>
    <x v="3796"/>
    <s v="The Imaginary : A Musical is a new musical adaptation based on the novel written by A.F. Harrold.       TheImaginaryAMusical.com"/>
    <n v="5000"/>
    <n v="426"/>
    <x v="2"/>
    <x v="0"/>
    <s v="USD"/>
    <n v="1420215216"/>
    <n v="1417536816"/>
    <b v="0"/>
    <n v="9"/>
    <b v="0"/>
    <s v="theater/musical"/>
    <n v="0"/>
    <n v="0"/>
    <x v="1"/>
    <x v="40"/>
  </r>
  <r>
    <n v="3802"/>
    <x v="3797"/>
    <s v="A musical about how Shakespeare was inspired to write only his own plays after the co-authored play Henry VI was taken."/>
    <n v="3000"/>
    <n v="0"/>
    <x v="2"/>
    <x v="0"/>
    <s v="USD"/>
    <n v="1445482906"/>
    <n v="1442890906"/>
    <b v="0"/>
    <n v="0"/>
    <b v="0"/>
    <s v="theater/musical"/>
    <n v="0"/>
    <n v="0"/>
    <x v="1"/>
    <x v="40"/>
  </r>
  <r>
    <n v="3803"/>
    <x v="3798"/>
    <s v="A fully orchestrated concept album of Benjamin Button the Musical!"/>
    <n v="12000"/>
    <n v="2358"/>
    <x v="2"/>
    <x v="0"/>
    <s v="USD"/>
    <n v="1457133568"/>
    <n v="1454541568"/>
    <b v="0"/>
    <n v="40"/>
    <b v="0"/>
    <s v="theater/musical"/>
    <n v="0"/>
    <n v="0"/>
    <x v="1"/>
    <x v="40"/>
  </r>
  <r>
    <n v="3804"/>
    <x v="3799"/>
    <s v="Basement Theatrics is producing Spring Awakening July 22-31, 2016 at 12th Ave Arts in Seattle, WA! Help make this the best it can be!"/>
    <n v="8000"/>
    <n v="0"/>
    <x v="2"/>
    <x v="0"/>
    <s v="USD"/>
    <n v="1469948400"/>
    <n v="1465172024"/>
    <b v="0"/>
    <n v="0"/>
    <b v="0"/>
    <s v="theater/musical"/>
    <n v="0"/>
    <n v="0"/>
    <x v="1"/>
    <x v="40"/>
  </r>
  <r>
    <n v="3805"/>
    <x v="3800"/>
    <s v="&quot;Sounds By The River&quot; tells the story of a Detroit composer through_x000a_his music, poetry, and dance."/>
    <n v="150000"/>
    <n v="3"/>
    <x v="2"/>
    <x v="0"/>
    <s v="USD"/>
    <n v="1411852640"/>
    <n v="1406668640"/>
    <b v="0"/>
    <n v="2"/>
    <b v="0"/>
    <s v="theater/musical"/>
    <n v="0"/>
    <n v="0"/>
    <x v="1"/>
    <x v="40"/>
  </r>
  <r>
    <n v="3806"/>
    <x v="3801"/>
    <s v="A truly multicultural experience - Hip Hop, Bollywood, Classical Dancers #liveband #Revoultionary Script 19th July@NationalTheatre"/>
    <n v="7500"/>
    <n v="5"/>
    <x v="2"/>
    <x v="2"/>
    <s v="AUD"/>
    <n v="1404022381"/>
    <n v="1402294381"/>
    <b v="0"/>
    <n v="1"/>
    <b v="0"/>
    <s v="theater/musical"/>
    <n v="0"/>
    <n v="0"/>
    <x v="1"/>
    <x v="40"/>
  </r>
  <r>
    <n v="3807"/>
    <x v="3802"/>
    <s v="A vibrant, street-wise, and musical performance that follows the lives of stories of the community of Washington Heights..."/>
    <n v="1500"/>
    <n v="455"/>
    <x v="2"/>
    <x v="0"/>
    <s v="USD"/>
    <n v="1428097739"/>
    <n v="1427492939"/>
    <b v="0"/>
    <n v="9"/>
    <b v="0"/>
    <s v="theater/musical"/>
    <n v="0"/>
    <n v="0"/>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0"/>
    <n v="0"/>
    <x v="1"/>
    <x v="6"/>
  </r>
  <r>
    <n v="3842"/>
    <x v="3837"/>
    <s v="Follow the sell-out Tree Folk Theatre, as we lead you through The Tempest with masks, puppetry and live music! 15th July - 3rd August"/>
    <n v="5000"/>
    <n v="1097"/>
    <x v="2"/>
    <x v="1"/>
    <s v="GBP"/>
    <n v="1399809052"/>
    <n v="1397217052"/>
    <b v="1"/>
    <n v="23"/>
    <b v="0"/>
    <s v="theater/plays"/>
    <n v="0"/>
    <n v="0"/>
    <x v="1"/>
    <x v="6"/>
  </r>
  <r>
    <n v="3843"/>
    <x v="3838"/>
    <s v="Vengeance Can Wait navigates Japanese sub-culture as it charts a dark, twisted and touching, â€œdifferentâ€ kind of love story."/>
    <n v="5000"/>
    <n v="1065"/>
    <x v="2"/>
    <x v="0"/>
    <s v="USD"/>
    <n v="1401587064"/>
    <n v="1399427064"/>
    <b v="1"/>
    <n v="19"/>
    <b v="0"/>
    <s v="theater/plays"/>
    <n v="0"/>
    <n v="0"/>
    <x v="1"/>
    <x v="6"/>
  </r>
  <r>
    <n v="3844"/>
    <x v="3839"/>
    <s v="A comedy about a Christopher Walken Club.  This show was chosen to perform in DC!  Help the production get to our nation's capital."/>
    <n v="9800"/>
    <n v="4066"/>
    <x v="2"/>
    <x v="0"/>
    <s v="USD"/>
    <n v="1401778740"/>
    <n v="1399474134"/>
    <b v="1"/>
    <n v="50"/>
    <b v="0"/>
    <s v="theater/plays"/>
    <n v="0"/>
    <n v="0"/>
    <x v="1"/>
    <x v="6"/>
  </r>
  <r>
    <n v="3845"/>
    <x v="3840"/>
    <s v="He met Marilyn. He became obsessed with Norma Jean. That changed everything._x000a__x000a_                                A play by Frank Furino"/>
    <n v="40000"/>
    <n v="842"/>
    <x v="2"/>
    <x v="0"/>
    <s v="USD"/>
    <n v="1443711774"/>
    <n v="1441119774"/>
    <b v="1"/>
    <n v="12"/>
    <b v="0"/>
    <s v="theater/plays"/>
    <n v="0"/>
    <n v="0"/>
    <x v="1"/>
    <x v="6"/>
  </r>
  <r>
    <n v="3846"/>
    <x v="3841"/>
    <s v="My Insane Shakespeare. An original play by Arthur Elbakyan premiering October 13th at United Solo, New York City."/>
    <n v="7000"/>
    <n v="189"/>
    <x v="2"/>
    <x v="0"/>
    <s v="USD"/>
    <n v="1412405940"/>
    <n v="1409721542"/>
    <b v="1"/>
    <n v="8"/>
    <b v="0"/>
    <s v="theater/plays"/>
    <n v="0"/>
    <n v="0"/>
    <x v="1"/>
    <x v="6"/>
  </r>
  <r>
    <n v="3847"/>
    <x v="3842"/>
    <s v="The production of the original play &quot;Madame X&quot; by Amanda Davison. Inspired by the painting by John Singer Sargent."/>
    <n v="10500"/>
    <n v="1697"/>
    <x v="2"/>
    <x v="0"/>
    <s v="USD"/>
    <n v="1437283391"/>
    <n v="1433395391"/>
    <b v="1"/>
    <n v="9"/>
    <b v="0"/>
    <s v="theater/plays"/>
    <n v="0"/>
    <n v="0"/>
    <x v="1"/>
    <x v="6"/>
  </r>
  <r>
    <n v="3848"/>
    <x v="3843"/>
    <s v="A Carnegie Mellon capstone play based on a woman's life as she slips from reality due to the degenerative effect of Alzheimer's Disease"/>
    <n v="13000"/>
    <n v="2129"/>
    <x v="2"/>
    <x v="0"/>
    <s v="USD"/>
    <n v="1445196989"/>
    <n v="1442604989"/>
    <b v="1"/>
    <n v="43"/>
    <b v="0"/>
    <s v="theater/plays"/>
    <n v="0"/>
    <n v="0"/>
    <x v="1"/>
    <x v="6"/>
  </r>
  <r>
    <n v="3849"/>
    <x v="3844"/>
    <s v="Bayerische KomÃ¶die im Schaustellermillieu vor historischem Hintergrund des Oktoberfestes von Winfried Frey. UrauffÃ¼hrung September 2015"/>
    <n v="30000"/>
    <n v="2113"/>
    <x v="2"/>
    <x v="12"/>
    <s v="EUR"/>
    <n v="1434047084"/>
    <n v="1431455084"/>
    <b v="1"/>
    <n v="28"/>
    <b v="0"/>
    <s v="theater/plays"/>
    <n v="0"/>
    <n v="0"/>
    <x v="1"/>
    <x v="6"/>
  </r>
  <r>
    <n v="3850"/>
    <x v="3845"/>
    <s v="V-Day is a global activist movement to end violence against women and girls."/>
    <n v="1000"/>
    <n v="38"/>
    <x v="2"/>
    <x v="0"/>
    <s v="USD"/>
    <n v="1420081143"/>
    <n v="1417489143"/>
    <b v="1"/>
    <n v="4"/>
    <b v="0"/>
    <s v="theater/plays"/>
    <n v="0"/>
    <n v="0"/>
    <x v="1"/>
    <x v="6"/>
  </r>
  <r>
    <n v="3851"/>
    <x v="3846"/>
    <s v="A play about the horrible choices we have to make every day. Should we take a risk, or take the road most travelled?"/>
    <n v="2500"/>
    <n v="852"/>
    <x v="2"/>
    <x v="1"/>
    <s v="GBP"/>
    <n v="1437129179"/>
    <n v="1434537179"/>
    <b v="1"/>
    <n v="24"/>
    <b v="0"/>
    <s v="theater/plays"/>
    <n v="0"/>
    <n v="0"/>
    <x v="1"/>
    <x v="6"/>
  </r>
  <r>
    <n v="3852"/>
    <x v="3847"/>
    <s v="Writer/Director Lynette J. Blackwell presents the hilarious entangled love story of when evil and good attempt to coexist."/>
    <n v="10000"/>
    <n v="20"/>
    <x v="2"/>
    <x v="0"/>
    <s v="USD"/>
    <n v="1427427276"/>
    <n v="1425270876"/>
    <b v="0"/>
    <n v="2"/>
    <b v="0"/>
    <s v="theater/plays"/>
    <n v="0"/>
    <n v="0"/>
    <x v="1"/>
    <x v="6"/>
  </r>
  <r>
    <n v="3853"/>
    <x v="3848"/>
    <s v="A dose of One-woman &quot;Dramedy&quot; to cure those daily blues is just what the doctor ordered!"/>
    <n v="100000"/>
    <n v="26"/>
    <x v="2"/>
    <x v="0"/>
    <s v="USD"/>
    <n v="1409602178"/>
    <n v="1406578178"/>
    <b v="0"/>
    <n v="2"/>
    <b v="0"/>
    <s v="theater/plays"/>
    <n v="0"/>
    <n v="0"/>
    <x v="1"/>
    <x v="6"/>
  </r>
  <r>
    <n v="3854"/>
    <x v="3849"/>
    <s v="A play dedicated to the 100th anniversary of the Armenian Genocide."/>
    <n v="11000"/>
    <n v="1788"/>
    <x v="2"/>
    <x v="0"/>
    <s v="USD"/>
    <n v="1431206058"/>
    <n v="1428614058"/>
    <b v="0"/>
    <n v="20"/>
    <b v="0"/>
    <s v="theater/plays"/>
    <n v="0"/>
    <n v="0"/>
    <x v="1"/>
    <x v="6"/>
  </r>
  <r>
    <n v="3855"/>
    <x v="3850"/>
    <s v="TWO NEW DARK COMEDIES OPENING IN NYC THIS APRIL AND MAY BY CHRISTOPHER B. LATRO _x000a_ABOUT FAMILY, AMBITION, LOVE AND GREED"/>
    <n v="1000"/>
    <n v="25"/>
    <x v="2"/>
    <x v="0"/>
    <s v="USD"/>
    <n v="1427408271"/>
    <n v="1424819871"/>
    <b v="0"/>
    <n v="1"/>
    <b v="0"/>
    <s v="theater/plays"/>
    <n v="0"/>
    <n v="0"/>
    <x v="1"/>
    <x v="6"/>
  </r>
  <r>
    <n v="3856"/>
    <x v="3851"/>
    <s v="Thought-provoking drama about one who gets so caught up in churchwork, loses the true meaning of serving God, &amp; has TROUBLE AT THE GATE"/>
    <n v="5000"/>
    <n v="1"/>
    <x v="2"/>
    <x v="0"/>
    <s v="USD"/>
    <n v="1425833403"/>
    <n v="1423245003"/>
    <b v="0"/>
    <n v="1"/>
    <b v="0"/>
    <s v="theater/plays"/>
    <n v="0"/>
    <n v="0"/>
    <x v="1"/>
    <x v="6"/>
  </r>
  <r>
    <n v="3857"/>
    <x v="3852"/>
    <s v="The Ultimate Screenwriting Conference_x000a_is the experience showing screenwriters how to write and sell a screenplay in hollywood!"/>
    <n v="5000"/>
    <n v="260"/>
    <x v="2"/>
    <x v="0"/>
    <s v="USD"/>
    <n v="1406913120"/>
    <n v="1404927690"/>
    <b v="0"/>
    <n v="4"/>
    <b v="0"/>
    <s v="theater/plays"/>
    <n v="0"/>
    <n v="0"/>
    <x v="1"/>
    <x v="6"/>
  </r>
  <r>
    <n v="3858"/>
    <x v="3853"/>
    <s v="With non-gender specific casting, CattyWhamPuss Theatre dismiss traditional casting biases in this, their ambitious first venture."/>
    <n v="500"/>
    <n v="10"/>
    <x v="2"/>
    <x v="1"/>
    <s v="GBP"/>
    <n v="1432328400"/>
    <n v="1430734844"/>
    <b v="0"/>
    <n v="1"/>
    <b v="0"/>
    <s v="theater/plays"/>
    <n v="0"/>
    <n v="0"/>
    <x v="1"/>
    <x v="6"/>
  </r>
  <r>
    <n v="3859"/>
    <x v="3854"/>
    <s v="This is a play that will have each and everyone that sees it thinking about the dreams they had growing up. It's a dramady"/>
    <n v="2500"/>
    <n v="1"/>
    <x v="2"/>
    <x v="0"/>
    <s v="USD"/>
    <n v="1403730000"/>
    <n v="1401485207"/>
    <b v="0"/>
    <n v="1"/>
    <b v="0"/>
    <s v="theater/plays"/>
    <n v="0"/>
    <n v="0"/>
    <x v="1"/>
    <x v="6"/>
  </r>
  <r>
    <n v="3860"/>
    <x v="3855"/>
    <s v="The unproduced screenplay by Tennessee Williams is given life for the first time on a Twin Cities stage by an ensemble of local actors."/>
    <n v="6000"/>
    <n v="1060"/>
    <x v="2"/>
    <x v="0"/>
    <s v="USD"/>
    <n v="1407858710"/>
    <n v="1405266710"/>
    <b v="0"/>
    <n v="13"/>
    <b v="0"/>
    <s v="theater/plays"/>
    <n v="0"/>
    <n v="0"/>
    <x v="1"/>
    <x v="6"/>
  </r>
  <r>
    <n v="3861"/>
    <x v="3856"/>
    <s v="THE COMING OF THE LORD!"/>
    <n v="2000"/>
    <n v="100"/>
    <x v="2"/>
    <x v="0"/>
    <s v="USD"/>
    <n v="1415828820"/>
    <n v="1412258977"/>
    <b v="0"/>
    <n v="1"/>
    <b v="0"/>
    <s v="theater/plays"/>
    <n v="0"/>
    <n v="0"/>
    <x v="1"/>
    <x v="6"/>
  </r>
  <r>
    <n v="3862"/>
    <x v="3857"/>
    <s v="The hit immersive theatre experience of England comes to Corpus Christi!"/>
    <n v="7500"/>
    <n v="1"/>
    <x v="2"/>
    <x v="0"/>
    <s v="USD"/>
    <n v="1473699540"/>
    <n v="1472451356"/>
    <b v="0"/>
    <n v="1"/>
    <b v="0"/>
    <s v="theater/plays"/>
    <n v="0"/>
    <n v="0"/>
    <x v="1"/>
    <x v="6"/>
  </r>
  <r>
    <n v="3863"/>
    <x v="3858"/>
    <s v="Umma Yemaya is  a play that examines the challenges of unconventional love. The Lady  and the Artist create their own world for love."/>
    <n v="6000"/>
    <n v="0"/>
    <x v="2"/>
    <x v="0"/>
    <s v="USD"/>
    <n v="1446739905"/>
    <n v="1441552305"/>
    <b v="0"/>
    <n v="0"/>
    <b v="0"/>
    <s v="theater/plays"/>
    <n v="0"/>
    <n v="0"/>
    <x v="1"/>
    <x v="6"/>
  </r>
  <r>
    <n v="3864"/>
    <x v="3859"/>
    <s v="I want to create a theatrical performance of the book Grammar Land and present it at schools to help children learn proper grammar."/>
    <n v="5000"/>
    <n v="60"/>
    <x v="2"/>
    <x v="0"/>
    <s v="USD"/>
    <n v="1447799054"/>
    <n v="1445203454"/>
    <b v="0"/>
    <n v="3"/>
    <b v="0"/>
    <s v="theater/plays"/>
    <n v="0"/>
    <n v="0"/>
    <x v="1"/>
    <x v="6"/>
  </r>
  <r>
    <n v="3865"/>
    <x v="3860"/>
    <s v="Sissy Entertainment delivers a delicious cabaret that blends comedic monologue, song, and traditional sketch comedy."/>
    <n v="2413"/>
    <n v="650"/>
    <x v="2"/>
    <x v="5"/>
    <s v="CAD"/>
    <n v="1409376600"/>
    <n v="1405957098"/>
    <b v="0"/>
    <n v="14"/>
    <b v="0"/>
    <s v="theater/plays"/>
    <n v="0"/>
    <n v="0"/>
    <x v="1"/>
    <x v="6"/>
  </r>
  <r>
    <n v="3866"/>
    <x v="3861"/>
    <s v="A funny, moving, witty piece about a girl, her oboe, and her dreams."/>
    <n v="2000"/>
    <n v="11"/>
    <x v="2"/>
    <x v="0"/>
    <s v="USD"/>
    <n v="1458703740"/>
    <n v="1454453021"/>
    <b v="0"/>
    <n v="2"/>
    <b v="0"/>
    <s v="theater/plays"/>
    <n v="0"/>
    <n v="0"/>
    <x v="1"/>
    <x v="6"/>
  </r>
  <r>
    <n v="3867"/>
    <x v="3862"/>
    <s v="What do you know about Russian Culture? Our project helps the American children to find out about Russian literature."/>
    <n v="2000"/>
    <n v="251"/>
    <x v="2"/>
    <x v="0"/>
    <s v="USD"/>
    <n v="1466278339"/>
    <n v="1463686339"/>
    <b v="0"/>
    <n v="5"/>
    <b v="0"/>
    <s v="theater/plays"/>
    <n v="0"/>
    <n v="0"/>
    <x v="1"/>
    <x v="6"/>
  </r>
  <r>
    <n v="3868"/>
    <x v="3863"/>
    <s v="New collection of music by Scott Evan Davis!"/>
    <n v="5000"/>
    <n v="10"/>
    <x v="1"/>
    <x v="1"/>
    <s v="GBP"/>
    <n v="1410191405"/>
    <n v="1408031405"/>
    <b v="0"/>
    <n v="1"/>
    <b v="0"/>
    <s v="theater/musical"/>
    <n v="0"/>
    <n v="0"/>
    <x v="1"/>
    <x v="40"/>
  </r>
  <r>
    <n v="3869"/>
    <x v="3864"/>
    <s v="A Musical about 3 women who pursue their Pleasure and end up finding themselves."/>
    <n v="13111"/>
    <n v="452"/>
    <x v="1"/>
    <x v="0"/>
    <s v="USD"/>
    <n v="1426302660"/>
    <n v="1423761792"/>
    <b v="0"/>
    <n v="15"/>
    <b v="0"/>
    <s v="theater/musical"/>
    <n v="0"/>
    <n v="0"/>
    <x v="1"/>
    <x v="40"/>
  </r>
  <r>
    <n v="3870"/>
    <x v="3865"/>
    <s v="M,L,S&amp;R it's a sexy rock/pop musical confronting contemporary gay issues with an all male cast singing and dancing to top 40 songs."/>
    <n v="10000"/>
    <n v="1500"/>
    <x v="1"/>
    <x v="0"/>
    <s v="USD"/>
    <n v="1404360478"/>
    <n v="1401768478"/>
    <b v="0"/>
    <n v="10"/>
    <b v="0"/>
    <s v="theater/musical"/>
    <n v="0"/>
    <n v="0"/>
    <x v="1"/>
    <x v="40"/>
  </r>
  <r>
    <n v="3871"/>
    <x v="3866"/>
    <s v="Our musical is finally ready to come to life, and we're raising funds to help make that happen!"/>
    <n v="1500"/>
    <n v="40"/>
    <x v="1"/>
    <x v="0"/>
    <s v="USD"/>
    <n v="1490809450"/>
    <n v="1485629050"/>
    <b v="0"/>
    <n v="3"/>
    <b v="0"/>
    <s v="theater/musical"/>
    <n v="0"/>
    <n v="0"/>
    <x v="1"/>
    <x v="40"/>
  </r>
  <r>
    <n v="3872"/>
    <x v="3867"/>
    <s v="We are a brand new theatrical teen production company, and we need enough money to put on our first musical production."/>
    <n v="15000"/>
    <n v="0"/>
    <x v="1"/>
    <x v="0"/>
    <s v="USD"/>
    <n v="1439522996"/>
    <n v="1435202996"/>
    <b v="0"/>
    <n v="0"/>
    <b v="0"/>
    <s v="theater/musical"/>
    <n v="0"/>
    <n v="0"/>
    <x v="1"/>
    <x v="40"/>
  </r>
  <r>
    <n v="3873"/>
    <x v="3868"/>
    <s v="Looking for $250 sponsors to help us provide in-house field trips to schools focusing on character development shows for children K-3."/>
    <n v="5500"/>
    <n v="0"/>
    <x v="1"/>
    <x v="0"/>
    <s v="USD"/>
    <n v="1444322535"/>
    <n v="1441730535"/>
    <b v="0"/>
    <n v="0"/>
    <b v="0"/>
    <s v="theater/musical"/>
    <n v="0"/>
    <n v="0"/>
    <x v="1"/>
    <x v="40"/>
  </r>
  <r>
    <n v="3874"/>
    <x v="3869"/>
    <s v="An exploration of arts, dance, music and theater bought to you by a talented team of performing arts enthusiasts - a FUNdraising event"/>
    <n v="620"/>
    <n v="0"/>
    <x v="1"/>
    <x v="4"/>
    <s v="NZD"/>
    <n v="1422061200"/>
    <n v="1420244622"/>
    <b v="0"/>
    <n v="0"/>
    <b v="0"/>
    <s v="theater/musical"/>
    <n v="0"/>
    <n v="0"/>
    <x v="1"/>
    <x v="40"/>
  </r>
  <r>
    <n v="3875"/>
    <x v="3870"/>
    <s v="Det nystartede vÃ¦kstlagsteater NÃ¸rrebro Musicalteater's hÃ¥rrejsende opsÃ¦tning af horror-musicalen &quot;Sweeney Todd&quot;!"/>
    <n v="30000"/>
    <n v="0"/>
    <x v="1"/>
    <x v="8"/>
    <s v="DKK"/>
    <n v="1472896800"/>
    <n v="1472804365"/>
    <b v="0"/>
    <n v="0"/>
    <b v="0"/>
    <s v="theater/musical"/>
    <n v="0"/>
    <n v="0"/>
    <x v="1"/>
    <x v="40"/>
  </r>
  <r>
    <n v="3876"/>
    <x v="3871"/>
    <s v="Hopefully a successful Campaign will bring this original musical back to the stage for performances on 26th, 27th and 28th May 2016."/>
    <n v="3900"/>
    <n v="2059"/>
    <x v="1"/>
    <x v="1"/>
    <s v="GBP"/>
    <n v="1454425128"/>
    <n v="1451833128"/>
    <b v="0"/>
    <n v="46"/>
    <b v="0"/>
    <s v="theater/musical"/>
    <n v="0"/>
    <n v="0"/>
    <x v="1"/>
    <x v="40"/>
  </r>
  <r>
    <n v="3877"/>
    <x v="3872"/>
    <s v="Help us record the concept album and stage grand concerts with a fantastic cast and orchestra. Get your tickets, music and more!"/>
    <n v="25000"/>
    <n v="1241"/>
    <x v="1"/>
    <x v="0"/>
    <s v="USD"/>
    <n v="1481213752"/>
    <n v="1478621752"/>
    <b v="0"/>
    <n v="14"/>
    <b v="0"/>
    <s v="theater/musical"/>
    <n v="0"/>
    <n v="0"/>
    <x v="1"/>
    <x v="40"/>
  </r>
  <r>
    <n v="3878"/>
    <x v="3873"/>
    <s v="Encouraging young males to engage in vocational development in the art of musical theater and related dance classes."/>
    <n v="18000"/>
    <n v="10"/>
    <x v="1"/>
    <x v="0"/>
    <s v="USD"/>
    <n v="1435636740"/>
    <n v="1433014746"/>
    <b v="0"/>
    <n v="1"/>
    <b v="0"/>
    <s v="theater/musical"/>
    <n v="0"/>
    <n v="0"/>
    <x v="1"/>
    <x v="40"/>
  </r>
  <r>
    <n v="3879"/>
    <x v="3874"/>
    <s v="Theatre â€˜Portableâ€™ Royal is a portable, fully working, 40 seater theatre which will tour the UK and beyond!"/>
    <n v="15000"/>
    <n v="0"/>
    <x v="1"/>
    <x v="1"/>
    <s v="GBP"/>
    <n v="1422218396"/>
    <n v="1419626396"/>
    <b v="0"/>
    <n v="0"/>
    <b v="0"/>
    <s v="theater/musical"/>
    <n v="0"/>
    <n v="0"/>
    <x v="1"/>
    <x v="40"/>
  </r>
  <r>
    <n v="3880"/>
    <x v="3875"/>
    <s v="With Russell Grant as Mrs Meers, this classic musical taps into London's Theatro Technis 1-25 October 2014 for its UK fringe premiere!"/>
    <n v="7500"/>
    <n v="980"/>
    <x v="1"/>
    <x v="1"/>
    <s v="GBP"/>
    <n v="1406761200"/>
    <n v="1403724820"/>
    <b v="0"/>
    <n v="17"/>
    <b v="0"/>
    <s v="theater/musical"/>
    <n v="0"/>
    <n v="0"/>
    <x v="1"/>
    <x v="40"/>
  </r>
  <r>
    <n v="3881"/>
    <x v="3876"/>
    <s v="A musical journey coming to the Blue Venue at the 2017 Orlando Fringe Festival!"/>
    <n v="500"/>
    <n v="25"/>
    <x v="1"/>
    <x v="0"/>
    <s v="USD"/>
    <n v="1487550399"/>
    <n v="1484958399"/>
    <b v="0"/>
    <n v="1"/>
    <b v="0"/>
    <s v="theater/musical"/>
    <n v="0"/>
    <n v="0"/>
    <x v="1"/>
    <x v="40"/>
  </r>
  <r>
    <n v="3882"/>
    <x v="3877"/>
    <s v="A musical vision of the Faust tale... how he signed his soul to the devil Mephistopheles to find Lori, the love of his life."/>
    <n v="30000"/>
    <n v="0"/>
    <x v="1"/>
    <x v="2"/>
    <s v="AUD"/>
    <n v="1454281380"/>
    <n v="1451950570"/>
    <b v="0"/>
    <n v="0"/>
    <b v="0"/>
    <s v="theater/musical"/>
    <n v="0"/>
    <n v="0"/>
    <x v="1"/>
    <x v="40"/>
  </r>
  <r>
    <n v="3883"/>
    <x v="3878"/>
    <s v="CAGED - A New Musical is the story of One Passion, One Voice, One Dream. - One man's quest to become the woman he always wanted to be."/>
    <n v="15000"/>
    <n v="0"/>
    <x v="1"/>
    <x v="1"/>
    <s v="GBP"/>
    <n v="1409668069"/>
    <n v="1407076069"/>
    <b v="0"/>
    <n v="0"/>
    <b v="0"/>
    <s v="theater/musical"/>
    <n v="0"/>
    <n v="0"/>
    <x v="1"/>
    <x v="40"/>
  </r>
  <r>
    <n v="3884"/>
    <x v="3879"/>
    <s v="The Group M3 is striving to give one of the poorest towns in the country hope again this Easter Holiday."/>
    <n v="10000"/>
    <n v="0"/>
    <x v="1"/>
    <x v="0"/>
    <s v="USD"/>
    <n v="1427479192"/>
    <n v="1425322792"/>
    <b v="0"/>
    <n v="0"/>
    <b v="0"/>
    <s v="theater/musical"/>
    <n v="0"/>
    <n v="0"/>
    <x v="1"/>
    <x v="40"/>
  </r>
  <r>
    <n v="3885"/>
    <x v="3880"/>
    <s v="A LIVE musical spectacular theatrical experience of The Beatles recording sessions at Abbey Road Studios."/>
    <n v="375000"/>
    <n v="0"/>
    <x v="1"/>
    <x v="0"/>
    <s v="USD"/>
    <n v="1462834191"/>
    <n v="1460242191"/>
    <b v="0"/>
    <n v="0"/>
    <b v="0"/>
    <s v="theater/musical"/>
    <n v="0"/>
    <n v="0"/>
    <x v="1"/>
    <x v="40"/>
  </r>
  <r>
    <n v="3886"/>
    <x v="3881"/>
    <n v="1"/>
    <n v="10000"/>
    <n v="0"/>
    <x v="1"/>
    <x v="2"/>
    <s v="AUD"/>
    <n v="1418275702"/>
    <n v="1415683702"/>
    <b v="0"/>
    <n v="0"/>
    <b v="0"/>
    <s v="theater/musical"/>
    <n v="0"/>
    <n v="0"/>
    <x v="1"/>
    <x v="40"/>
  </r>
  <r>
    <n v="3887"/>
    <x v="3882"/>
    <s v="&quot;SUPER!: An Original Musical&quot; is an original work written by Ryan Hruza. This campaign is to fund the production and pay the cast/crew!"/>
    <n v="2000"/>
    <n v="35"/>
    <x v="1"/>
    <x v="0"/>
    <s v="USD"/>
    <n v="1430517600"/>
    <n v="1426538129"/>
    <b v="0"/>
    <n v="2"/>
    <b v="0"/>
    <s v="theater/musical"/>
    <n v="0"/>
    <n v="0"/>
    <x v="1"/>
    <x v="40"/>
  </r>
  <r>
    <n v="3888"/>
    <x v="3883"/>
    <s v="We are devising a vibrant new adaptation of Homer's The Odyssey featuring dynamic storytelling, stunning visuals and original music."/>
    <n v="2000"/>
    <n v="542"/>
    <x v="2"/>
    <x v="1"/>
    <s v="GBP"/>
    <n v="1488114358"/>
    <n v="1485522358"/>
    <b v="0"/>
    <n v="14"/>
    <b v="0"/>
    <s v="theater/plays"/>
    <n v="0"/>
    <n v="0"/>
    <x v="1"/>
    <x v="6"/>
  </r>
  <r>
    <n v="3889"/>
    <x v="3884"/>
    <s v="A romantic comedy about a girl trying to figure out what to do with her life and an angel who comes to help her."/>
    <n v="8000"/>
    <n v="118"/>
    <x v="2"/>
    <x v="0"/>
    <s v="USD"/>
    <n v="1420413960"/>
    <n v="1417651630"/>
    <b v="0"/>
    <n v="9"/>
    <b v="0"/>
    <s v="theater/plays"/>
    <n v="0"/>
    <n v="0"/>
    <x v="1"/>
    <x v="6"/>
  </r>
  <r>
    <n v="3890"/>
    <x v="3885"/>
    <s v="Will Power Troupe is the only US group invited to perform in London's Shakespeare Festival. We need your help to bring the USA to UK!"/>
    <n v="15000"/>
    <n v="2524"/>
    <x v="2"/>
    <x v="0"/>
    <s v="USD"/>
    <n v="1439662344"/>
    <n v="1434478344"/>
    <b v="0"/>
    <n v="8"/>
    <b v="0"/>
    <s v="theater/plays"/>
    <n v="0"/>
    <n v="0"/>
    <x v="1"/>
    <x v="6"/>
  </r>
  <r>
    <n v="3891"/>
    <x v="3886"/>
    <s v="A comedy about a mime who dreams of becoming a stand up comedian."/>
    <n v="800"/>
    <n v="260"/>
    <x v="2"/>
    <x v="0"/>
    <s v="USD"/>
    <n v="1427086740"/>
    <n v="1424488244"/>
    <b v="0"/>
    <n v="7"/>
    <b v="0"/>
    <s v="theater/plays"/>
    <n v="0"/>
    <n v="0"/>
    <x v="1"/>
    <x v="6"/>
  </r>
  <r>
    <n v="3892"/>
    <x v="3887"/>
    <s v="Saloon owner Gertude Blum mistrusts all men and scorns love, but sailor Harry Bales' romantic dreams force her to face her tragic past."/>
    <n v="1000"/>
    <n v="0"/>
    <x v="2"/>
    <x v="0"/>
    <s v="USD"/>
    <n v="1408863600"/>
    <n v="1408203557"/>
    <b v="0"/>
    <n v="0"/>
    <b v="0"/>
    <s v="theater/plays"/>
    <n v="0"/>
    <n v="0"/>
    <x v="1"/>
    <x v="6"/>
  </r>
  <r>
    <n v="3893"/>
    <x v="3888"/>
    <s v="An inspiring story of a young girl's journey from childhood to adulthood told through monologue, dialogue, poetry and music and dance."/>
    <n v="50000"/>
    <n v="10775"/>
    <x v="2"/>
    <x v="0"/>
    <s v="USD"/>
    <n v="1404194400"/>
    <n v="1400600840"/>
    <b v="0"/>
    <n v="84"/>
    <b v="0"/>
    <s v="theater/plays"/>
    <n v="0"/>
    <n v="0"/>
    <x v="1"/>
    <x v="6"/>
  </r>
  <r>
    <n v="3894"/>
    <x v="3889"/>
    <s v="Ryan and Vanessa are hosting Christmas for the first time but instead of a happy celebration, they get a hilarious survival situation."/>
    <n v="15000"/>
    <n v="520"/>
    <x v="2"/>
    <x v="0"/>
    <s v="USD"/>
    <n v="1481000340"/>
    <n v="1478386812"/>
    <b v="0"/>
    <n v="11"/>
    <b v="0"/>
    <s v="theater/plays"/>
    <n v="0"/>
    <n v="0"/>
    <x v="1"/>
    <x v="6"/>
  </r>
  <r>
    <n v="3895"/>
    <x v="3890"/>
    <s v="A Transgender makeup artist calls into question the loyalty of her best friend in a 1980's circus while dealing with her dying mother."/>
    <n v="1000"/>
    <n v="50"/>
    <x v="2"/>
    <x v="0"/>
    <s v="USD"/>
    <n v="1425103218"/>
    <n v="1422424818"/>
    <b v="0"/>
    <n v="1"/>
    <b v="0"/>
    <s v="theater/plays"/>
    <n v="0"/>
    <n v="0"/>
    <x v="1"/>
    <x v="6"/>
  </r>
  <r>
    <n v="3896"/>
    <x v="3891"/>
    <s v="Yorick and Co. is a comedy about a struggling theatre company whose mysterious benefactor starts haunting the show!"/>
    <n v="1600"/>
    <n v="170"/>
    <x v="2"/>
    <x v="0"/>
    <s v="USD"/>
    <n v="1402979778"/>
    <n v="1401770178"/>
    <b v="0"/>
    <n v="4"/>
    <b v="0"/>
    <s v="theater/plays"/>
    <n v="0"/>
    <n v="0"/>
    <x v="1"/>
    <x v="6"/>
  </r>
  <r>
    <n v="3897"/>
    <x v="3892"/>
    <s v="Help us to put on a production of Terry Pratchett's Wyrd Sisters, an ambitions show for our theatre but one I believe we can do."/>
    <n v="2500"/>
    <n v="440"/>
    <x v="2"/>
    <x v="4"/>
    <s v="NZD"/>
    <n v="1420750683"/>
    <n v="1418158683"/>
    <b v="0"/>
    <n v="10"/>
    <b v="0"/>
    <s v="theater/plays"/>
    <n v="0"/>
    <n v="0"/>
    <x v="1"/>
    <x v="6"/>
  </r>
  <r>
    <n v="3898"/>
    <x v="3893"/>
    <s v="'Somewhere you know, nowhere you've been' a theatrical _x000a_re-imagining of Walthamstowâ€™s past acted out beneath big skies in the marshes."/>
    <n v="2500"/>
    <n v="814"/>
    <x v="2"/>
    <x v="1"/>
    <s v="GBP"/>
    <n v="1439827200"/>
    <n v="1436355270"/>
    <b v="0"/>
    <n v="16"/>
    <b v="0"/>
    <s v="theater/plays"/>
    <n v="0"/>
    <n v="0"/>
    <x v="1"/>
    <x v="6"/>
  </r>
  <r>
    <n v="3899"/>
    <x v="3894"/>
    <s v="More than just a play, RAIN is an outreach to hurting people who feel disengaged or rejected by others."/>
    <n v="10000"/>
    <n v="125"/>
    <x v="2"/>
    <x v="0"/>
    <s v="USD"/>
    <n v="1407868561"/>
    <n v="1406140561"/>
    <b v="0"/>
    <n v="2"/>
    <b v="0"/>
    <s v="theater/plays"/>
    <n v="0"/>
    <n v="0"/>
    <x v="1"/>
    <x v="6"/>
  </r>
  <r>
    <n v="3900"/>
    <x v="3895"/>
    <s v="HUB Theatre Group collaborates with local artists to present John Logan's RED to the community."/>
    <n v="2500"/>
    <n v="135"/>
    <x v="2"/>
    <x v="0"/>
    <s v="USD"/>
    <n v="1433988791"/>
    <n v="1431396791"/>
    <b v="0"/>
    <n v="5"/>
    <b v="0"/>
    <s v="theater/plays"/>
    <n v="0"/>
    <n v="0"/>
    <x v="1"/>
    <x v="6"/>
  </r>
  <r>
    <n v="3901"/>
    <x v="3896"/>
    <s v="&quot;De Lewe&quot; deals with the critical issues within today's youth. It reminds us that standing together is stronger than falling apart."/>
    <n v="3000"/>
    <n v="25"/>
    <x v="2"/>
    <x v="0"/>
    <s v="USD"/>
    <n v="1450554599"/>
    <n v="1447098599"/>
    <b v="0"/>
    <n v="1"/>
    <b v="0"/>
    <s v="theater/plays"/>
    <n v="0"/>
    <n v="0"/>
    <x v="1"/>
    <x v="6"/>
  </r>
  <r>
    <n v="3902"/>
    <x v="3897"/>
    <s v="Love, Sex and Apps is a double bill exploring the way in which we are both connected and disconnected with those around us."/>
    <n v="3000"/>
    <n v="1465"/>
    <x v="2"/>
    <x v="1"/>
    <s v="GBP"/>
    <n v="1479125642"/>
    <n v="1476962042"/>
    <b v="0"/>
    <n v="31"/>
    <b v="0"/>
    <s v="theater/plays"/>
    <n v="0"/>
    <n v="0"/>
    <x v="1"/>
    <x v="6"/>
  </r>
  <r>
    <n v="3903"/>
    <x v="3898"/>
    <s v="Based on the novel â€œKnow Thy Lawâ€, this powerful play gives the insight and understanding of the power of knowing the law of the land."/>
    <n v="1500"/>
    <n v="0"/>
    <x v="2"/>
    <x v="0"/>
    <s v="USD"/>
    <n v="1439581080"/>
    <n v="1435709765"/>
    <b v="0"/>
    <n v="0"/>
    <b v="0"/>
    <s v="theater/plays"/>
    <n v="0"/>
    <n v="0"/>
    <x v="1"/>
    <x v="6"/>
  </r>
  <r>
    <n v="3904"/>
    <x v="3899"/>
    <s v="A play that will cover 4000 years of black history."/>
    <n v="10000"/>
    <n v="3"/>
    <x v="2"/>
    <x v="0"/>
    <s v="USD"/>
    <n v="1429074240"/>
    <n v="1427866200"/>
    <b v="0"/>
    <n v="2"/>
    <b v="0"/>
    <s v="theater/plays"/>
    <n v="0"/>
    <n v="0"/>
    <x v="1"/>
    <x v="6"/>
  </r>
  <r>
    <n v="3905"/>
    <x v="3900"/>
    <s v="&quot;STAIRCASES&quot; is a piece of collaborative new writing exploring 'L'esprit de l'escalier', or the conversations you wish you could have."/>
    <n v="1500"/>
    <n v="173"/>
    <x v="2"/>
    <x v="1"/>
    <s v="GBP"/>
    <n v="1434063600"/>
    <n v="1430405903"/>
    <b v="0"/>
    <n v="7"/>
    <b v="0"/>
    <s v="theater/plays"/>
    <n v="0"/>
    <n v="0"/>
    <x v="1"/>
    <x v="6"/>
  </r>
  <r>
    <n v="3906"/>
    <x v="3901"/>
    <s v="We will workshop, stage and develop new writing, devised work and adaptations. A joyful leap into the possibilities of an idea!"/>
    <n v="1500"/>
    <n v="1010"/>
    <x v="2"/>
    <x v="1"/>
    <s v="GBP"/>
    <n v="1435325100"/>
    <n v="1432072893"/>
    <b v="0"/>
    <n v="16"/>
    <b v="0"/>
    <s v="theater/plays"/>
    <n v="0"/>
    <n v="0"/>
    <x v="1"/>
    <x v="6"/>
  </r>
  <r>
    <n v="3907"/>
    <x v="3902"/>
    <s v="Burqa&amp;Rifle dramatizes the  encounter between two women -- a vigilante and a convert to Islam."/>
    <n v="1000"/>
    <n v="153"/>
    <x v="2"/>
    <x v="0"/>
    <s v="USD"/>
    <n v="1414354080"/>
    <n v="1411587606"/>
    <b v="0"/>
    <n v="4"/>
    <b v="0"/>
    <s v="theater/plays"/>
    <n v="0"/>
    <n v="0"/>
    <x v="1"/>
    <x v="6"/>
  </r>
  <r>
    <n v="3908"/>
    <x v="3903"/>
    <s v="Death splits apart twin brothers in a questionable car accident. They shared dreams, and now they must share trials in the unknown."/>
    <n v="750"/>
    <n v="65"/>
    <x v="2"/>
    <x v="0"/>
    <s v="USD"/>
    <n v="1406603696"/>
    <n v="1405307696"/>
    <b v="0"/>
    <n v="4"/>
    <b v="0"/>
    <s v="theater/plays"/>
    <n v="0"/>
    <n v="0"/>
    <x v="1"/>
    <x v="6"/>
  </r>
  <r>
    <n v="3909"/>
    <x v="3904"/>
    <s v="I am trying to put on a gospel comedy stage play that is full of laughter and life lessons as well that will change your life forever,"/>
    <n v="60000"/>
    <n v="135"/>
    <x v="2"/>
    <x v="0"/>
    <s v="USD"/>
    <n v="1410424642"/>
    <n v="1407832642"/>
    <b v="0"/>
    <n v="4"/>
    <b v="0"/>
    <s v="theater/plays"/>
    <n v="0"/>
    <n v="0"/>
    <x v="1"/>
    <x v="6"/>
  </r>
  <r>
    <n v="3910"/>
    <x v="3905"/>
    <s v="Join Sherlock Holmes and Dr. Watson as the first adventure together is dramatized live on-stage!  The game is afoot!"/>
    <n v="6000"/>
    <n v="185"/>
    <x v="2"/>
    <x v="0"/>
    <s v="USD"/>
    <n v="1441649397"/>
    <n v="1439057397"/>
    <b v="0"/>
    <n v="3"/>
    <b v="0"/>
    <s v="theater/plays"/>
    <n v="0"/>
    <n v="0"/>
    <x v="1"/>
    <x v="6"/>
  </r>
  <r>
    <n v="3911"/>
    <x v="3906"/>
    <s v="â€˜Ministers of Graceâ€™ imagines what the movie Ghostbusters would be like if written by William Shakespeare."/>
    <n v="8000"/>
    <n v="2993"/>
    <x v="2"/>
    <x v="0"/>
    <s v="USD"/>
    <n v="1417033777"/>
    <n v="1414438177"/>
    <b v="0"/>
    <n v="36"/>
    <b v="0"/>
    <s v="theater/plays"/>
    <n v="0"/>
    <n v="0"/>
    <x v="1"/>
    <x v="6"/>
  </r>
  <r>
    <n v="3912"/>
    <x v="3907"/>
    <s v="Producing &amp; directing Jake's Women by Neil Simon opening July 9 and running through July 26 for Sonoma Arts Live"/>
    <n v="15000"/>
    <n v="1"/>
    <x v="2"/>
    <x v="0"/>
    <s v="USD"/>
    <n v="1429936500"/>
    <n v="1424759330"/>
    <b v="0"/>
    <n v="1"/>
    <b v="0"/>
    <s v="theater/plays"/>
    <n v="0"/>
    <n v="0"/>
    <x v="1"/>
    <x v="6"/>
  </r>
  <r>
    <n v="3913"/>
    <x v="3908"/>
    <s v="â€œNo amount of fire or freshness can challenge what a man will store up in his ghostly heart.â€ â€“ The Great Gatsby"/>
    <n v="10000"/>
    <n v="1000"/>
    <x v="2"/>
    <x v="0"/>
    <s v="USD"/>
    <n v="1448863449"/>
    <n v="1446267849"/>
    <b v="0"/>
    <n v="7"/>
    <b v="0"/>
    <s v="theater/plays"/>
    <n v="0"/>
    <n v="0"/>
    <x v="1"/>
    <x v="6"/>
  </r>
  <r>
    <n v="3914"/>
    <x v="3909"/>
    <s v="Bots &amp; Barrals and StoneCrabs Theatre are excited to present the UK premiere of Guillem Clua's powerful Catalan drama Skin in Flames."/>
    <n v="2500"/>
    <n v="909"/>
    <x v="2"/>
    <x v="1"/>
    <s v="GBP"/>
    <n v="1431298740"/>
    <n v="1429558756"/>
    <b v="0"/>
    <n v="27"/>
    <b v="0"/>
    <s v="theater/plays"/>
    <n v="0"/>
    <n v="0"/>
    <x v="1"/>
    <x v="6"/>
  </r>
  <r>
    <n v="3915"/>
    <x v="3910"/>
    <s v="Following the enormous success of Hardcross, we are looking for new ways to bring this wonderful play to a wider audience."/>
    <n v="1500"/>
    <n v="5"/>
    <x v="2"/>
    <x v="1"/>
    <s v="GBP"/>
    <n v="1464824309"/>
    <n v="1462232309"/>
    <b v="0"/>
    <n v="1"/>
    <b v="0"/>
    <s v="theater/plays"/>
    <n v="0"/>
    <n v="0"/>
    <x v="1"/>
    <x v="6"/>
  </r>
  <r>
    <n v="3916"/>
    <x v="3911"/>
    <s v="We're a small group of University students who need a little help making our final exam production the best product possible."/>
    <n v="2000"/>
    <n v="0"/>
    <x v="2"/>
    <x v="8"/>
    <s v="DKK"/>
    <n v="1464952752"/>
    <n v="1462360752"/>
    <b v="0"/>
    <n v="0"/>
    <b v="0"/>
    <s v="theater/plays"/>
    <n v="0"/>
    <n v="0"/>
    <x v="1"/>
    <x v="6"/>
  </r>
  <r>
    <n v="3917"/>
    <x v="3912"/>
    <s v="We place the actors and script to the fore, with productions stripped down to barest level, aiming to make theatre accessible."/>
    <n v="3500"/>
    <n v="10"/>
    <x v="2"/>
    <x v="1"/>
    <s v="GBP"/>
    <n v="1410439161"/>
    <n v="1407847161"/>
    <b v="0"/>
    <n v="1"/>
    <b v="0"/>
    <s v="theater/plays"/>
    <n v="0"/>
    <n v="0"/>
    <x v="1"/>
    <x v="6"/>
  </r>
  <r>
    <n v="3918"/>
    <x v="3913"/>
    <s v="A fantastic new comedy coming to the West End 2014.  An Alan Ayckbourn meets Richard Curtis style comedy. Who knew singing was therapy!"/>
    <n v="60000"/>
    <n v="120"/>
    <x v="2"/>
    <x v="1"/>
    <s v="GBP"/>
    <n v="1407168000"/>
    <n v="1406131023"/>
    <b v="0"/>
    <n v="3"/>
    <b v="0"/>
    <s v="theater/plays"/>
    <n v="0"/>
    <n v="0"/>
    <x v="1"/>
    <x v="6"/>
  </r>
  <r>
    <n v="3919"/>
    <x v="3914"/>
    <s v="Two sisters living in a Cornish seaside town attempt to hide and escape from a life- circle of deceit, abuse, incest and revenge."/>
    <n v="5000"/>
    <n v="90"/>
    <x v="2"/>
    <x v="1"/>
    <s v="GBP"/>
    <n v="1453075200"/>
    <n v="1450628773"/>
    <b v="0"/>
    <n v="3"/>
    <b v="0"/>
    <s v="theater/plays"/>
    <n v="0"/>
    <n v="0"/>
    <x v="1"/>
    <x v="6"/>
  </r>
  <r>
    <n v="3920"/>
    <x v="3915"/>
    <s v="An enthralling tale charting the ecstasies and tragedies behind the seven white masks of centenarian clown,Scaramouche Jones."/>
    <n v="2500"/>
    <n v="135"/>
    <x v="2"/>
    <x v="1"/>
    <s v="GBP"/>
    <n v="1479032260"/>
    <n v="1476436660"/>
    <b v="0"/>
    <n v="3"/>
    <b v="0"/>
    <s v="theater/plays"/>
    <n v="0"/>
    <n v="0"/>
    <x v="1"/>
    <x v="6"/>
  </r>
  <r>
    <n v="3921"/>
    <x v="3916"/>
    <s v="CLTC are crowdfunding for our latest production - Joe Calarco's brilliant adaptation of Shakespeare's most loved tragedy."/>
    <n v="3000"/>
    <n v="0"/>
    <x v="2"/>
    <x v="1"/>
    <s v="GBP"/>
    <n v="1414346400"/>
    <n v="1413291655"/>
    <b v="0"/>
    <n v="0"/>
    <b v="0"/>
    <s v="theater/plays"/>
    <n v="0"/>
    <n v="0"/>
    <x v="1"/>
    <x v="6"/>
  </r>
  <r>
    <n v="3922"/>
    <x v="3917"/>
    <s v="TDPF is a play about a woman named Lisa who devotes her life to her marriage and ministry â€”since it is a woman place says her husband."/>
    <n v="750"/>
    <n v="61"/>
    <x v="2"/>
    <x v="0"/>
    <s v="USD"/>
    <n v="1425337200"/>
    <n v="1421432810"/>
    <b v="0"/>
    <n v="6"/>
    <b v="0"/>
    <s v="theater/plays"/>
    <n v="0"/>
    <n v="0"/>
    <x v="1"/>
    <x v="6"/>
  </r>
  <r>
    <n v="3923"/>
    <x v="3918"/>
    <s v="Eleanor Roosevelt: Passionate campaigner for human rights, champion for peace, staunch supporter of FDR's policies, betrayed wife."/>
    <n v="11500"/>
    <n v="1384"/>
    <x v="2"/>
    <x v="1"/>
    <s v="GBP"/>
    <n v="1428622271"/>
    <n v="1426203071"/>
    <b v="0"/>
    <n v="17"/>
    <b v="0"/>
    <s v="theater/plays"/>
    <n v="0"/>
    <n v="0"/>
    <x v="1"/>
    <x v="6"/>
  </r>
  <r>
    <n v="3924"/>
    <x v="3919"/>
    <s v="Help Comedy Illusionist Reggie Rice spread the magic of laughter as he takes his award-winning illusion show to a town near you!"/>
    <n v="15000"/>
    <n v="2290"/>
    <x v="2"/>
    <x v="0"/>
    <s v="USD"/>
    <n v="1403823722"/>
    <n v="1401231722"/>
    <b v="0"/>
    <n v="40"/>
    <b v="0"/>
    <s v="theater/plays"/>
    <n v="0"/>
    <n v="0"/>
    <x v="1"/>
    <x v="6"/>
  </r>
  <r>
    <n v="3925"/>
    <x v="3920"/>
    <s v="Help Save High School Theater Program_x000a_Your donations will be used to purchase props, build sets, and costumes."/>
    <n v="150"/>
    <n v="15"/>
    <x v="2"/>
    <x v="0"/>
    <s v="USD"/>
    <n v="1406753639"/>
    <n v="1404161639"/>
    <b v="0"/>
    <n v="3"/>
    <b v="0"/>
    <s v="theater/plays"/>
    <n v="0"/>
    <n v="0"/>
    <x v="1"/>
    <x v="6"/>
  </r>
  <r>
    <n v="3926"/>
    <x v="3921"/>
    <s v="Producing syllabus-relevant theatre targeted to HSC students on the NSW Central Coast"/>
    <n v="5000"/>
    <n v="15"/>
    <x v="2"/>
    <x v="2"/>
    <s v="AUD"/>
    <n v="1419645748"/>
    <n v="1417053748"/>
    <b v="0"/>
    <n v="1"/>
    <b v="0"/>
    <s v="theater/plays"/>
    <n v="0"/>
    <n v="0"/>
    <x v="1"/>
    <x v="6"/>
  </r>
  <r>
    <n v="3927"/>
    <x v="3922"/>
    <s v="Brand new graduate theater company 'FMP Theatre' proudly presents the definitive WW1 play, Journey's End, with a little help from you."/>
    <n v="2500"/>
    <n v="25"/>
    <x v="2"/>
    <x v="1"/>
    <s v="GBP"/>
    <n v="1407565504"/>
    <n v="1404973504"/>
    <b v="0"/>
    <n v="2"/>
    <b v="0"/>
    <s v="theater/plays"/>
    <n v="0"/>
    <n v="0"/>
    <x v="1"/>
    <x v="6"/>
  </r>
  <r>
    <n v="3928"/>
    <x v="3923"/>
    <s v="&quot;Charm&quot; class is in session! Mama Darleena, a transgender African-American woman, shares rules for etiquette with her LGBTQ students."/>
    <n v="5000"/>
    <n v="651"/>
    <x v="2"/>
    <x v="0"/>
    <s v="USD"/>
    <n v="1444971540"/>
    <n v="1442593427"/>
    <b v="0"/>
    <n v="7"/>
    <b v="0"/>
    <s v="theater/plays"/>
    <n v="0"/>
    <n v="0"/>
    <x v="1"/>
    <x v="6"/>
  </r>
  <r>
    <n v="3929"/>
    <x v="3924"/>
    <s v="We need to raise funds to bring this elaborate production to life with special FX makeup, highly detailed sets, and costumes."/>
    <n v="20000"/>
    <n v="453"/>
    <x v="2"/>
    <x v="0"/>
    <s v="USD"/>
    <n v="1474228265"/>
    <n v="1471636265"/>
    <b v="0"/>
    <n v="14"/>
    <b v="0"/>
    <s v="theater/plays"/>
    <n v="0"/>
    <n v="0"/>
    <x v="1"/>
    <x v="6"/>
  </r>
  <r>
    <n v="3930"/>
    <x v="3925"/>
    <s v="We are a new and exciting semi-pro  theatre company who will support &amp; hire local actors &amp; writers in Brisbane &amp; Queensland."/>
    <n v="10000"/>
    <n v="0"/>
    <x v="2"/>
    <x v="2"/>
    <s v="AUD"/>
    <n v="1459490400"/>
    <n v="1457078868"/>
    <b v="0"/>
    <n v="0"/>
    <b v="0"/>
    <s v="theater/plays"/>
    <n v="0"/>
    <n v="0"/>
    <x v="1"/>
    <x v="6"/>
  </r>
  <r>
    <n v="3931"/>
    <x v="3926"/>
    <s v="An original stage play designed to bring to light the long-term effects on adult survivors of childhood sexual abuse. We do survive!"/>
    <n v="8000"/>
    <n v="0"/>
    <x v="2"/>
    <x v="0"/>
    <s v="USD"/>
    <n v="1441510707"/>
    <n v="1439350707"/>
    <b v="0"/>
    <n v="0"/>
    <b v="0"/>
    <s v="theater/plays"/>
    <n v="0"/>
    <n v="0"/>
    <x v="1"/>
    <x v="6"/>
  </r>
  <r>
    <n v="3932"/>
    <x v="3927"/>
    <s v="Audience tell stories from their life chooses the improv actors to re-enact the story on the spot via song, dance and theatrics."/>
    <n v="12000"/>
    <n v="1"/>
    <x v="2"/>
    <x v="0"/>
    <s v="USD"/>
    <n v="1458097364"/>
    <n v="1455508964"/>
    <b v="0"/>
    <n v="1"/>
    <b v="0"/>
    <s v="theater/plays"/>
    <n v="0"/>
    <n v="0"/>
    <x v="1"/>
    <x v="6"/>
  </r>
  <r>
    <n v="3933"/>
    <x v="3928"/>
    <s v="Presenting the complete three part of writer/director Ty Foard's &quot;A King's Story&quot; ...a dramatic artistic one director play festival"/>
    <n v="7000"/>
    <n v="1102"/>
    <x v="2"/>
    <x v="0"/>
    <s v="USD"/>
    <n v="1468716180"/>
    <n v="1466205262"/>
    <b v="0"/>
    <n v="12"/>
    <b v="0"/>
    <s v="theater/plays"/>
    <n v="0"/>
    <n v="0"/>
    <x v="1"/>
    <x v="6"/>
  </r>
  <r>
    <n v="3934"/>
    <x v="3929"/>
    <s v="Lost youth and lost souls struggle to find meaning amid dingy basements, vanishing malls, and a bleak Midwestern summer."/>
    <n v="5000"/>
    <n v="550"/>
    <x v="2"/>
    <x v="0"/>
    <s v="USD"/>
    <n v="1443704400"/>
    <n v="1439827639"/>
    <b v="0"/>
    <n v="12"/>
    <b v="0"/>
    <s v="theater/plays"/>
    <n v="0"/>
    <n v="0"/>
    <x v="1"/>
    <x v="6"/>
  </r>
  <r>
    <n v="3935"/>
    <x v="3930"/>
    <s v="Forgotten composer, virtuoso pianist, actor, and activist._x000a_I'm hoping to produce my play which explores Julius's life and music."/>
    <n v="3000"/>
    <n v="1315"/>
    <x v="2"/>
    <x v="1"/>
    <s v="GBP"/>
    <n v="1443973546"/>
    <n v="1438789546"/>
    <b v="0"/>
    <n v="23"/>
    <b v="0"/>
    <s v="theater/plays"/>
    <n v="0"/>
    <n v="0"/>
    <x v="1"/>
    <x v="6"/>
  </r>
  <r>
    <n v="3936"/>
    <x v="3931"/>
    <s v="This stage play is a true story about one woman's fight against breast cancer while still having to deal with the adversities of life."/>
    <n v="20000"/>
    <n v="0"/>
    <x v="2"/>
    <x v="0"/>
    <s v="USD"/>
    <n v="1480576720"/>
    <n v="1477981120"/>
    <b v="0"/>
    <n v="0"/>
    <b v="0"/>
    <s v="theater/plays"/>
    <n v="0"/>
    <n v="0"/>
    <x v="1"/>
    <x v="6"/>
  </r>
  <r>
    <n v="3937"/>
    <x v="3932"/>
    <s v="Support the artists of the new play FEVER: a story of love, friendship and sonnets. Donate to help us develop this production!"/>
    <n v="2885"/>
    <n v="2485"/>
    <x v="2"/>
    <x v="0"/>
    <s v="USD"/>
    <n v="1468249760"/>
    <n v="1465830560"/>
    <b v="0"/>
    <n v="10"/>
    <b v="0"/>
    <s v="theater/plays"/>
    <n v="0"/>
    <n v="0"/>
    <x v="1"/>
    <x v="6"/>
  </r>
  <r>
    <n v="3938"/>
    <x v="3933"/>
    <s v="We Kickstarted Broken Alley Theatre in the summer of 2013. It's been an amazing two years. This year, BATx goes bigger than ever."/>
    <n v="3255"/>
    <n v="397"/>
    <x v="2"/>
    <x v="0"/>
    <s v="USD"/>
    <n v="1435441454"/>
    <n v="1432763054"/>
    <b v="0"/>
    <n v="5"/>
    <b v="0"/>
    <s v="theater/plays"/>
    <n v="0"/>
    <n v="0"/>
    <x v="1"/>
    <x v="6"/>
  </r>
  <r>
    <n v="3939"/>
    <x v="3934"/>
    <s v="'Potter.' is a parody of the popular Harry Potter series allowing aspiring actors a chance to work in a professional production."/>
    <n v="5000"/>
    <n v="5"/>
    <x v="2"/>
    <x v="2"/>
    <s v="AUD"/>
    <n v="1412656200"/>
    <n v="1412328979"/>
    <b v="0"/>
    <n v="1"/>
    <b v="0"/>
    <s v="theater/plays"/>
    <n v="0"/>
    <n v="0"/>
    <x v="1"/>
    <x v="6"/>
  </r>
  <r>
    <n v="3940"/>
    <x v="3935"/>
    <s v="A Stage Play that will bring you to the edge of your seat , leave you thinkin and will also have you laughing while enjoyin the talent"/>
    <n v="5000"/>
    <n v="11"/>
    <x v="2"/>
    <x v="0"/>
    <s v="USD"/>
    <n v="1420199351"/>
    <n v="1416311351"/>
    <b v="0"/>
    <n v="2"/>
    <b v="0"/>
    <s v="theater/plays"/>
    <n v="0"/>
    <n v="0"/>
    <x v="1"/>
    <x v="6"/>
  </r>
  <r>
    <n v="3941"/>
    <x v="3936"/>
    <s v="Help produce &quot;Boseman and Lena&quot; by Athol Fugard._x000a_Celebrate 18 years of Service to Arts and Community, 2nd Show of a 7th Season in NOLA!"/>
    <n v="5500"/>
    <n v="50"/>
    <x v="2"/>
    <x v="0"/>
    <s v="USD"/>
    <n v="1416877200"/>
    <n v="1414505137"/>
    <b v="0"/>
    <n v="2"/>
    <b v="0"/>
    <s v="theater/plays"/>
    <n v="0"/>
    <n v="0"/>
    <x v="1"/>
    <x v="6"/>
  </r>
  <r>
    <n v="3942"/>
    <x v="3937"/>
    <s v="In the 30's, two brothers, Benny and Phil, who go to the Arizona desert to be extras in a huge Biblical epic. Riotous comedy!"/>
    <n v="1200"/>
    <n v="0"/>
    <x v="2"/>
    <x v="0"/>
    <s v="USD"/>
    <n v="1434490914"/>
    <n v="1429306914"/>
    <b v="0"/>
    <n v="0"/>
    <b v="0"/>
    <s v="theater/plays"/>
    <n v="0"/>
    <n v="0"/>
    <x v="1"/>
    <x v="6"/>
  </r>
  <r>
    <n v="3943"/>
    <x v="3938"/>
    <s v="Field Trip Theatre has  commissioned Alexandra Petri to write a world premiere play set in DC , &quot;The Scrum&quot;,"/>
    <n v="5000"/>
    <n v="1782"/>
    <x v="2"/>
    <x v="0"/>
    <s v="USD"/>
    <n v="1446483000"/>
    <n v="1443811268"/>
    <b v="0"/>
    <n v="13"/>
    <b v="0"/>
    <s v="theater/plays"/>
    <n v="0"/>
    <n v="0"/>
    <x v="1"/>
    <x v="6"/>
  </r>
  <r>
    <n v="3944"/>
    <x v="3939"/>
    <s v="My project is to finish writing all 38 of Shakespeare's Plays into shortened 15-20 minute Shortened versions and publish them in 1 year"/>
    <n v="5000"/>
    <n v="0"/>
    <x v="2"/>
    <x v="0"/>
    <s v="USD"/>
    <n v="1440690875"/>
    <n v="1438098875"/>
    <b v="0"/>
    <n v="0"/>
    <b v="0"/>
    <s v="theater/plays"/>
    <n v="0"/>
    <n v="0"/>
    <x v="1"/>
    <x v="6"/>
  </r>
  <r>
    <n v="3945"/>
    <x v="3940"/>
    <s v="We do a theatre camp for kids every summer doing parady shows of diff stories for kids to learn theater. This year is Star Wars Parody."/>
    <n v="2000"/>
    <n v="5"/>
    <x v="2"/>
    <x v="0"/>
    <s v="USD"/>
    <n v="1431717268"/>
    <n v="1429125268"/>
    <b v="0"/>
    <n v="1"/>
    <b v="0"/>
    <s v="theater/plays"/>
    <n v="0"/>
    <n v="0"/>
    <x v="1"/>
    <x v="6"/>
  </r>
  <r>
    <n v="3946"/>
    <x v="3941"/>
    <s v="Dr. Mecurio's is an original work of fantasy designed and written for the stage."/>
    <n v="6000"/>
    <n v="195"/>
    <x v="2"/>
    <x v="0"/>
    <s v="USD"/>
    <n v="1425110400"/>
    <n v="1422388822"/>
    <b v="0"/>
    <n v="5"/>
    <b v="0"/>
    <s v="theater/plays"/>
    <n v="0"/>
    <n v="0"/>
    <x v="1"/>
    <x v="6"/>
  </r>
  <r>
    <n v="3947"/>
    <x v="3942"/>
    <s v="Soon to be known as one of the greatest gospel stage plays of all times. Great hit in New England and now we want to take  it on tour"/>
    <n v="3000"/>
    <n v="101"/>
    <x v="2"/>
    <x v="0"/>
    <s v="USD"/>
    <n v="1475378744"/>
    <n v="1472786744"/>
    <b v="0"/>
    <n v="2"/>
    <b v="0"/>
    <s v="theater/plays"/>
    <n v="0"/>
    <n v="0"/>
    <x v="1"/>
    <x v="6"/>
  </r>
  <r>
    <n v="3948"/>
    <x v="3943"/>
    <s v="A group of 12 friends, separated by time, space, state borders and oceans want to head to London for the adventure of a lifetime."/>
    <n v="30000"/>
    <n v="0"/>
    <x v="2"/>
    <x v="2"/>
    <s v="AUD"/>
    <n v="1410076123"/>
    <n v="1404892123"/>
    <b v="0"/>
    <n v="0"/>
    <b v="0"/>
    <s v="theater/plays"/>
    <n v="0"/>
    <n v="0"/>
    <x v="1"/>
    <x v="6"/>
  </r>
  <r>
    <n v="3949"/>
    <x v="3944"/>
    <s v="A brilliant project making a huge difference : a play about Climate Change and a series of panels on environmental and community issues"/>
    <n v="10000"/>
    <n v="1577"/>
    <x v="2"/>
    <x v="2"/>
    <s v="AUD"/>
    <n v="1423623221"/>
    <n v="1421031221"/>
    <b v="0"/>
    <n v="32"/>
    <b v="0"/>
    <s v="theater/plays"/>
    <n v="0"/>
    <n v="0"/>
    <x v="1"/>
    <x v="6"/>
  </r>
  <r>
    <n v="3950"/>
    <x v="3945"/>
    <s v="With the Great Elephant Repertory we can reach those children who are perceived unreachable, educating them through performance art."/>
    <n v="4000"/>
    <n v="25"/>
    <x v="2"/>
    <x v="0"/>
    <s v="USD"/>
    <n v="1460140500"/>
    <n v="1457628680"/>
    <b v="0"/>
    <n v="1"/>
    <b v="0"/>
    <s v="theater/plays"/>
    <n v="0"/>
    <n v="0"/>
    <x v="1"/>
    <x v="6"/>
  </r>
  <r>
    <n v="3951"/>
    <x v="3946"/>
    <s v="Set in Southern America â€œThe Divideâ€ is a stage play that touches on the issues that are forefront in America and the world."/>
    <n v="200000"/>
    <n v="1"/>
    <x v="2"/>
    <x v="17"/>
    <s v="EUR"/>
    <n v="1462301342"/>
    <n v="1457120942"/>
    <b v="0"/>
    <n v="1"/>
    <b v="0"/>
    <s v="theater/plays"/>
    <n v="0"/>
    <n v="0"/>
    <x v="1"/>
    <x v="6"/>
  </r>
  <r>
    <n v="3952"/>
    <x v="3947"/>
    <s v="This is the story about dreams of the kindly clown who indulge in reverie to be a ballet dancer! Every act is a funny sentimental story"/>
    <n v="26000"/>
    <n v="25"/>
    <x v="2"/>
    <x v="0"/>
    <s v="USD"/>
    <n v="1445885890"/>
    <n v="1440701890"/>
    <b v="0"/>
    <n v="1"/>
    <b v="0"/>
    <s v="theater/plays"/>
    <n v="0"/>
    <n v="0"/>
    <x v="1"/>
    <x v="6"/>
  </r>
  <r>
    <n v="3953"/>
    <x v="3948"/>
    <s v="Actors and actresses are needed to help me create a stage play. A stage play needs to be adapted from the book I wrote."/>
    <n v="17600"/>
    <n v="0"/>
    <x v="2"/>
    <x v="0"/>
    <s v="USD"/>
    <n v="1469834940"/>
    <n v="1467162586"/>
    <b v="0"/>
    <n v="0"/>
    <b v="0"/>
    <s v="theater/plays"/>
    <n v="0"/>
    <n v="0"/>
    <x v="1"/>
    <x v="6"/>
  </r>
  <r>
    <n v="3954"/>
    <x v="3949"/>
    <s v="Despite hunger and conditions of a Calcutta slum, the people there know that life is precious. They have named it â€˜City of Joy.â€™"/>
    <n v="25000"/>
    <n v="0"/>
    <x v="2"/>
    <x v="5"/>
    <s v="CAD"/>
    <n v="1405352264"/>
    <n v="1400168264"/>
    <b v="0"/>
    <n v="0"/>
    <b v="0"/>
    <s v="theater/plays"/>
    <n v="0"/>
    <n v="0"/>
    <x v="1"/>
    <x v="6"/>
  </r>
  <r>
    <n v="3955"/>
    <x v="3950"/>
    <s v="FHE High School Theatre Booster Fund Raiser for Costumes --Fall Play Snow Queen and Spring Musical Once on this Island"/>
    <n v="1750"/>
    <n v="425"/>
    <x v="2"/>
    <x v="0"/>
    <s v="USD"/>
    <n v="1448745741"/>
    <n v="1446150141"/>
    <b v="0"/>
    <n v="8"/>
    <b v="0"/>
    <s v="theater/plays"/>
    <n v="0"/>
    <n v="0"/>
    <x v="1"/>
    <x v="6"/>
  </r>
  <r>
    <n v="3956"/>
    <x v="3951"/>
    <s v="This saucy stage play chronicles the highs and lows of my life involving gangs, drugs and prison. The story is a transforming ministry."/>
    <n v="5500"/>
    <n v="0"/>
    <x v="2"/>
    <x v="0"/>
    <s v="USD"/>
    <n v="1461543600"/>
    <n v="1459203727"/>
    <b v="0"/>
    <n v="0"/>
    <b v="0"/>
    <s v="theater/plays"/>
    <n v="0"/>
    <n v="0"/>
    <x v="1"/>
    <x v="6"/>
  </r>
  <r>
    <n v="3957"/>
    <x v="3952"/>
    <s v="A play about something, or maybe nothing. Four actors depicting all 9 seasons of Seinfeld in 90 minutes."/>
    <n v="28000"/>
    <n v="7"/>
    <x v="2"/>
    <x v="0"/>
    <s v="USD"/>
    <n v="1468020354"/>
    <n v="1464045954"/>
    <b v="0"/>
    <n v="1"/>
    <b v="0"/>
    <s v="theater/plays"/>
    <n v="0"/>
    <n v="0"/>
    <x v="1"/>
    <x v="6"/>
  </r>
  <r>
    <n v="3958"/>
    <x v="3953"/>
    <s v="A children's theatre group constructing props out of swimming noodles to provide free Shakespeare in the parks to local communities."/>
    <n v="2000"/>
    <n v="641"/>
    <x v="2"/>
    <x v="0"/>
    <s v="USD"/>
    <n v="1406988000"/>
    <n v="1403822912"/>
    <b v="0"/>
    <n v="16"/>
    <b v="0"/>
    <s v="theater/plays"/>
    <n v="0"/>
    <n v="0"/>
    <x v="1"/>
    <x v="6"/>
  </r>
  <r>
    <n v="3959"/>
    <x v="3954"/>
    <s v="A free website for theatre on California's central coast - actors, auditions, &amp; shows in Santa Barbara, San Luis Obispo, &amp; Montetey."/>
    <n v="1200"/>
    <n v="292"/>
    <x v="2"/>
    <x v="0"/>
    <s v="USD"/>
    <n v="1411930556"/>
    <n v="1409338556"/>
    <b v="0"/>
    <n v="12"/>
    <b v="0"/>
    <s v="theater/plays"/>
    <n v="0"/>
    <n v="0"/>
    <x v="1"/>
    <x v="6"/>
  </r>
  <r>
    <n v="3960"/>
    <x v="3955"/>
    <s v="You are closer to your dreams than what you expect, your demons will always wait for you to realize them, theyâ€™ll torture you Manny."/>
    <n v="3000"/>
    <n v="45"/>
    <x v="2"/>
    <x v="0"/>
    <s v="USD"/>
    <n v="1451852256"/>
    <n v="1449260256"/>
    <b v="0"/>
    <n v="4"/>
    <b v="0"/>
    <s v="theater/plays"/>
    <n v="0"/>
    <n v="0"/>
    <x v="1"/>
    <x v="6"/>
  </r>
  <r>
    <n v="3961"/>
    <x v="3956"/>
    <s v="I've written a fun new play exploring the reality of gay stereotypes in 2014 - with accommodation and venue hire it needs some dough :)"/>
    <n v="5000"/>
    <n v="21"/>
    <x v="2"/>
    <x v="1"/>
    <s v="GBP"/>
    <n v="1399584210"/>
    <n v="1397683410"/>
    <b v="0"/>
    <n v="2"/>
    <b v="0"/>
    <s v="theater/plays"/>
    <n v="0"/>
    <n v="0"/>
    <x v="1"/>
    <x v="6"/>
  </r>
  <r>
    <n v="3962"/>
    <x v="3957"/>
    <s v="OUR FRIENDS THE ENEMY will make its American Debut at Theatre Row in New York City, and we would like for you to join us on our journey"/>
    <n v="1400"/>
    <n v="45"/>
    <x v="2"/>
    <x v="1"/>
    <s v="GBP"/>
    <n v="1448722494"/>
    <n v="1446562494"/>
    <b v="0"/>
    <n v="3"/>
    <b v="0"/>
    <s v="theater/plays"/>
    <n v="0"/>
    <n v="0"/>
    <x v="1"/>
    <x v="6"/>
  </r>
  <r>
    <n v="3963"/>
    <x v="3958"/>
    <s v="les effets de censeur sur l'immigration.Ã§a c'est une piÃ¨ce de l'histoire de la rÃ©volution en Iran jusqu'Ã  des meurtres en sÃ©rie en 1999"/>
    <n v="10000"/>
    <n v="0"/>
    <x v="2"/>
    <x v="5"/>
    <s v="CAD"/>
    <n v="1447821717"/>
    <n v="1445226117"/>
    <b v="0"/>
    <n v="0"/>
    <b v="0"/>
    <s v="theater/plays"/>
    <n v="0"/>
    <n v="0"/>
    <x v="1"/>
    <x v="6"/>
  </r>
  <r>
    <n v="3964"/>
    <x v="3959"/>
    <s v="&quot;MAMA'Z BA-B&quot; is the story of Marcus Williams who struggles to find a place for himself as a young black male."/>
    <n v="2000"/>
    <n v="126"/>
    <x v="2"/>
    <x v="0"/>
    <s v="USD"/>
    <n v="1429460386"/>
    <n v="1424279986"/>
    <b v="0"/>
    <n v="3"/>
    <b v="0"/>
    <s v="theater/plays"/>
    <n v="0"/>
    <n v="0"/>
    <x v="1"/>
    <x v="6"/>
  </r>
  <r>
    <n v="3965"/>
    <x v="3960"/>
    <s v="Andrew Heller producing a production of an original play for the Philadelphia Fringe Festival. Written and Directed by Andrew Heller"/>
    <n v="2000"/>
    <n v="285"/>
    <x v="2"/>
    <x v="0"/>
    <s v="USD"/>
    <n v="1460608780"/>
    <n v="1455428380"/>
    <b v="0"/>
    <n v="4"/>
    <b v="0"/>
    <s v="theater/plays"/>
    <n v="0"/>
    <n v="0"/>
    <x v="1"/>
    <x v="6"/>
  </r>
  <r>
    <n v="3966"/>
    <x v="3961"/>
    <s v="MNDT will be the first Moroccan Team in history to participate in the WSDC. the worldâ€™s biggest high school debate tournament."/>
    <n v="7500"/>
    <n v="45"/>
    <x v="2"/>
    <x v="0"/>
    <s v="USD"/>
    <n v="1406170740"/>
    <n v="1402506278"/>
    <b v="0"/>
    <n v="2"/>
    <b v="0"/>
    <s v="theater/plays"/>
    <n v="0"/>
    <n v="0"/>
    <x v="1"/>
    <x v="6"/>
  </r>
  <r>
    <n v="3967"/>
    <x v="3962"/>
    <s v="Ramsay Wise is painting the backdrops for the Maplewood Barn Theatre's summer 2017 production. He needs canvas and paint."/>
    <n v="1700"/>
    <n v="410"/>
    <x v="2"/>
    <x v="0"/>
    <s v="USD"/>
    <n v="1488783507"/>
    <n v="1486191507"/>
    <b v="0"/>
    <n v="10"/>
    <b v="0"/>
    <s v="theater/plays"/>
    <n v="0"/>
    <n v="0"/>
    <x v="1"/>
    <x v="6"/>
  </r>
  <r>
    <n v="3968"/>
    <x v="3963"/>
    <s v="&quot;On the breast of her gown, in fine red cloth, appeared the letter A.&quot; But what about the rest of the alphabet?"/>
    <n v="5000"/>
    <n v="527"/>
    <x v="2"/>
    <x v="0"/>
    <s v="USD"/>
    <n v="1463945673"/>
    <n v="1458761673"/>
    <b v="0"/>
    <n v="11"/>
    <b v="0"/>
    <s v="theater/plays"/>
    <n v="0"/>
    <n v="0"/>
    <x v="1"/>
    <x v="6"/>
  </r>
  <r>
    <n v="3969"/>
    <x v="3964"/>
    <s v="Board a pirate ship and sail with us on a midnight cruise into the dark realms of forgotten pirate lore with music, theater &amp; burlesque"/>
    <n v="2825"/>
    <n v="211"/>
    <x v="2"/>
    <x v="0"/>
    <s v="USD"/>
    <n v="1472442900"/>
    <n v="1471638646"/>
    <b v="0"/>
    <n v="6"/>
    <b v="0"/>
    <s v="theater/plays"/>
    <n v="0"/>
    <n v="0"/>
    <x v="1"/>
    <x v="6"/>
  </r>
  <r>
    <n v="3970"/>
    <x v="3965"/>
    <s v="WeÂ  areÂ  aÂ  newÂ  productionÂ  companyÂ  andÂ  willÂ  beÂ  touringÂ  withÂ  ourÂ  production,  FOLLOW  YOUR  DREAMS  debuting  June  2016."/>
    <n v="15000"/>
    <n v="11"/>
    <x v="2"/>
    <x v="0"/>
    <s v="USD"/>
    <n v="1460925811"/>
    <n v="1458333811"/>
    <b v="0"/>
    <n v="2"/>
    <b v="0"/>
    <s v="theater/plays"/>
    <n v="0"/>
    <n v="0"/>
    <x v="1"/>
    <x v="6"/>
  </r>
  <r>
    <n v="3971"/>
    <x v="3966"/>
    <s v="The timeless story of the struggling actor, the faithful agent and   the reality of what constitutes success and failure in Hollywood."/>
    <n v="14000"/>
    <n v="136"/>
    <x v="2"/>
    <x v="0"/>
    <s v="USD"/>
    <n v="1405947126"/>
    <n v="1403355126"/>
    <b v="0"/>
    <n v="6"/>
    <b v="0"/>
    <s v="theater/plays"/>
    <n v="0"/>
    <n v="0"/>
    <x v="1"/>
    <x v="6"/>
  </r>
  <r>
    <n v="3972"/>
    <x v="3967"/>
    <s v="We're a horror based theatre company in Oklahoma City beginning our first season of shows."/>
    <n v="1000"/>
    <n v="211"/>
    <x v="2"/>
    <x v="0"/>
    <s v="USD"/>
    <n v="1423186634"/>
    <n v="1418002634"/>
    <b v="0"/>
    <n v="8"/>
    <b v="0"/>
    <s v="theater/plays"/>
    <n v="0"/>
    <n v="0"/>
    <x v="1"/>
    <x v="6"/>
  </r>
  <r>
    <n v="3973"/>
    <x v="3968"/>
    <s v="Staged Right Theatre Company is putting on its first season this year, and we need your help with raising money to put on four plays!"/>
    <n v="5000"/>
    <n v="3905"/>
    <x v="2"/>
    <x v="0"/>
    <s v="USD"/>
    <n v="1462766400"/>
    <n v="1460219110"/>
    <b v="0"/>
    <n v="37"/>
    <b v="0"/>
    <s v="theater/plays"/>
    <n v="0"/>
    <n v="0"/>
    <x v="1"/>
    <x v="6"/>
  </r>
  <r>
    <n v="3974"/>
    <x v="3969"/>
    <s v="We are performing Shakespeare's &quot;The Taming of the Shrew&quot; in its original Elizabethan setting at the Oxford Shakespeare Festival."/>
    <n v="1000"/>
    <n v="320"/>
    <x v="2"/>
    <x v="1"/>
    <s v="GBP"/>
    <n v="1464872848"/>
    <n v="1462280848"/>
    <b v="0"/>
    <n v="11"/>
    <b v="0"/>
    <s v="theater/plays"/>
    <n v="0"/>
    <n v="0"/>
    <x v="1"/>
    <x v="6"/>
  </r>
  <r>
    <n v="3975"/>
    <x v="3970"/>
    <s v="Four homeless Key West men are to be given a boat, but fates twist until only the moon and mangroves witness their earthly demise."/>
    <n v="678"/>
    <n v="0"/>
    <x v="2"/>
    <x v="0"/>
    <s v="USD"/>
    <n v="1468442898"/>
    <n v="1465850898"/>
    <b v="0"/>
    <n v="0"/>
    <b v="0"/>
    <s v="theater/plays"/>
    <n v="0"/>
    <n v="0"/>
    <x v="1"/>
    <x v="6"/>
  </r>
  <r>
    <n v="3976"/>
    <x v="3971"/>
    <s v="Rossumâ€™s Universal Robots are the perfect workforce, without emotions, needs, or souls. But they are changing. Becoming more like us..."/>
    <n v="1300"/>
    <n v="620"/>
    <x v="2"/>
    <x v="0"/>
    <s v="USD"/>
    <n v="1406876400"/>
    <n v="1405024561"/>
    <b v="0"/>
    <n v="10"/>
    <b v="0"/>
    <s v="theater/plays"/>
    <n v="0"/>
    <n v="0"/>
    <x v="1"/>
    <x v="6"/>
  </r>
  <r>
    <n v="3977"/>
    <x v="3972"/>
    <s v="Created for the greatest stages of the world, will captivate the hearts of its audience with a Powerful Story Line &amp; Magical creatures!"/>
    <n v="90000"/>
    <n v="1305"/>
    <x v="2"/>
    <x v="0"/>
    <s v="USD"/>
    <n v="1469213732"/>
    <n v="1466621732"/>
    <b v="0"/>
    <n v="6"/>
    <b v="0"/>
    <s v="theater/plays"/>
    <n v="0"/>
    <n v="0"/>
    <x v="1"/>
    <x v="6"/>
  </r>
  <r>
    <n v="3978"/>
    <x v="3973"/>
    <s v="Staged play within the communities of eastern ( Kinston Wilson Wilmington ) North Carolina ! Funds will allow a child to attend! THX"/>
    <n v="2000"/>
    <n v="214"/>
    <x v="2"/>
    <x v="0"/>
    <s v="USD"/>
    <n v="1422717953"/>
    <n v="1417533953"/>
    <b v="0"/>
    <n v="8"/>
    <b v="0"/>
    <s v="theater/plays"/>
    <n v="0"/>
    <n v="0"/>
    <x v="1"/>
    <x v="6"/>
  </r>
  <r>
    <n v="3979"/>
    <x v="3974"/>
    <s v="After a successful premiere run at Edinburgh 2014, it's been rewritten and revised and is back for another run of Edinburgh fun in 2015"/>
    <n v="6000"/>
    <n v="110"/>
    <x v="2"/>
    <x v="1"/>
    <s v="GBP"/>
    <n v="1427659200"/>
    <n v="1425678057"/>
    <b v="0"/>
    <n v="6"/>
    <b v="0"/>
    <s v="theater/plays"/>
    <n v="0"/>
    <n v="0"/>
    <x v="1"/>
    <x v="6"/>
  </r>
  <r>
    <n v="3980"/>
    <x v="3975"/>
    <s v="Itâ€™s your favorite classic with a twist. This summer, Chicago youth recreate Romeo and Juliet in The Mesh-n-Groove annual production!"/>
    <n v="2500"/>
    <n v="450"/>
    <x v="2"/>
    <x v="0"/>
    <s v="USD"/>
    <n v="1404570147"/>
    <n v="1401978147"/>
    <b v="0"/>
    <n v="7"/>
    <b v="0"/>
    <s v="theater/plays"/>
    <n v="0"/>
    <n v="0"/>
    <x v="1"/>
    <x v="6"/>
  </r>
  <r>
    <n v="3981"/>
    <x v="3357"/>
    <s v="A Theatrical Production Celebrating the Lebanese Culture and the Human Spirit in Time of War."/>
    <n v="30000"/>
    <n v="1225"/>
    <x v="2"/>
    <x v="0"/>
    <s v="USD"/>
    <n v="1468729149"/>
    <n v="1463545149"/>
    <b v="0"/>
    <n v="7"/>
    <b v="0"/>
    <s v="theater/plays"/>
    <n v="0"/>
    <n v="0"/>
    <x v="1"/>
    <x v="6"/>
  </r>
  <r>
    <n v="3982"/>
    <x v="3976"/>
    <s v="Sex, deception, addiction, life. _x000a_A quality piece of relevant theatre at one of London's most vibrant and respected fringe theatres."/>
    <n v="850"/>
    <n v="170"/>
    <x v="2"/>
    <x v="1"/>
    <s v="GBP"/>
    <n v="1436297180"/>
    <n v="1431113180"/>
    <b v="0"/>
    <n v="5"/>
    <b v="0"/>
    <s v="theater/plays"/>
    <n v="0"/>
    <n v="0"/>
    <x v="1"/>
    <x v="6"/>
  </r>
  <r>
    <n v="3983"/>
    <x v="3977"/>
    <s v="Donâ€™t miss Golden Threadâ€™s new family-friendly play with live music about Ziryab, the 9th century musician and cultural trailblazer!"/>
    <n v="11140"/>
    <n v="3877"/>
    <x v="2"/>
    <x v="0"/>
    <s v="USD"/>
    <n v="1400569140"/>
    <n v="1397854356"/>
    <b v="0"/>
    <n v="46"/>
    <b v="0"/>
    <s v="theater/plays"/>
    <n v="0"/>
    <n v="0"/>
    <x v="1"/>
    <x v="6"/>
  </r>
  <r>
    <n v="3984"/>
    <x v="3978"/>
    <s v="Novus Theatre bring you their new show 'Fantastic Mr Fox'. We hope to improve the pay for our cast and crew through Kickstarter."/>
    <n v="1500"/>
    <n v="95"/>
    <x v="2"/>
    <x v="1"/>
    <s v="GBP"/>
    <n v="1415404800"/>
    <n v="1412809644"/>
    <b v="0"/>
    <n v="10"/>
    <b v="0"/>
    <s v="theater/plays"/>
    <n v="0"/>
    <n v="0"/>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
    <n v="0"/>
    <x v="1"/>
    <x v="6"/>
  </r>
  <r>
    <n v="3986"/>
    <x v="3980"/>
    <s v="After a successful run at London's Cockpit Theatre, we are invited to perform in Gardzienice OPT and at Teatr Polski in Warsaw, Poland."/>
    <n v="5000"/>
    <n v="488"/>
    <x v="2"/>
    <x v="1"/>
    <s v="GBP"/>
    <n v="1462539840"/>
    <n v="1460034594"/>
    <b v="0"/>
    <n v="13"/>
    <b v="0"/>
    <s v="theater/plays"/>
    <n v="0"/>
    <n v="0"/>
    <x v="1"/>
    <x v="6"/>
  </r>
  <r>
    <n v="3987"/>
    <x v="3981"/>
    <s v="Write Now 5 is a new writing festival in south east London promoting new work from emerging playwrights."/>
    <n v="400"/>
    <n v="151"/>
    <x v="2"/>
    <x v="1"/>
    <s v="GBP"/>
    <n v="1400278290"/>
    <n v="1399414290"/>
    <b v="0"/>
    <n v="13"/>
    <b v="0"/>
    <s v="theater/plays"/>
    <n v="0"/>
    <n v="0"/>
    <x v="1"/>
    <x v="6"/>
  </r>
  <r>
    <n v="3988"/>
    <x v="3982"/>
    <s v="An evening of of stories based both in myth and truth."/>
    <n v="1500"/>
    <n v="32"/>
    <x v="2"/>
    <x v="0"/>
    <s v="USD"/>
    <n v="1440813413"/>
    <n v="1439517413"/>
    <b v="0"/>
    <n v="4"/>
    <b v="0"/>
    <s v="theater/plays"/>
    <n v="0"/>
    <n v="0"/>
    <x v="1"/>
    <x v="6"/>
  </r>
  <r>
    <n v="3989"/>
    <x v="3983"/>
    <s v="I love to write. I have written and published my first book and everyone that read it enjoyed it. My dream is to one day write movies"/>
    <n v="3000"/>
    <n v="0"/>
    <x v="2"/>
    <x v="0"/>
    <s v="USD"/>
    <n v="1447009181"/>
    <n v="1444413581"/>
    <b v="0"/>
    <n v="0"/>
    <b v="0"/>
    <s v="theater/plays"/>
    <n v="0"/>
    <n v="0"/>
    <x v="1"/>
    <x v="6"/>
  </r>
  <r>
    <n v="3990"/>
    <x v="3984"/>
    <s v="A book and a play. Narrated by the ghost of Will Shakespeare and the ghost of his dog Crab,  Their adventures in the afterlife..."/>
    <n v="1650"/>
    <n v="69"/>
    <x v="2"/>
    <x v="1"/>
    <s v="GBP"/>
    <n v="1456934893"/>
    <n v="1454342893"/>
    <b v="0"/>
    <n v="3"/>
    <b v="0"/>
    <s v="theater/plays"/>
    <n v="0"/>
    <n v="0"/>
    <x v="1"/>
    <x v="6"/>
  </r>
  <r>
    <n v="3991"/>
    <x v="3985"/>
    <s v="North Texas first actor-driven theatre company needs your help"/>
    <n v="500"/>
    <n v="100"/>
    <x v="2"/>
    <x v="0"/>
    <s v="USD"/>
    <n v="1433086082"/>
    <n v="1430494082"/>
    <b v="0"/>
    <n v="1"/>
    <b v="0"/>
    <s v="theater/plays"/>
    <n v="0"/>
    <n v="0"/>
    <x v="1"/>
    <x v="6"/>
  </r>
  <r>
    <n v="3992"/>
    <x v="3986"/>
    <s v="A richly textured and intellectually powerful social commentary about family, community and America."/>
    <n v="10000"/>
    <n v="541"/>
    <x v="2"/>
    <x v="0"/>
    <s v="USD"/>
    <n v="1449876859"/>
    <n v="1444689259"/>
    <b v="0"/>
    <n v="9"/>
    <b v="0"/>
    <s v="theater/plays"/>
    <n v="0"/>
    <n v="0"/>
    <x v="1"/>
    <x v="6"/>
  </r>
  <r>
    <n v="3993"/>
    <x v="3987"/>
    <s v="I am seeking to turn my collection of urban poetry into a stage play. My desire is to inspire victims to heal."/>
    <n v="50000"/>
    <n v="3"/>
    <x v="2"/>
    <x v="0"/>
    <s v="USD"/>
    <n v="1431549912"/>
    <n v="1428957912"/>
    <b v="0"/>
    <n v="1"/>
    <b v="0"/>
    <s v="theater/plays"/>
    <n v="0"/>
    <n v="0"/>
    <x v="1"/>
    <x v="6"/>
  </r>
  <r>
    <n v="3994"/>
    <x v="3988"/>
    <s v="Is Henson willing to dare risk a theatrical speaking tour of his North Pole adventures...and more?"/>
    <n v="2000"/>
    <n v="5"/>
    <x v="2"/>
    <x v="0"/>
    <s v="USD"/>
    <n v="1405761690"/>
    <n v="1403169690"/>
    <b v="0"/>
    <n v="1"/>
    <b v="0"/>
    <s v="theater/plays"/>
    <n v="0"/>
    <n v="0"/>
    <x v="1"/>
    <x v="6"/>
  </r>
  <r>
    <n v="3995"/>
    <x v="3989"/>
    <s v="Headaches: a play composed of personal testimonies, writings and music, centered on mental illness and its effects on people's lives."/>
    <n v="200"/>
    <n v="70"/>
    <x v="2"/>
    <x v="1"/>
    <s v="GBP"/>
    <n v="1423913220"/>
    <n v="1421339077"/>
    <b v="0"/>
    <n v="4"/>
    <b v="0"/>
    <s v="theater/plays"/>
    <n v="0"/>
    <n v="0"/>
    <x v="1"/>
    <x v="6"/>
  </r>
  <r>
    <n v="3996"/>
    <x v="3990"/>
    <s v="The African tale of Anansi the Spider is that of a trickster who often uses cleverness and harmless jokes to get what he wants."/>
    <n v="3000"/>
    <n v="497"/>
    <x v="2"/>
    <x v="0"/>
    <s v="USD"/>
    <n v="1416499440"/>
    <n v="1415341464"/>
    <b v="0"/>
    <n v="17"/>
    <b v="0"/>
    <s v="theater/plays"/>
    <n v="0"/>
    <n v="0"/>
    <x v="1"/>
    <x v="6"/>
  </r>
  <r>
    <n v="3997"/>
    <x v="3991"/>
    <s v="We aim to produce a Professional Published Play for two days in October 2015 on Fri 30th &amp; Sat 31st with three performances in total."/>
    <n v="3000"/>
    <n v="0"/>
    <x v="2"/>
    <x v="1"/>
    <s v="GBP"/>
    <n v="1428222221"/>
    <n v="1425633821"/>
    <b v="0"/>
    <n v="0"/>
    <b v="0"/>
    <s v="theater/plays"/>
    <n v="0"/>
    <n v="0"/>
    <x v="1"/>
    <x v="6"/>
  </r>
  <r>
    <n v="3998"/>
    <x v="3992"/>
    <s v="Forsaken Angels, a powerful new play by William Leary, author of DCMTA's Best Of 2014 Play Masquerade."/>
    <n v="1250"/>
    <n v="715"/>
    <x v="2"/>
    <x v="0"/>
    <s v="USD"/>
    <n v="1427580426"/>
    <n v="1424992026"/>
    <b v="0"/>
    <n v="12"/>
    <b v="0"/>
    <s v="theater/plays"/>
    <n v="0"/>
    <n v="0"/>
    <x v="1"/>
    <x v="6"/>
  </r>
  <r>
    <n v="3999"/>
    <x v="3993"/>
    <s v="If tables had ears what tales would they tell? Sins of Seven Tables, a modern take on the 7 Deadlies, are they still sins?"/>
    <n v="7000"/>
    <n v="1156"/>
    <x v="2"/>
    <x v="0"/>
    <s v="USD"/>
    <n v="1409514709"/>
    <n v="1406058798"/>
    <b v="0"/>
    <n v="14"/>
    <b v="0"/>
    <s v="theater/plays"/>
    <n v="0"/>
    <n v="0"/>
    <x v="1"/>
    <x v="6"/>
  </r>
  <r>
    <n v="4000"/>
    <x v="3994"/>
    <s v="An Enticing Trip into the World of Assisted Dying"/>
    <n v="8000"/>
    <n v="10"/>
    <x v="2"/>
    <x v="0"/>
    <s v="USD"/>
    <n v="1462631358"/>
    <n v="1457450958"/>
    <b v="0"/>
    <n v="1"/>
    <b v="0"/>
    <s v="theater/plays"/>
    <n v="0"/>
    <n v="0"/>
    <x v="1"/>
    <x v="6"/>
  </r>
  <r>
    <n v="4001"/>
    <x v="3995"/>
    <s v="We take great short(er) plays by brilliant playwrights &amp; make visually stunning conversation pieces in response to the city we live in"/>
    <n v="1200"/>
    <n v="453"/>
    <x v="2"/>
    <x v="1"/>
    <s v="GBP"/>
    <n v="1488394800"/>
    <n v="1486681708"/>
    <b v="0"/>
    <n v="14"/>
    <b v="0"/>
    <s v="theater/plays"/>
    <n v="0"/>
    <n v="0"/>
    <x v="1"/>
    <x v="6"/>
  </r>
  <r>
    <n v="4002"/>
    <x v="3996"/>
    <s v="Bring Wyrd Sisters, a comedy of Shakespearean proportions, to small-town Texas. Loosely parodies the â€œScottish Play.â€"/>
    <n v="1250"/>
    <n v="23"/>
    <x v="2"/>
    <x v="0"/>
    <s v="USD"/>
    <n v="1411779761"/>
    <n v="1409187761"/>
    <b v="0"/>
    <n v="4"/>
    <b v="0"/>
    <s v="theater/plays"/>
    <n v="0"/>
    <n v="0"/>
    <x v="1"/>
    <x v="6"/>
  </r>
  <r>
    <n v="4003"/>
    <x v="3997"/>
    <s v="&quot;MAMA'Z BA-B&quot; is the story of Marcus Williams who struggles to find a place for himself as a young black male."/>
    <n v="2000"/>
    <n v="201"/>
    <x v="2"/>
    <x v="0"/>
    <s v="USD"/>
    <n v="1424009147"/>
    <n v="1421417147"/>
    <b v="0"/>
    <n v="2"/>
    <b v="0"/>
    <s v="theater/plays"/>
    <n v="0"/>
    <n v="0"/>
    <x v="1"/>
    <x v="6"/>
  </r>
  <r>
    <n v="4004"/>
    <x v="3998"/>
    <s v="Help Launch The Queen Into South Florida!"/>
    <n v="500"/>
    <n v="1"/>
    <x v="2"/>
    <x v="0"/>
    <s v="USD"/>
    <n v="1412740457"/>
    <n v="1410148457"/>
    <b v="0"/>
    <n v="1"/>
    <b v="0"/>
    <s v="theater/plays"/>
    <n v="0"/>
    <n v="0"/>
    <x v="1"/>
    <x v="6"/>
  </r>
  <r>
    <n v="4005"/>
    <x v="3999"/>
    <s v="Help us bring more Art to the Community. It's our second production, Fences by August Wilson. Help us make it a success!"/>
    <n v="3000"/>
    <n v="40"/>
    <x v="2"/>
    <x v="0"/>
    <s v="USD"/>
    <n v="1413832985"/>
    <n v="1408648985"/>
    <b v="0"/>
    <n v="2"/>
    <b v="0"/>
    <s v="theater/plays"/>
    <n v="0"/>
    <n v="0"/>
    <x v="1"/>
    <x v="6"/>
  </r>
  <r>
    <n v="4006"/>
    <x v="4000"/>
    <s v="Olive and Betty have cheating boyfriends. The solution: Gus and Tor, two Norwegian hit men who specialize in solving such problems."/>
    <n v="30000"/>
    <n v="2"/>
    <x v="2"/>
    <x v="0"/>
    <s v="USD"/>
    <n v="1455647587"/>
    <n v="1453487587"/>
    <b v="0"/>
    <n v="1"/>
    <b v="0"/>
    <s v="theater/plays"/>
    <n v="0"/>
    <n v="0"/>
    <x v="1"/>
    <x v="6"/>
  </r>
  <r>
    <n v="4007"/>
    <x v="3988"/>
    <s v="Is the public ready to hear Matt's story? Is he willing to risk public speaking and the waning reputation among his own race?"/>
    <n v="2000"/>
    <n v="5"/>
    <x v="2"/>
    <x v="0"/>
    <s v="USD"/>
    <n v="1409070480"/>
    <n v="1406572381"/>
    <b v="0"/>
    <n v="1"/>
    <b v="0"/>
    <s v="theater/plays"/>
    <n v="0"/>
    <n v="0"/>
    <x v="1"/>
    <x v="6"/>
  </r>
  <r>
    <n v="4008"/>
    <x v="4001"/>
    <s v="Lovers and Other Strangers by RenÃ©e Taylor and Joseph Bologna, showing at The Cockpit theatre in Marylebone, 10th - 14th August 2015"/>
    <n v="1000"/>
    <n v="60"/>
    <x v="2"/>
    <x v="1"/>
    <s v="GBP"/>
    <n v="1437606507"/>
    <n v="1435014507"/>
    <b v="0"/>
    <n v="4"/>
    <b v="0"/>
    <s v="theater/plays"/>
    <n v="0"/>
    <n v="0"/>
    <x v="1"/>
    <x v="6"/>
  </r>
  <r>
    <n v="4009"/>
    <x v="4002"/>
    <s v="Against the decline of Thatcherism, the fall of the Wall, and the rise of Acid House. This comedy is a 'Withnail &amp; I' for 1993."/>
    <n v="1930"/>
    <n v="75"/>
    <x v="2"/>
    <x v="1"/>
    <s v="GBP"/>
    <n v="1410281360"/>
    <n v="1406825360"/>
    <b v="0"/>
    <n v="3"/>
    <b v="0"/>
    <s v="theater/plays"/>
    <n v="0"/>
    <n v="0"/>
    <x v="1"/>
    <x v="6"/>
  </r>
  <r>
    <n v="4010"/>
    <x v="4003"/>
    <s v="JUNTO Productions is proud to present our first production, the premiere of The Connection, a play by Jeffrey Paul."/>
    <n v="7200"/>
    <n v="1742"/>
    <x v="2"/>
    <x v="0"/>
    <s v="USD"/>
    <n v="1414348166"/>
    <n v="1412879366"/>
    <b v="0"/>
    <n v="38"/>
    <b v="0"/>
    <s v="theater/plays"/>
    <n v="0"/>
    <n v="0"/>
    <x v="1"/>
    <x v="6"/>
  </r>
  <r>
    <n v="4011"/>
    <x v="4004"/>
    <s v="Radio drama about a failed comedian with the help of his Dictaphone friend Alan, tries to become a success whilst fighting his demons."/>
    <n v="250"/>
    <n v="19"/>
    <x v="2"/>
    <x v="1"/>
    <s v="GBP"/>
    <n v="1422450278"/>
    <n v="1419858278"/>
    <b v="0"/>
    <n v="4"/>
    <b v="0"/>
    <s v="theater/plays"/>
    <n v="0"/>
    <n v="0"/>
    <x v="1"/>
    <x v="6"/>
  </r>
  <r>
    <n v="4012"/>
    <x v="4005"/>
    <s v="LEELA IS A 14 YEAR OLD GIRL. JONAH IS A 56 YEAR OLD MAN. IT'S BEEN GOING ON FOR 3 YEARS. HERE COMES THE NIGHT OF VIOLENT RECKONING."/>
    <n v="575"/>
    <n v="0"/>
    <x v="2"/>
    <x v="1"/>
    <s v="GBP"/>
    <n v="1430571849"/>
    <n v="1427979849"/>
    <b v="0"/>
    <n v="0"/>
    <b v="0"/>
    <s v="theater/plays"/>
    <n v="0"/>
    <n v="0"/>
    <x v="1"/>
    <x v="6"/>
  </r>
  <r>
    <n v="4013"/>
    <x v="4006"/>
    <s v="Harriet Tubman Woman of Faith is a remarkable narrative about the life and faith of Harriet Tubman, told through a dream of a teenager."/>
    <n v="2000"/>
    <n v="26"/>
    <x v="2"/>
    <x v="0"/>
    <s v="USD"/>
    <n v="1424070823"/>
    <n v="1421478823"/>
    <b v="0"/>
    <n v="2"/>
    <b v="0"/>
    <s v="theater/plays"/>
    <n v="0"/>
    <n v="0"/>
    <x v="1"/>
    <x v="6"/>
  </r>
  <r>
    <n v="4014"/>
    <x v="4007"/>
    <s v="I am trying to put together a ministry theater company for junior / high schoolers that which puts on free shows in the SoCal area."/>
    <n v="9000"/>
    <n v="0"/>
    <x v="2"/>
    <x v="0"/>
    <s v="USD"/>
    <n v="1457157269"/>
    <n v="1455861269"/>
    <b v="0"/>
    <n v="0"/>
    <b v="0"/>
    <s v="theater/plays"/>
    <n v="0"/>
    <n v="0"/>
    <x v="1"/>
    <x v="6"/>
  </r>
  <r>
    <n v="4015"/>
    <x v="4008"/>
    <s v="FREE Shakespeare In the Park in Bergen County, NJ on July 24, 25, 31, and August 1. We need your support to help keep our show FREE"/>
    <n v="7000"/>
    <n v="1"/>
    <x v="2"/>
    <x v="0"/>
    <s v="USD"/>
    <n v="1437331463"/>
    <n v="1434739463"/>
    <b v="0"/>
    <n v="1"/>
    <b v="0"/>
    <s v="theater/plays"/>
    <n v="0"/>
    <n v="0"/>
    <x v="1"/>
    <x v="6"/>
  </r>
  <r>
    <n v="4016"/>
    <x v="4009"/>
    <s v="A new play and project exploring challenges faced by young adults struggling with mental health issues in contemporary Britain."/>
    <n v="500"/>
    <n v="70"/>
    <x v="2"/>
    <x v="1"/>
    <s v="GBP"/>
    <n v="1410987400"/>
    <n v="1408395400"/>
    <b v="0"/>
    <n v="7"/>
    <b v="0"/>
    <s v="theater/plays"/>
    <n v="0"/>
    <n v="0"/>
    <x v="1"/>
    <x v="6"/>
  </r>
  <r>
    <n v="4017"/>
    <x v="4010"/>
    <s v="The true story of the romantic entanglements of Mary Shelley's parents. Anarchist; William Godwin &amp;, 1st feminist; Mary Wollstonecraft."/>
    <n v="10000"/>
    <n v="105"/>
    <x v="2"/>
    <x v="0"/>
    <s v="USD"/>
    <n v="1409846874"/>
    <n v="1407254874"/>
    <b v="0"/>
    <n v="2"/>
    <b v="0"/>
    <s v="theater/plays"/>
    <n v="0"/>
    <n v="0"/>
    <x v="1"/>
    <x v="6"/>
  </r>
  <r>
    <n v="4018"/>
    <x v="4011"/>
    <s v="Funding for a production of Time Please at the Brighton Fringe 2017... and beyond."/>
    <n v="1500"/>
    <n v="130"/>
    <x v="2"/>
    <x v="1"/>
    <s v="GBP"/>
    <n v="1475877108"/>
    <n v="1473285108"/>
    <b v="0"/>
    <n v="4"/>
    <b v="0"/>
    <s v="theater/plays"/>
    <n v="0"/>
    <n v="0"/>
    <x v="1"/>
    <x v="6"/>
  </r>
  <r>
    <n v="4019"/>
    <x v="4012"/>
    <s v="Finally a crossover of the arts takes place! Theater &amp; LIVE Pro Wrestling. A unique story featuring TV Pro Wrestling without the TV."/>
    <n v="3500"/>
    <n v="29"/>
    <x v="2"/>
    <x v="0"/>
    <s v="USD"/>
    <n v="1460737680"/>
    <n v="1455725596"/>
    <b v="0"/>
    <n v="4"/>
    <b v="0"/>
    <s v="theater/plays"/>
    <n v="0"/>
    <n v="0"/>
    <x v="1"/>
    <x v="6"/>
  </r>
  <r>
    <n v="4020"/>
    <x v="4013"/>
    <s v="Having lived her whole life in the midst of a civil war, 11 year old Leyla dreams of being a pilot so she may fly her family to safety."/>
    <n v="600"/>
    <n v="100"/>
    <x v="2"/>
    <x v="0"/>
    <s v="USD"/>
    <n v="1427168099"/>
    <n v="1424579699"/>
    <b v="0"/>
    <n v="3"/>
    <b v="0"/>
    <s v="theater/plays"/>
    <n v="0"/>
    <n v="0"/>
    <x v="1"/>
    <x v="6"/>
  </r>
  <r>
    <n v="4021"/>
    <x v="4014"/>
    <s v="Help a group of actors end bigotry in Houston, TX by supporting a  full production of Angels in America."/>
    <n v="15000"/>
    <n v="125"/>
    <x v="2"/>
    <x v="0"/>
    <s v="USD"/>
    <n v="1414360358"/>
    <n v="1409176358"/>
    <b v="0"/>
    <n v="2"/>
    <b v="0"/>
    <s v="theater/plays"/>
    <n v="0"/>
    <n v="0"/>
    <x v="1"/>
    <x v="6"/>
  </r>
  <r>
    <n v="4022"/>
    <x v="4015"/>
    <s v="Help us produce a video of the first Original Pronunciation Merchant of Venice."/>
    <n v="18000"/>
    <n v="12521"/>
    <x v="2"/>
    <x v="0"/>
    <s v="USD"/>
    <n v="1422759240"/>
    <n v="1418824867"/>
    <b v="0"/>
    <n v="197"/>
    <b v="0"/>
    <s v="theater/plays"/>
    <n v="0"/>
    <n v="0"/>
    <x v="1"/>
    <x v="6"/>
  </r>
  <r>
    <n v="4023"/>
    <x v="4016"/>
    <s v="An original gospel stage play that explores the pain and hurt caused by those who struggle to forgive others!"/>
    <n v="7000"/>
    <n v="0"/>
    <x v="2"/>
    <x v="0"/>
    <s v="USD"/>
    <n v="1458860363"/>
    <n v="1454975963"/>
    <b v="0"/>
    <n v="0"/>
    <b v="0"/>
    <s v="theater/plays"/>
    <n v="0"/>
    <n v="0"/>
    <x v="1"/>
    <x v="6"/>
  </r>
  <r>
    <n v="4024"/>
    <x v="4017"/>
    <s v="Ever wonder what Wonder Woman wants in a super man? Can you be both a lover, and a fighter? And, whatâ€™s with all the spandex?"/>
    <n v="800"/>
    <n v="10"/>
    <x v="2"/>
    <x v="0"/>
    <s v="USD"/>
    <n v="1441037097"/>
    <n v="1438445097"/>
    <b v="0"/>
    <n v="1"/>
    <b v="0"/>
    <s v="theater/plays"/>
    <n v="0"/>
    <n v="0"/>
    <x v="1"/>
    <x v="6"/>
  </r>
  <r>
    <n v="4025"/>
    <x v="4018"/>
    <s v="Acteurs, scÃ©naristes et metteurs en scÃ¨ne souhaitant monter, 5 piÃ¨ces de thÃ©Ã¢tre ainsi que 3 courts mÃ©trages et 2 long-mÃ©trages."/>
    <n v="5000"/>
    <n v="250"/>
    <x v="2"/>
    <x v="6"/>
    <s v="EUR"/>
    <n v="1437889336"/>
    <n v="1432705336"/>
    <b v="0"/>
    <n v="4"/>
    <b v="0"/>
    <s v="theater/plays"/>
    <n v="0"/>
    <n v="0"/>
    <x v="1"/>
    <x v="6"/>
  </r>
  <r>
    <n v="4026"/>
    <x v="4019"/>
    <s v="This is a play that voices that stories of the black experience in America using spoken word, song and dance."/>
    <n v="4000"/>
    <n v="0"/>
    <x v="2"/>
    <x v="0"/>
    <s v="USD"/>
    <n v="1449247439"/>
    <n v="1444059839"/>
    <b v="0"/>
    <n v="0"/>
    <b v="0"/>
    <s v="theater/plays"/>
    <n v="0"/>
    <n v="0"/>
    <x v="1"/>
    <x v="6"/>
  </r>
  <r>
    <n v="4027"/>
    <x v="4020"/>
    <s v="Drama Students at Lincoln High School in Walla Walla, WA are working hard to present their excellent version of Little Shop of Horrors."/>
    <n v="3000"/>
    <n v="215"/>
    <x v="2"/>
    <x v="0"/>
    <s v="USD"/>
    <n v="1487811600"/>
    <n v="1486077481"/>
    <b v="0"/>
    <n v="7"/>
    <b v="0"/>
    <s v="theater/plays"/>
    <n v="0"/>
    <n v="0"/>
    <x v="1"/>
    <x v="6"/>
  </r>
  <r>
    <n v="4028"/>
    <x v="4021"/>
    <s v="The 2014 Minnesota Fringe Festival brings the World Premiere of LightBright's one-act play, The Last King of the I.D.A."/>
    <n v="2000"/>
    <n v="561"/>
    <x v="2"/>
    <x v="0"/>
    <s v="USD"/>
    <n v="1402007500"/>
    <n v="1399415500"/>
    <b v="0"/>
    <n v="11"/>
    <b v="0"/>
    <s v="theater/plays"/>
    <n v="0"/>
    <n v="0"/>
    <x v="1"/>
    <x v="6"/>
  </r>
  <r>
    <n v="4029"/>
    <x v="4022"/>
    <s v="A theater complex that educates as we entertain.  We will provide shows that inspire and theater classes that motivate."/>
    <n v="20000"/>
    <n v="0"/>
    <x v="2"/>
    <x v="0"/>
    <s v="USD"/>
    <n v="1450053370"/>
    <n v="1447461370"/>
    <b v="0"/>
    <n v="0"/>
    <b v="0"/>
    <s v="theater/plays"/>
    <n v="0"/>
    <n v="0"/>
    <x v="1"/>
    <x v="6"/>
  </r>
  <r>
    <n v="4030"/>
    <x v="4023"/>
    <s v="The world's best and only tribute to Dean Martin and Jerry Lewis_x000a_ bringing back the Music, Laughter and the Love."/>
    <n v="2500"/>
    <n v="400"/>
    <x v="2"/>
    <x v="0"/>
    <s v="USD"/>
    <n v="1454525340"/>
    <n v="1452008599"/>
    <b v="0"/>
    <n v="6"/>
    <b v="0"/>
    <s v="theater/plays"/>
    <n v="0"/>
    <n v="0"/>
    <x v="1"/>
    <x v="6"/>
  </r>
  <r>
    <n v="4031"/>
    <x v="4024"/>
    <s v="HeARTistry's contemporary production of As You Like It epitomizes the wit and eloquence of William Shakespeare for a modern audience."/>
    <n v="5000"/>
    <n v="0"/>
    <x v="2"/>
    <x v="0"/>
    <s v="USD"/>
    <n v="1418914964"/>
    <n v="1414591364"/>
    <b v="0"/>
    <n v="0"/>
    <b v="0"/>
    <s v="theater/plays"/>
    <n v="0"/>
    <n v="0"/>
    <x v="1"/>
    <x v="6"/>
  </r>
  <r>
    <n v="4032"/>
    <x v="4025"/>
    <s v="'Play it Forward' is a ticket bank for individuals in need. Fund a theater experience for someone that would otherwise go without!"/>
    <n v="6048"/>
    <n v="413"/>
    <x v="2"/>
    <x v="0"/>
    <s v="USD"/>
    <n v="1450211116"/>
    <n v="1445023516"/>
    <b v="0"/>
    <n v="7"/>
    <b v="0"/>
    <s v="theater/plays"/>
    <n v="0"/>
    <n v="0"/>
    <x v="1"/>
    <x v="6"/>
  </r>
  <r>
    <n v="4033"/>
    <x v="4026"/>
    <s v="Help us produce an iconic new verse play, set in the year 2020, with virtuoso acting and hauntingly beautiful words and music"/>
    <n v="23900"/>
    <n v="6141.99"/>
    <x v="2"/>
    <x v="1"/>
    <s v="GBP"/>
    <n v="1475398800"/>
    <n v="1472711224"/>
    <b v="0"/>
    <n v="94"/>
    <b v="0"/>
    <s v="theater/plays"/>
    <n v="0"/>
    <n v="0"/>
    <x v="1"/>
    <x v="6"/>
  </r>
  <r>
    <n v="4034"/>
    <x v="4027"/>
    <s v="This local community theatre needs a proper, efficient, SAFE and professional audio and lighting setup. Helps us raise the funds!"/>
    <n v="13500"/>
    <n v="200"/>
    <x v="2"/>
    <x v="0"/>
    <s v="USD"/>
    <n v="1428097450"/>
    <n v="1425509050"/>
    <b v="0"/>
    <n v="2"/>
    <b v="0"/>
    <s v="theater/plays"/>
    <n v="0"/>
    <n v="0"/>
    <x v="1"/>
    <x v="6"/>
  </r>
  <r>
    <n v="4035"/>
    <x v="4028"/>
    <s v="&quot;Stories are where you go to look for the truth of your own life.&quot; (Frank Delaney)"/>
    <n v="10000"/>
    <n v="3685"/>
    <x v="2"/>
    <x v="0"/>
    <s v="USD"/>
    <n v="1413925887"/>
    <n v="1411333887"/>
    <b v="0"/>
    <n v="25"/>
    <b v="0"/>
    <s v="theater/plays"/>
    <n v="0"/>
    <n v="0"/>
    <x v="1"/>
    <x v="6"/>
  </r>
  <r>
    <n v="4036"/>
    <x v="4029"/>
    <s v="&quot;3 Days In Savannah&quot; explores the issues of love, racism, and regret while reminding us that, &quot;life is a game and love is the prize.&quot;"/>
    <n v="6000"/>
    <n v="2823"/>
    <x v="2"/>
    <x v="0"/>
    <s v="USD"/>
    <n v="1404253800"/>
    <n v="1402784964"/>
    <b v="0"/>
    <n v="17"/>
    <b v="0"/>
    <s v="theater/plays"/>
    <n v="0"/>
    <n v="0"/>
    <x v="1"/>
    <x v="6"/>
  </r>
  <r>
    <n v="4037"/>
    <x v="4030"/>
    <s v="The Pelican is a haunted play by one of Swedenâ€™s most renowned playwrights, August Strindberg, about a mother's tragic deceit."/>
    <n v="700"/>
    <n v="80"/>
    <x v="2"/>
    <x v="0"/>
    <s v="USD"/>
    <n v="1464099900"/>
    <n v="1462585315"/>
    <b v="0"/>
    <n v="2"/>
    <b v="0"/>
    <s v="theater/plays"/>
    <n v="0"/>
    <n v="0"/>
    <x v="1"/>
    <x v="6"/>
  </r>
  <r>
    <n v="4038"/>
    <x v="4031"/>
    <s v="We are vagina warriors ready to bring our message of human rights, empowerment and diversity to Main St. Lexington, NC."/>
    <n v="2500"/>
    <n v="301"/>
    <x v="2"/>
    <x v="0"/>
    <s v="USD"/>
    <n v="1413573010"/>
    <n v="1408389010"/>
    <b v="0"/>
    <n v="4"/>
    <b v="0"/>
    <s v="theater/plays"/>
    <n v="0"/>
    <n v="0"/>
    <x v="1"/>
    <x v="6"/>
  </r>
  <r>
    <n v="4039"/>
    <x v="4032"/>
    <s v="Help stage an original One Act Play that brings awareness to Alzheimer's in its debut performance."/>
    <n v="500"/>
    <n v="300"/>
    <x v="2"/>
    <x v="0"/>
    <s v="USD"/>
    <n v="1448949540"/>
    <n v="1446048367"/>
    <b v="0"/>
    <n v="5"/>
    <b v="0"/>
    <s v="theater/plays"/>
    <n v="0"/>
    <n v="0"/>
    <x v="1"/>
    <x v="6"/>
  </r>
  <r>
    <n v="4040"/>
    <x v="4033"/>
    <s v="This nationally published book, set in the 70â€™s, tells the untold story of singers and a friendly reunion visit turning bad."/>
    <n v="8000"/>
    <n v="2500"/>
    <x v="2"/>
    <x v="0"/>
    <s v="USD"/>
    <n v="1437188400"/>
    <n v="1432100004"/>
    <b v="0"/>
    <n v="2"/>
    <b v="0"/>
    <s v="theater/plays"/>
    <n v="0"/>
    <n v="0"/>
    <x v="1"/>
    <x v="6"/>
  </r>
  <r>
    <n v="4041"/>
    <x v="4034"/>
    <s v="A bold, colouful, vibrant play centred around the last remaining monarchy of Africa."/>
    <n v="5000"/>
    <n v="21"/>
    <x v="2"/>
    <x v="1"/>
    <s v="GBP"/>
    <n v="1473160954"/>
    <n v="1467976954"/>
    <b v="0"/>
    <n v="2"/>
    <b v="0"/>
    <s v="theater/plays"/>
    <n v="0"/>
    <n v="0"/>
    <x v="1"/>
    <x v="6"/>
  </r>
  <r>
    <n v="4042"/>
    <x v="4035"/>
    <s v="Acting group and production for inner city youth, about inner city youth. The problems and stuation that they see everyday."/>
    <n v="10000"/>
    <n v="21"/>
    <x v="2"/>
    <x v="0"/>
    <s v="USD"/>
    <n v="1421781360"/>
    <n v="1419213664"/>
    <b v="0"/>
    <n v="3"/>
    <b v="0"/>
    <s v="theater/plays"/>
    <n v="0"/>
    <n v="0"/>
    <x v="1"/>
    <x v="6"/>
  </r>
  <r>
    <n v="4043"/>
    <x v="4036"/>
    <s v="This could be my last play, need to bring my son out to see it before it's over.  Need to fly him here from BC"/>
    <n v="300"/>
    <n v="0"/>
    <x v="2"/>
    <x v="5"/>
    <s v="CAD"/>
    <n v="1416524325"/>
    <n v="1415228325"/>
    <b v="0"/>
    <n v="0"/>
    <b v="0"/>
    <s v="theater/plays"/>
    <n v="0"/>
    <n v="0"/>
    <x v="1"/>
    <x v="6"/>
  </r>
  <r>
    <n v="4044"/>
    <x v="4037"/>
    <s v="A bilingual play in The New Works Festival at UT that crosses cultures and explores what it means to be confident with who you are."/>
    <n v="600"/>
    <n v="225"/>
    <x v="2"/>
    <x v="0"/>
    <s v="USD"/>
    <n v="1428642000"/>
    <n v="1426050982"/>
    <b v="0"/>
    <n v="4"/>
    <b v="0"/>
    <s v="theater/plays"/>
    <n v="0"/>
    <n v="0"/>
    <x v="1"/>
    <x v="6"/>
  </r>
  <r>
    <n v="4045"/>
    <x v="4038"/>
    <s v="&quot;The Hostages&quot; is about a bank robbery gone wrong, as we learn more about each characters, we question who are the actually hostages..."/>
    <n v="5000"/>
    <n v="1"/>
    <x v="2"/>
    <x v="2"/>
    <s v="AUD"/>
    <n v="1408596589"/>
    <n v="1406004589"/>
    <b v="0"/>
    <n v="1"/>
    <b v="0"/>
    <s v="theater/plays"/>
    <n v="0"/>
    <n v="0"/>
    <x v="1"/>
    <x v="6"/>
  </r>
  <r>
    <n v="4046"/>
    <x v="4039"/>
    <s v="An eclectic One Man stage show, that takes the audience on a journey through vast personalities, as he discovers his true self...#Drama"/>
    <n v="5600"/>
    <n v="460"/>
    <x v="2"/>
    <x v="0"/>
    <s v="USD"/>
    <n v="1413992210"/>
    <n v="1411400210"/>
    <b v="0"/>
    <n v="12"/>
    <b v="0"/>
    <s v="theater/plays"/>
    <n v="0"/>
    <n v="0"/>
    <x v="1"/>
    <x v="6"/>
  </r>
  <r>
    <n v="4047"/>
    <x v="4040"/>
    <s v="A conservative grandmother takes her hip-hop generation grandchildren through the history of Gospel music in one night..."/>
    <n v="5000"/>
    <n v="110"/>
    <x v="2"/>
    <x v="0"/>
    <s v="USD"/>
    <n v="1420938000"/>
    <n v="1418862743"/>
    <b v="0"/>
    <n v="4"/>
    <b v="0"/>
    <s v="theater/plays"/>
    <n v="0"/>
    <n v="0"/>
    <x v="1"/>
    <x v="6"/>
  </r>
  <r>
    <n v="4048"/>
    <x v="4041"/>
    <s v="The unspoken story of growing up disabled with cerebral palsy and no speech. This inclusive company fights ignorance using dark humour."/>
    <n v="17000"/>
    <n v="3001"/>
    <x v="2"/>
    <x v="1"/>
    <s v="GBP"/>
    <n v="1460373187"/>
    <n v="1457352787"/>
    <b v="0"/>
    <n v="91"/>
    <b v="0"/>
    <s v="theater/plays"/>
    <n v="0"/>
    <n v="0"/>
    <x v="1"/>
    <x v="6"/>
  </r>
  <r>
    <n v="4049"/>
    <x v="4042"/>
    <s v="A caravan heist goes horribly wrong. When the rogues meet up to discuss the matter, they suspect one of them is the King's guard."/>
    <n v="20000"/>
    <n v="16"/>
    <x v="2"/>
    <x v="0"/>
    <s v="USD"/>
    <n v="1436914815"/>
    <n v="1434322815"/>
    <b v="0"/>
    <n v="1"/>
    <b v="0"/>
    <s v="theater/plays"/>
    <n v="0"/>
    <n v="0"/>
    <x v="1"/>
    <x v="6"/>
  </r>
  <r>
    <n v="4050"/>
    <x v="4043"/>
    <s v="Amen is an important jarring story about the repercussions of reporting the war from the front lines and the war that follows them home"/>
    <n v="1500"/>
    <n v="1"/>
    <x v="2"/>
    <x v="0"/>
    <s v="USD"/>
    <n v="1414077391"/>
    <n v="1411485391"/>
    <b v="0"/>
    <n v="1"/>
    <b v="0"/>
    <s v="theater/plays"/>
    <n v="0"/>
    <n v="0"/>
    <x v="1"/>
    <x v="6"/>
  </r>
  <r>
    <n v="4051"/>
    <x v="4044"/>
    <s v="It is a heart-breaking life story of Wu family who tries to preserve the gem of Chinese Kun Opera through generations."/>
    <n v="500"/>
    <n v="0"/>
    <x v="2"/>
    <x v="0"/>
    <s v="USD"/>
    <n v="1399618380"/>
    <n v="1399058797"/>
    <b v="0"/>
    <n v="0"/>
    <b v="0"/>
    <s v="theater/plays"/>
    <n v="0"/>
    <n v="0"/>
    <x v="1"/>
    <x v="6"/>
  </r>
  <r>
    <n v="4052"/>
    <x v="4045"/>
    <s v="This empowering piece encourages women to rise up and pursue their dreams, not by behaving like a boy but by,_x000a_â€œThrowing Like A Girl.â€"/>
    <n v="3000"/>
    <n v="1126"/>
    <x v="2"/>
    <x v="0"/>
    <s v="USD"/>
    <n v="1413234316"/>
    <n v="1408050316"/>
    <b v="0"/>
    <n v="13"/>
    <b v="0"/>
    <s v="theater/plays"/>
    <n v="0"/>
    <n v="0"/>
    <x v="1"/>
    <x v="6"/>
  </r>
  <r>
    <n v="4053"/>
    <x v="4046"/>
    <s v="'Time at the Bar!' is a play written by Kieran Mellish, a student at Loughborough University and member of LSU Stage Society."/>
    <n v="500"/>
    <n v="110"/>
    <x v="2"/>
    <x v="1"/>
    <s v="GBP"/>
    <n v="1416081600"/>
    <n v="1413477228"/>
    <b v="0"/>
    <n v="2"/>
    <b v="0"/>
    <s v="theater/plays"/>
    <n v="0"/>
    <n v="0"/>
    <x v="1"/>
    <x v="6"/>
  </r>
  <r>
    <n v="4054"/>
    <x v="4047"/>
    <s v="I love you,he said,then he kissed her as her tears fell down.It was my fault but make up will fix it&quot;she replied,then he hit her again!"/>
    <n v="8880"/>
    <n v="0"/>
    <x v="2"/>
    <x v="0"/>
    <s v="USD"/>
    <n v="1475294400"/>
    <n v="1472674285"/>
    <b v="0"/>
    <n v="0"/>
    <b v="0"/>
    <s v="theater/plays"/>
    <n v="0"/>
    <n v="0"/>
    <x v="1"/>
    <x v="6"/>
  </r>
  <r>
    <n v="4055"/>
    <x v="4048"/>
    <s v="Moving Stories' 'The Tempest' promises to be vibrant &amp; enchanting, with original music, vivid design &amp; unforgettable performances."/>
    <n v="5000"/>
    <n v="881"/>
    <x v="2"/>
    <x v="1"/>
    <s v="GBP"/>
    <n v="1403192031"/>
    <n v="1400600031"/>
    <b v="0"/>
    <n v="21"/>
    <b v="0"/>
    <s v="theater/plays"/>
    <n v="0"/>
    <n v="0"/>
    <x v="1"/>
    <x v="6"/>
  </r>
  <r>
    <n v="4056"/>
    <x v="4049"/>
    <s v="American Pride is a play centered on the Poetry of one Iraq War veteran, and follows her journey through war and back home."/>
    <n v="1500"/>
    <n v="795"/>
    <x v="2"/>
    <x v="0"/>
    <s v="USD"/>
    <n v="1467575940"/>
    <n v="1465856639"/>
    <b v="0"/>
    <n v="9"/>
    <b v="0"/>
    <s v="theater/plays"/>
    <n v="0"/>
    <n v="0"/>
    <x v="1"/>
    <x v="6"/>
  </r>
  <r>
    <n v="4057"/>
    <x v="4050"/>
    <s v="Exhilarating Double Bill uniting London premiere of THE TWELFTH BATTLE OF ISONZO &amp; thrilling revival of JUDITH: A PARTING FROM THE BODY"/>
    <n v="3500"/>
    <n v="775"/>
    <x v="2"/>
    <x v="1"/>
    <s v="GBP"/>
    <n v="1448492400"/>
    <n v="1446506080"/>
    <b v="0"/>
    <n v="6"/>
    <b v="0"/>
    <s v="theater/plays"/>
    <n v="0"/>
    <n v="0"/>
    <x v="1"/>
    <x v="6"/>
  </r>
  <r>
    <n v="4058"/>
    <x v="4051"/>
    <s v="Help reveal the beauty of Islamic culture by launching this new adventure play celebrating Persian music, dance, and lore."/>
    <n v="3750"/>
    <n v="95"/>
    <x v="2"/>
    <x v="0"/>
    <s v="USD"/>
    <n v="1459483140"/>
    <n v="1458178044"/>
    <b v="0"/>
    <n v="4"/>
    <b v="0"/>
    <s v="theater/plays"/>
    <n v="0"/>
    <n v="0"/>
    <x v="1"/>
    <x v="6"/>
  </r>
  <r>
    <n v="4059"/>
    <x v="4052"/>
    <s v="A very Canadian children's play inspired by the tradition of British pantomimes like Aladdin, and the Nutcracker."/>
    <n v="10000"/>
    <n v="250"/>
    <x v="2"/>
    <x v="5"/>
    <s v="CAD"/>
    <n v="1410836400"/>
    <n v="1408116152"/>
    <b v="0"/>
    <n v="7"/>
    <b v="0"/>
    <s v="theater/plays"/>
    <n v="0"/>
    <n v="0"/>
    <x v="1"/>
    <x v="6"/>
  </r>
  <r>
    <n v="4060"/>
    <x v="4053"/>
    <s v="A funny, poignant play that revives the forgotten life and adventures of great Scottish Canadian, world renowned poet, Robert Service."/>
    <n v="10000"/>
    <n v="285"/>
    <x v="2"/>
    <x v="5"/>
    <s v="CAD"/>
    <n v="1403539200"/>
    <n v="1400604056"/>
    <b v="0"/>
    <n v="5"/>
    <b v="0"/>
    <s v="theater/plays"/>
    <n v="0"/>
    <n v="0"/>
    <x v="1"/>
    <x v="6"/>
  </r>
  <r>
    <n v="4061"/>
    <x v="4054"/>
    <s v="SKYLAR'S SYNDROME is a tremendous psychodrama by master playwright Gavin Kayner!"/>
    <n v="525"/>
    <n v="0"/>
    <x v="2"/>
    <x v="0"/>
    <s v="USD"/>
    <n v="1461205423"/>
    <n v="1456025023"/>
    <b v="0"/>
    <n v="0"/>
    <b v="0"/>
    <s v="theater/plays"/>
    <n v="0"/>
    <n v="0"/>
    <x v="1"/>
    <x v="6"/>
  </r>
  <r>
    <n v="4062"/>
    <x v="4055"/>
    <s v="Shakespeare's beloved tragedy, MacBeth, staged in the Black Hills of Wyoming during Sturgis '76. Warning! This is no church picnic!"/>
    <n v="20000"/>
    <n v="490"/>
    <x v="2"/>
    <x v="0"/>
    <s v="USD"/>
    <n v="1467481468"/>
    <n v="1464889468"/>
    <b v="0"/>
    <n v="3"/>
    <b v="0"/>
    <s v="theater/plays"/>
    <n v="0"/>
    <n v="0"/>
    <x v="1"/>
    <x v="6"/>
  </r>
  <r>
    <n v="4063"/>
    <x v="4056"/>
    <s v="WMHAE by Julie McNamara, raises awareness of the effects domestic violence has on the mental health of young people who witness it."/>
    <n v="9500"/>
    <n v="135"/>
    <x v="2"/>
    <x v="1"/>
    <s v="GBP"/>
    <n v="1403886084"/>
    <n v="1401294084"/>
    <b v="0"/>
    <n v="9"/>
    <b v="0"/>
    <s v="theater/plays"/>
    <n v="0"/>
    <n v="0"/>
    <x v="1"/>
    <x v="6"/>
  </r>
  <r>
    <n v="4064"/>
    <x v="4057"/>
    <s v="We are mounting a production of Neil Simon's brilliant comedy, The Odd Couple, and need your help to make it as wonderful as we can."/>
    <n v="2000"/>
    <n v="385"/>
    <x v="2"/>
    <x v="2"/>
    <s v="AUD"/>
    <n v="1430316426"/>
    <n v="1427724426"/>
    <b v="0"/>
    <n v="6"/>
    <b v="0"/>
    <s v="theater/plays"/>
    <n v="0"/>
    <n v="0"/>
    <x v="1"/>
    <x v="6"/>
  </r>
  <r>
    <n v="4065"/>
    <x v="4058"/>
    <s v="A classical/ fantasy version of midsummers done by professionally trained actors in Tulsa!"/>
    <n v="4000"/>
    <n v="27"/>
    <x v="2"/>
    <x v="0"/>
    <s v="USD"/>
    <n v="1407883811"/>
    <n v="1405291811"/>
    <b v="0"/>
    <n v="4"/>
    <b v="0"/>
    <s v="theater/plays"/>
    <n v="0"/>
    <n v="0"/>
    <x v="1"/>
    <x v="6"/>
  </r>
  <r>
    <n v="4066"/>
    <x v="4059"/>
    <s v="We have created an outstanding mobile Performing Arts Program that has great impact on the social development in multiple communities."/>
    <n v="15000"/>
    <n v="25"/>
    <x v="2"/>
    <x v="0"/>
    <s v="USD"/>
    <n v="1463619388"/>
    <n v="1461027388"/>
    <b v="0"/>
    <n v="1"/>
    <b v="0"/>
    <s v="theater/plays"/>
    <n v="0"/>
    <n v="0"/>
    <x v="1"/>
    <x v="6"/>
  </r>
  <r>
    <n v="4067"/>
    <x v="4060"/>
    <s v="Will Power Troupe is the only US group invited to perform in London's Shakespeare Festival. We need your help to bring the USA to UK!"/>
    <n v="5000"/>
    <n v="3045"/>
    <x v="2"/>
    <x v="0"/>
    <s v="USD"/>
    <n v="1443408550"/>
    <n v="1439952550"/>
    <b v="0"/>
    <n v="17"/>
    <b v="0"/>
    <s v="theater/plays"/>
    <n v="0"/>
    <n v="0"/>
    <x v="1"/>
    <x v="6"/>
  </r>
  <r>
    <n v="4068"/>
    <x v="4061"/>
    <s v="Be a PRODUCER of the Original stage play BELLE DAME SANS MERCI by Michael Fenlason! :-) :-( !"/>
    <n v="3495"/>
    <n v="34.950000000000003"/>
    <x v="2"/>
    <x v="0"/>
    <s v="USD"/>
    <n v="1484348700"/>
    <n v="1481756855"/>
    <b v="0"/>
    <n v="1"/>
    <b v="0"/>
    <s v="theater/plays"/>
    <n v="0"/>
    <n v="0"/>
    <x v="1"/>
    <x v="6"/>
  </r>
  <r>
    <n v="4069"/>
    <x v="4062"/>
    <s v="'The Pendulum Swings' is a three-act dark comedy that sees Frank and Michael await their execution on Death Row."/>
    <n v="1250"/>
    <n v="430"/>
    <x v="2"/>
    <x v="1"/>
    <s v="GBP"/>
    <n v="1425124800"/>
    <n v="1421596356"/>
    <b v="0"/>
    <n v="13"/>
    <b v="0"/>
    <s v="theater/plays"/>
    <n v="0"/>
    <n v="0"/>
    <x v="1"/>
    <x v="6"/>
  </r>
  <r>
    <n v="4070"/>
    <x v="4063"/>
    <s v="V-Day Southern Utah University 2015 and Second Studio Players presents: The Vagina Monologues"/>
    <n v="1000"/>
    <n v="165"/>
    <x v="2"/>
    <x v="0"/>
    <s v="USD"/>
    <n v="1425178800"/>
    <n v="1422374420"/>
    <b v="0"/>
    <n v="6"/>
    <b v="0"/>
    <s v="theater/plays"/>
    <n v="0"/>
    <n v="0"/>
    <x v="1"/>
    <x v="6"/>
  </r>
  <r>
    <n v="4071"/>
    <x v="4064"/>
    <s v="ExÃ¡men final de alumnos del Centro de CapacitaciÃ³n de la ANDA. Son extractos de obras: El JardÃ­n de los CerezoS, Madre Coraje y Casa"/>
    <n v="20000"/>
    <n v="0"/>
    <x v="2"/>
    <x v="14"/>
    <s v="MXN"/>
    <n v="1482779931"/>
    <n v="1480187931"/>
    <b v="0"/>
    <n v="0"/>
    <b v="0"/>
    <s v="theater/plays"/>
    <n v="0"/>
    <n v="0"/>
    <x v="1"/>
    <x v="6"/>
  </r>
  <r>
    <n v="4072"/>
    <x v="4065"/>
    <s v="Salute the Centenary with this satirical and moving play. The centenary has national relevance, and we want to mark it in our community"/>
    <n v="1000"/>
    <n v="4"/>
    <x v="2"/>
    <x v="1"/>
    <s v="GBP"/>
    <n v="1408646111"/>
    <n v="1403462111"/>
    <b v="0"/>
    <n v="2"/>
    <b v="0"/>
    <s v="theater/plays"/>
    <n v="0"/>
    <n v="0"/>
    <x v="1"/>
    <x v="6"/>
  </r>
  <r>
    <n v="4073"/>
    <x v="4066"/>
    <s v="OTHELLO, directed by Daniel Echevarria. A tragedy that highlights political corruption and the madness that can come out of love."/>
    <n v="3500"/>
    <n v="37"/>
    <x v="2"/>
    <x v="0"/>
    <s v="USD"/>
    <n v="1431144000"/>
    <n v="1426407426"/>
    <b v="0"/>
    <n v="2"/>
    <b v="0"/>
    <s v="theater/plays"/>
    <n v="0"/>
    <n v="0"/>
    <x v="1"/>
    <x v="6"/>
  </r>
  <r>
    <n v="4074"/>
    <x v="4067"/>
    <s v="A performance to inspire people, regardless of their faith, to visualise the repentance of Hurr and the forgiveness of Imam Hussain"/>
    <n v="2750"/>
    <n v="735"/>
    <x v="2"/>
    <x v="1"/>
    <s v="GBP"/>
    <n v="1446732975"/>
    <n v="1444137375"/>
    <b v="0"/>
    <n v="21"/>
    <b v="0"/>
    <s v="theater/plays"/>
    <n v="0"/>
    <n v="0"/>
    <x v="1"/>
    <x v="6"/>
  </r>
  <r>
    <n v="4075"/>
    <x v="4068"/>
    <s v="Set in the near future, this version of Shakespeare's classic play looks at how events that shook an empire could still happen today."/>
    <n v="2000"/>
    <n v="576"/>
    <x v="2"/>
    <x v="1"/>
    <s v="GBP"/>
    <n v="1404149280"/>
    <n v="1400547969"/>
    <b v="0"/>
    <n v="13"/>
    <b v="0"/>
    <s v="theater/plays"/>
    <n v="0"/>
    <n v="0"/>
    <x v="1"/>
    <x v="6"/>
  </r>
  <r>
    <n v="4076"/>
    <x v="4069"/>
    <s v="A play to raise awareness about the effects of mental illness on a military family in the Cold War area."/>
    <n v="700"/>
    <n v="0"/>
    <x v="2"/>
    <x v="0"/>
    <s v="USD"/>
    <n v="1413921060"/>
    <n v="1411499149"/>
    <b v="0"/>
    <n v="0"/>
    <b v="0"/>
    <s v="theater/plays"/>
    <n v="0"/>
    <n v="0"/>
    <x v="1"/>
    <x v="6"/>
  </r>
  <r>
    <n v="4077"/>
    <x v="4070"/>
    <s v="We aim to bring creative, innovative, exciting, educational and fun community theater (with a professional attitude) to a new location."/>
    <n v="15000"/>
    <n v="1335"/>
    <x v="2"/>
    <x v="0"/>
    <s v="USD"/>
    <n v="1482339794"/>
    <n v="1479747794"/>
    <b v="0"/>
    <n v="6"/>
    <b v="0"/>
    <s v="theater/plays"/>
    <n v="0"/>
    <n v="0"/>
    <x v="1"/>
    <x v="6"/>
  </r>
  <r>
    <n v="4078"/>
    <x v="4071"/>
    <s v="Theatre Memoire are a High Wycombe based theatre company. Performing plays about multi-culturalism and interconectedness."/>
    <n v="250"/>
    <n v="0"/>
    <x v="2"/>
    <x v="1"/>
    <s v="GBP"/>
    <n v="1485543242"/>
    <n v="1482951242"/>
    <b v="0"/>
    <n v="0"/>
    <b v="0"/>
    <s v="theater/plays"/>
    <n v="0"/>
    <n v="0"/>
    <x v="1"/>
    <x v="6"/>
  </r>
  <r>
    <n v="4079"/>
    <x v="4072"/>
    <s v="A tale of obsession, science, and lost love! Help the Caddo Magnet Players give this student-written play its debut on a real stage!"/>
    <n v="3000"/>
    <n v="5"/>
    <x v="2"/>
    <x v="0"/>
    <s v="USD"/>
    <n v="1466375521"/>
    <n v="1463783521"/>
    <b v="0"/>
    <n v="1"/>
    <b v="0"/>
    <s v="theater/plays"/>
    <n v="0"/>
    <n v="0"/>
    <x v="1"/>
    <x v="6"/>
  </r>
  <r>
    <n v="4080"/>
    <x v="4073"/>
    <s v="&quot;Uncommonnotion&quot;. is a collections of short humors stories, I want to develop into plays, interest has been shown in this idea."/>
    <n v="3000"/>
    <n v="0"/>
    <x v="2"/>
    <x v="0"/>
    <s v="USD"/>
    <n v="1465930440"/>
    <n v="1463849116"/>
    <b v="0"/>
    <n v="0"/>
    <b v="0"/>
    <s v="theater/plays"/>
    <n v="0"/>
    <n v="0"/>
    <x v="1"/>
    <x v="6"/>
  </r>
  <r>
    <n v="4081"/>
    <x v="4074"/>
    <s v="AUTheatreWing is a student theatre association fostering the development of the dramatic arts at our university."/>
    <n v="2224"/>
    <n v="350"/>
    <x v="2"/>
    <x v="0"/>
    <s v="USD"/>
    <n v="1425819425"/>
    <n v="1423231025"/>
    <b v="0"/>
    <n v="12"/>
    <b v="0"/>
    <s v="theater/plays"/>
    <n v="0"/>
    <n v="0"/>
    <x v="1"/>
    <x v="6"/>
  </r>
  <r>
    <n v="4082"/>
    <x v="4075"/>
    <s v="A short one act play about an undercover cop posing as a girl scout trying to stop a doughnut shop from selling drug filled doughnuts."/>
    <n v="150"/>
    <n v="3"/>
    <x v="2"/>
    <x v="0"/>
    <s v="USD"/>
    <n v="1447542000"/>
    <n v="1446179553"/>
    <b v="0"/>
    <n v="2"/>
    <b v="0"/>
    <s v="theater/plays"/>
    <n v="0"/>
    <n v="0"/>
    <x v="1"/>
    <x v="6"/>
  </r>
  <r>
    <n v="4083"/>
    <x v="4076"/>
    <s v="Condemned to death for Collaboration with the Nazis, popular French Singer &amp; Entertainer Maurice Chevalier tells his side of the story"/>
    <n v="3500"/>
    <n v="759"/>
    <x v="2"/>
    <x v="0"/>
    <s v="USD"/>
    <n v="1452795416"/>
    <n v="1450203416"/>
    <b v="0"/>
    <n v="6"/>
    <b v="0"/>
    <s v="theater/plays"/>
    <n v="0"/>
    <n v="0"/>
    <x v="1"/>
    <x v="6"/>
  </r>
  <r>
    <n v="4084"/>
    <x v="4077"/>
    <s v="WANTS deals with diversity in all its various facets._x000a_The drama is set in a futuristic society where no diversity si accepted."/>
    <n v="3000"/>
    <n v="10"/>
    <x v="2"/>
    <x v="13"/>
    <s v="EUR"/>
    <n v="1476008906"/>
    <n v="1473416906"/>
    <b v="0"/>
    <n v="1"/>
    <b v="0"/>
    <s v="theater/plays"/>
    <n v="0"/>
    <n v="0"/>
    <x v="1"/>
    <x v="6"/>
  </r>
  <r>
    <n v="4085"/>
    <x v="4078"/>
    <s v="Just like the good old fashioned radio dramas, Heritage will be performed and narrated for you by 16 different talented voice actors."/>
    <n v="3500"/>
    <n v="10"/>
    <x v="2"/>
    <x v="0"/>
    <s v="USD"/>
    <n v="1427169540"/>
    <n v="1424701775"/>
    <b v="0"/>
    <n v="1"/>
    <b v="0"/>
    <s v="theater/plays"/>
    <n v="0"/>
    <n v="0"/>
    <x v="1"/>
    <x v="6"/>
  </r>
  <r>
    <n v="4086"/>
    <x v="4079"/>
    <s v="Our theater troupe needs your help to put on a unique production of Hamlet! Pledge to help young actors learn and refine their skills!"/>
    <n v="1000"/>
    <n v="47"/>
    <x v="2"/>
    <x v="0"/>
    <s v="USD"/>
    <n v="1448078400"/>
    <n v="1445985299"/>
    <b v="0"/>
    <n v="5"/>
    <b v="0"/>
    <s v="theater/plays"/>
    <n v="0"/>
    <n v="0"/>
    <x v="1"/>
    <x v="6"/>
  </r>
  <r>
    <n v="4087"/>
    <x v="4080"/>
    <s v="Comedy Stage Play"/>
    <n v="9600"/>
    <n v="0"/>
    <x v="2"/>
    <x v="0"/>
    <s v="USD"/>
    <n v="1468777786"/>
    <n v="1466185786"/>
    <b v="0"/>
    <n v="0"/>
    <b v="0"/>
    <s v="theater/plays"/>
    <n v="0"/>
    <n v="0"/>
    <x v="1"/>
    <x v="6"/>
  </r>
  <r>
    <n v="4088"/>
    <x v="4081"/>
    <s v="Young persons theatre company working in deprived area seeking funding for children's theatrical production."/>
    <n v="2000"/>
    <n v="216"/>
    <x v="2"/>
    <x v="1"/>
    <s v="GBP"/>
    <n v="1421403960"/>
    <n v="1418827324"/>
    <b v="0"/>
    <n v="3"/>
    <b v="0"/>
    <s v="theater/plays"/>
    <n v="0"/>
    <n v="0"/>
    <x v="1"/>
    <x v="6"/>
  </r>
  <r>
    <n v="4089"/>
    <x v="4082"/>
    <s v="&quot;The Snail&quot; is the story of Andrew, a Transgender, who discovers his identity through the relationship with parents, with peers and sex"/>
    <n v="5000"/>
    <n v="240"/>
    <x v="2"/>
    <x v="0"/>
    <s v="USD"/>
    <n v="1433093700"/>
    <n v="1430242488"/>
    <b v="0"/>
    <n v="8"/>
    <b v="0"/>
    <s v="theater/plays"/>
    <n v="0"/>
    <n v="0"/>
    <x v="1"/>
    <x v="6"/>
  </r>
  <r>
    <n v="4090"/>
    <x v="4083"/>
    <s v="A gripping re-enactment of a true breast cancer survival story, highlighted with inspiration and laughter!"/>
    <n v="1000"/>
    <n v="32"/>
    <x v="2"/>
    <x v="0"/>
    <s v="USD"/>
    <n v="1438959600"/>
    <n v="1437754137"/>
    <b v="0"/>
    <n v="3"/>
    <b v="0"/>
    <s v="theater/plays"/>
    <n v="0"/>
    <n v="0"/>
    <x v="1"/>
    <x v="6"/>
  </r>
  <r>
    <n v="4091"/>
    <x v="4084"/>
    <s v="Unique  troupe will bring the wonder &amp; joy of Therapeutic Theater to  youth with severe multiple disabilities, &amp; adults with Alzheimers"/>
    <n v="1600"/>
    <n v="204"/>
    <x v="2"/>
    <x v="0"/>
    <s v="USD"/>
    <n v="1421410151"/>
    <n v="1418818151"/>
    <b v="0"/>
    <n v="8"/>
    <b v="0"/>
    <s v="theater/plays"/>
    <n v="0"/>
    <n v="0"/>
    <x v="1"/>
    <x v="6"/>
  </r>
  <r>
    <n v="4092"/>
    <x v="4085"/>
    <s v="&quot;A Cry for Help is Riveting, Inspiring, and Mesmerizing. You will laugh, cry, and be thinking about your own Cry for Help&quot;"/>
    <n v="110000"/>
    <n v="20"/>
    <x v="2"/>
    <x v="0"/>
    <s v="USD"/>
    <n v="1428205247"/>
    <n v="1423024847"/>
    <b v="0"/>
    <n v="1"/>
    <b v="0"/>
    <s v="theater/plays"/>
    <n v="0"/>
    <n v="0"/>
    <x v="1"/>
    <x v="6"/>
  </r>
  <r>
    <n v="4093"/>
    <x v="4086"/>
    <s v="'The Grouch' is the perfect way to brighten up your Christmas. Full of love, laughs and some sheer calculated silliness, don't miss it!"/>
    <n v="2500"/>
    <n v="60"/>
    <x v="2"/>
    <x v="1"/>
    <s v="GBP"/>
    <n v="1440272093"/>
    <n v="1435088093"/>
    <b v="0"/>
    <n v="4"/>
    <b v="0"/>
    <s v="theater/plays"/>
    <n v="0"/>
    <n v="0"/>
    <x v="1"/>
    <x v="6"/>
  </r>
  <r>
    <n v="4094"/>
    <x v="4087"/>
    <s v="Live at the Speakeasy with Ryan Anderson is a local talk show! Showcasing local artist, special guest, and talented bands."/>
    <n v="2000"/>
    <n v="730"/>
    <x v="2"/>
    <x v="0"/>
    <s v="USD"/>
    <n v="1413953940"/>
    <n v="1410141900"/>
    <b v="0"/>
    <n v="8"/>
    <b v="0"/>
    <s v="theater/plays"/>
    <n v="0"/>
    <n v="0"/>
    <x v="1"/>
    <x v="6"/>
  </r>
  <r>
    <n v="4095"/>
    <x v="4088"/>
    <s v="Proyecto teatral dirigido por MartÃ­n Acosta que habla y reflexiona sobre el amor y su naturaleza."/>
    <n v="30000"/>
    <n v="800"/>
    <x v="2"/>
    <x v="14"/>
    <s v="MXN"/>
    <n v="1482108350"/>
    <n v="1479516350"/>
    <b v="0"/>
    <n v="1"/>
    <b v="0"/>
    <s v="theater/plays"/>
    <n v="0"/>
    <n v="0"/>
    <x v="1"/>
    <x v="6"/>
  </r>
  <r>
    <n v="4096"/>
    <x v="4089"/>
    <s v="Theatre for Life believes in unlocking young people's creativity, developing self belief and creating positive opportunities."/>
    <n v="3500"/>
    <n v="400"/>
    <x v="2"/>
    <x v="1"/>
    <s v="GBP"/>
    <n v="1488271860"/>
    <n v="1484484219"/>
    <b v="0"/>
    <n v="5"/>
    <b v="0"/>
    <s v="theater/plays"/>
    <n v="0"/>
    <n v="0"/>
    <x v="1"/>
    <x v="6"/>
  </r>
  <r>
    <n v="4097"/>
    <x v="4090"/>
    <s v="And There Was War is a play, a biblical narrative deeply entrenched in the concepts of the great controversy between Good and Evil!"/>
    <n v="10000"/>
    <n v="0"/>
    <x v="2"/>
    <x v="1"/>
    <s v="GBP"/>
    <n v="1454284500"/>
    <n v="1449431237"/>
    <b v="0"/>
    <n v="0"/>
    <b v="0"/>
    <s v="theater/plays"/>
    <n v="0"/>
    <n v="0"/>
    <x v="1"/>
    <x v="6"/>
  </r>
  <r>
    <n v="4098"/>
    <x v="4091"/>
    <s v="Community Youth play, written by and performed by the youth about finding joy in the simple things in life"/>
    <n v="75000"/>
    <n v="0"/>
    <x v="2"/>
    <x v="0"/>
    <s v="USD"/>
    <n v="1465060797"/>
    <n v="1462468797"/>
    <b v="0"/>
    <n v="0"/>
    <b v="0"/>
    <s v="theater/plays"/>
    <n v="0"/>
    <n v="0"/>
    <x v="1"/>
    <x v="6"/>
  </r>
  <r>
    <n v="4099"/>
    <x v="4092"/>
    <s v="L.U.N.A. (Love, Understanding, Nurturing, and Awareness) is a non-profit organization dedicated to helping raise awareness for causes."/>
    <n v="4500"/>
    <n v="50"/>
    <x v="2"/>
    <x v="0"/>
    <s v="USD"/>
    <n v="1472847873"/>
    <n v="1468959873"/>
    <b v="0"/>
    <n v="1"/>
    <b v="0"/>
    <s v="theater/plays"/>
    <n v="0"/>
    <n v="0"/>
    <x v="1"/>
    <x v="6"/>
  </r>
  <r>
    <n v="4100"/>
    <x v="4093"/>
    <s v="How does war change a family?  A peek into one family's kitchen as their soldier fights in Iraq."/>
    <n v="270"/>
    <n v="0"/>
    <x v="2"/>
    <x v="0"/>
    <s v="USD"/>
    <n v="1414205990"/>
    <n v="1413341990"/>
    <b v="0"/>
    <n v="0"/>
    <b v="0"/>
    <s v="theater/plays"/>
    <n v="0"/>
    <n v="0"/>
    <x v="1"/>
    <x v="6"/>
  </r>
  <r>
    <n v="4101"/>
    <x v="4094"/>
    <s v="This is a Comedic Story about a young boy who saw the image of the perfect woman and from that point searched for someone similar"/>
    <n v="600"/>
    <n v="0"/>
    <x v="2"/>
    <x v="0"/>
    <s v="USD"/>
    <n v="1485380482"/>
    <n v="1482788482"/>
    <b v="0"/>
    <n v="0"/>
    <b v="0"/>
    <s v="theater/plays"/>
    <n v="0"/>
    <n v="0"/>
    <x v="1"/>
    <x v="6"/>
  </r>
  <r>
    <n v="4102"/>
    <x v="4095"/>
    <s v="Local Community theater to get up and running in the Idaho Falls area. Something new, something different!"/>
    <n v="500"/>
    <n v="137"/>
    <x v="2"/>
    <x v="0"/>
    <s v="USD"/>
    <n v="1463343673"/>
    <n v="1460751673"/>
    <b v="0"/>
    <n v="6"/>
    <b v="0"/>
    <s v="theater/plays"/>
    <n v="0"/>
    <n v="0"/>
    <x v="1"/>
    <x v="6"/>
  </r>
  <r>
    <n v="4103"/>
    <x v="4096"/>
    <s v="Weather Men is a play, written by Nathan Black.  A comedy/drama that explores the question of 'why people stay together?'"/>
    <n v="1000"/>
    <n v="100"/>
    <x v="2"/>
    <x v="0"/>
    <s v="USD"/>
    <n v="1440613920"/>
    <n v="1435953566"/>
    <b v="0"/>
    <n v="6"/>
    <b v="0"/>
    <s v="theater/plays"/>
    <n v="0"/>
    <n v="0"/>
    <x v="1"/>
    <x v="6"/>
  </r>
  <r>
    <n v="4104"/>
    <x v="4097"/>
    <s v="PETER PAN, written by Ebony Rattle, is a new retelling of the classic play by J.M. Barrie about a boy who refused to grow up."/>
    <n v="3000"/>
    <n v="641"/>
    <x v="2"/>
    <x v="2"/>
    <s v="AUD"/>
    <n v="1477550434"/>
    <n v="1474958434"/>
    <b v="0"/>
    <n v="14"/>
    <b v="0"/>
    <s v="theater/plays"/>
    <n v="0"/>
    <n v="0"/>
    <x v="1"/>
    <x v="6"/>
  </r>
  <r>
    <n v="4105"/>
    <x v="4098"/>
    <s v="Buscamos finalizar el proceso de producciÃ³n de un espectÃ¡culo de payaso y con Ã©l, activar espacios pÃºblicos para la escena clown."/>
    <n v="33000"/>
    <n v="2300"/>
    <x v="2"/>
    <x v="14"/>
    <s v="MXN"/>
    <n v="1482711309"/>
    <n v="1479860109"/>
    <b v="0"/>
    <n v="6"/>
    <b v="0"/>
    <s v="theater/plays"/>
    <n v="0"/>
    <n v="0"/>
    <x v="1"/>
    <x v="6"/>
  </r>
  <r>
    <n v="4106"/>
    <x v="4099"/>
    <s v="No magic show has ever integrated theatre arts like this.  World of Paradox is designed for all audiences and is interactive in nature."/>
    <n v="5000"/>
    <n v="3530"/>
    <x v="2"/>
    <x v="0"/>
    <s v="USD"/>
    <n v="1427936400"/>
    <n v="1424221866"/>
    <b v="0"/>
    <n v="33"/>
    <b v="0"/>
    <s v="theater/plays"/>
    <n v="0"/>
    <n v="0"/>
    <x v="1"/>
    <x v="6"/>
  </r>
  <r>
    <n v="4107"/>
    <x v="4100"/>
    <s v="A new dramatic comedy dealing with a father's unwillingness to let go of his past causes major problems for the future of his daughter."/>
    <n v="2000"/>
    <n v="41"/>
    <x v="2"/>
    <x v="0"/>
    <s v="USD"/>
    <n v="1411596001"/>
    <n v="1409608801"/>
    <b v="0"/>
    <n v="4"/>
    <b v="0"/>
    <s v="theater/plays"/>
    <n v="0"/>
    <n v="0"/>
    <x v="1"/>
    <x v="6"/>
  </r>
  <r>
    <n v="4108"/>
    <x v="4101"/>
    <s v="We are producing and directing a stage play that will focus on relationships and the stereotypes/truths that prohibit growth."/>
    <n v="3000"/>
    <n v="59"/>
    <x v="2"/>
    <x v="0"/>
    <s v="USD"/>
    <n v="1488517200"/>
    <n v="1485909937"/>
    <b v="0"/>
    <n v="1"/>
    <b v="0"/>
    <s v="theater/plays"/>
    <n v="0"/>
    <n v="0"/>
    <x v="1"/>
    <x v="6"/>
  </r>
  <r>
    <n v="4109"/>
    <x v="4102"/>
    <s v="Jack the Lad - a new play that explores how far the boundaries of friendship will stretch when morality and loyalties clash."/>
    <n v="500"/>
    <n v="0"/>
    <x v="2"/>
    <x v="1"/>
    <s v="GBP"/>
    <n v="1448805404"/>
    <n v="1446209804"/>
    <b v="0"/>
    <n v="0"/>
    <b v="0"/>
    <s v="theater/plays"/>
    <n v="0"/>
    <n v="0"/>
    <x v="1"/>
    <x v="6"/>
  </r>
  <r>
    <n v="4110"/>
    <x v="4103"/>
    <s v="Set in the height of sex, drugs and rock 'n' roll this production is an exciting new take on Moliere's classic! Performing with SpaceUK"/>
    <n v="300"/>
    <n v="86"/>
    <x v="2"/>
    <x v="1"/>
    <s v="GBP"/>
    <n v="1469113351"/>
    <n v="1463929351"/>
    <b v="0"/>
    <n v="6"/>
    <b v="0"/>
    <s v="theater/plays"/>
    <n v="0"/>
    <n v="0"/>
    <x v="1"/>
    <x v="6"/>
  </r>
  <r>
    <n v="4111"/>
    <x v="4104"/>
    <s v="REBORN IN LOVE is the sequel to REBORN FROM ABOVE: A Tale of Eternal Love.  This is part two, of a One-Act play series."/>
    <n v="3000"/>
    <n v="94"/>
    <x v="2"/>
    <x v="0"/>
    <s v="USD"/>
    <n v="1424747740"/>
    <n v="1422155740"/>
    <b v="0"/>
    <n v="6"/>
    <b v="0"/>
    <s v="theater/plays"/>
    <n v="0"/>
    <n v="0"/>
    <x v="1"/>
    <x v="6"/>
  </r>
  <r>
    <n v="4112"/>
    <x v="4105"/>
    <s v="Set in Southern America â€œThe Divideâ€ is a stage play that touches on the issues that are forefront in America and the world."/>
    <n v="2500"/>
    <n v="1"/>
    <x v="2"/>
    <x v="17"/>
    <s v="EUR"/>
    <n v="1456617600"/>
    <n v="1454280186"/>
    <b v="0"/>
    <n v="1"/>
    <b v="0"/>
    <s v="theater/plays"/>
    <n v="0"/>
    <n v="0"/>
    <x v="1"/>
    <x v="6"/>
  </r>
  <r>
    <n v="4113"/>
    <x v="4106"/>
    <s v="A family oriented play about Christians &amp; the sins they live with, portrayed by &quot;puppets and toys&quot; at Queensbury Theater in Houston."/>
    <n v="1500"/>
    <n v="3"/>
    <x v="2"/>
    <x v="0"/>
    <s v="USD"/>
    <n v="1452234840"/>
    <n v="1450619123"/>
    <b v="0"/>
    <n v="3"/>
    <b v="0"/>
    <s v="theater/plays"/>
    <n v="0"/>
    <n v="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0"/>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0"/>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
    <n v="0"/>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0"/>
    <n v="0"/>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0"/>
    <n v="0"/>
    <x v="0"/>
    <s v="science fiction"/>
    <x v="127"/>
    <d v="2015-04-03T13:59:01"/>
  </r>
  <r>
    <n v="128"/>
    <s v="Ralphi3 (Canceled)"/>
    <s v="A Science Fiction film filled with entertainment and Excitement"/>
    <n v="100000"/>
    <n v="1867"/>
    <x v="1"/>
    <s v="US"/>
    <s v="USD"/>
    <n v="1476941293"/>
    <n v="1473917293"/>
    <b v="0"/>
    <n v="6"/>
    <b v="0"/>
    <s v="film &amp; video/science fiction"/>
    <n v="0"/>
    <n v="0"/>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0"/>
    <n v="0"/>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
    <n v="0"/>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0"/>
    <n v="0"/>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0"/>
    <n v="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
    <n v="0"/>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
    <n v="0"/>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0"/>
    <n v="0"/>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
    <n v="0"/>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
    <n v="0"/>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
    <n v="0"/>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0"/>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0"/>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
    <n v="0"/>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0"/>
    <n v="0"/>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0"/>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0"/>
    <n v="0"/>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0"/>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0"/>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
    <n v="0"/>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
    <n v="0"/>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
    <n v="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0"/>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0"/>
    <n v="0"/>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
    <n v="0"/>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0"/>
    <n v="0"/>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0"/>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0"/>
    <n v="0"/>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
    <n v="0"/>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
    <n v="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
    <n v="0"/>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
    <n v="0"/>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
    <n v="0"/>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0"/>
    <n v="0"/>
    <x v="0"/>
    <s v="drama"/>
    <x v="184"/>
    <d v="2014-09-01T03:59:00"/>
  </r>
  <r>
    <n v="185"/>
    <s v="BLANK Short Movie"/>
    <s v="Love has no boundaries!"/>
    <n v="40000"/>
    <n v="2200"/>
    <x v="2"/>
    <s v="NO"/>
    <s v="NOK"/>
    <n v="1471557139"/>
    <n v="1468965139"/>
    <b v="0"/>
    <n v="10"/>
    <b v="0"/>
    <s v="film &amp; video/drama"/>
    <n v="0"/>
    <n v="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
    <n v="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0"/>
    <x v="0"/>
    <s v="drama"/>
    <x v="189"/>
    <d v="2016-09-03T16:34:37"/>
  </r>
  <r>
    <n v="190"/>
    <s v="REGIONRAT, the movie"/>
    <s v="Because hope can be a 4 letter word"/>
    <n v="12000"/>
    <n v="50"/>
    <x v="2"/>
    <s v="US"/>
    <s v="USD"/>
    <n v="1466091446"/>
    <n v="1465227446"/>
    <b v="0"/>
    <n v="1"/>
    <b v="0"/>
    <s v="film &amp; video/drama"/>
    <n v="0"/>
    <n v="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
    <n v="0"/>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0"/>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0"/>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
    <n v="0"/>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
    <n v="0"/>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0"/>
    <n v="0"/>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
    <n v="0"/>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
    <n v="0"/>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
    <n v="0"/>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
    <n v="0"/>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
    <n v="0"/>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
    <n v="0"/>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
    <n v="0"/>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
    <n v="0"/>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0"/>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0"/>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
    <n v="0"/>
    <x v="0"/>
    <s v="drama"/>
    <x v="216"/>
    <d v="2015-04-22T22:00:37"/>
  </r>
  <r>
    <n v="217"/>
    <s v="Bitch"/>
    <s v="A roadmovie by paw"/>
    <n v="100000"/>
    <n v="11943"/>
    <x v="2"/>
    <s v="SE"/>
    <s v="SEK"/>
    <n v="1419780149"/>
    <n v="1417101749"/>
    <b v="0"/>
    <n v="38"/>
    <b v="0"/>
    <s v="film &amp; video/drama"/>
    <n v="0"/>
    <n v="0"/>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
    <n v="0"/>
    <x v="0"/>
    <s v="drama"/>
    <x v="218"/>
    <d v="2015-05-15T15:04:49"/>
  </r>
  <r>
    <n v="219"/>
    <s v="True Colors"/>
    <s v="An hour-long pilot about a group of suburban LGBT teens coming of age in the early 90's."/>
    <n v="50000"/>
    <n v="8815"/>
    <x v="2"/>
    <s v="US"/>
    <s v="USD"/>
    <n v="1459493940"/>
    <n v="1456732225"/>
    <b v="0"/>
    <n v="76"/>
    <b v="0"/>
    <s v="film &amp; video/drama"/>
    <n v="0"/>
    <n v="0"/>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
    <n v="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
    <n v="0"/>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
    <n v="0"/>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0"/>
    <n v="0"/>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
    <n v="0"/>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
    <n v="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0"/>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0"/>
    <n v="0"/>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0"/>
    <n v="0"/>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
    <n v="0"/>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0"/>
    <n v="0"/>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0"/>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0"/>
    <n v="0"/>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0"/>
    <n v="0"/>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0"/>
    <n v="0"/>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
    <n v="0"/>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0"/>
    <n v="0"/>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
    <n v="0"/>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0"/>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0"/>
    <n v="0"/>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0"/>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
    <n v="0"/>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0"/>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
    <n v="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0"/>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0"/>
    <n v="0"/>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0"/>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0"/>
    <n v="0"/>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0"/>
    <n v="0"/>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
    <n v="0"/>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
    <n v="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0"/>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
    <n v="0"/>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0"/>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
    <n v="0"/>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0"/>
    <n v="0"/>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0"/>
    <x v="0"/>
    <s v="animation"/>
    <x v="459"/>
    <d v="2011-11-13T16:22:07"/>
  </r>
  <r>
    <n v="460"/>
    <s v="Darwin's Kiss"/>
    <s v="An animated web series about biological evolution gone haywire."/>
    <n v="8500"/>
    <n v="25"/>
    <x v="2"/>
    <s v="US"/>
    <s v="USD"/>
    <n v="1401595200"/>
    <n v="1398862875"/>
    <b v="0"/>
    <n v="2"/>
    <b v="0"/>
    <s v="film &amp; video/animation"/>
    <n v="0"/>
    <n v="0"/>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0"/>
    <n v="0"/>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0"/>
    <x v="0"/>
    <s v="animation"/>
    <x v="464"/>
    <d v="2016-05-18T20:22:15"/>
  </r>
  <r>
    <n v="465"/>
    <s v="&quot;Amp&quot; A Story About a Robot"/>
    <s v="&quot;Amp&quot; is a short film about a robot with needs."/>
    <n v="512"/>
    <n v="138"/>
    <x v="2"/>
    <s v="US"/>
    <s v="USD"/>
    <n v="1403837574"/>
    <n v="1402455174"/>
    <b v="0"/>
    <n v="8"/>
    <b v="0"/>
    <s v="film &amp; video/animation"/>
    <n v="0"/>
    <n v="0"/>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
    <n v="0"/>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
    <n v="0"/>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0"/>
    <n v="0"/>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
    <n v="0"/>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
    <n v="0"/>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0"/>
    <n v="0"/>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0"/>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0"/>
    <n v="0"/>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
    <n v="0"/>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
    <n v="0"/>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0"/>
    <n v="0"/>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
    <n v="0"/>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0"/>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
    <n v="0"/>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0"/>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0"/>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0"/>
    <x v="0"/>
    <s v="animation"/>
    <x v="496"/>
    <d v="2014-02-10T22:21:14"/>
  </r>
  <r>
    <n v="497"/>
    <s v="Galaxy Probe Kids"/>
    <s v="live-action/animated series pilot."/>
    <n v="4480"/>
    <n v="30"/>
    <x v="2"/>
    <s v="US"/>
    <s v="USD"/>
    <n v="1419483600"/>
    <n v="1414889665"/>
    <b v="0"/>
    <n v="3"/>
    <b v="0"/>
    <s v="film &amp; video/animation"/>
    <n v="0"/>
    <n v="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0"/>
    <n v="0"/>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0"/>
    <n v="0"/>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0"/>
    <n v="0"/>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0"/>
    <n v="0"/>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0"/>
    <n v="0"/>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0"/>
    <n v="0"/>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0"/>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0"/>
    <n v="0"/>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
    <n v="0"/>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
    <n v="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0"/>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
    <n v="0"/>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0"/>
    <n v="0"/>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
    <n v="0"/>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0"/>
    <n v="0"/>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
    <n v="0"/>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0"/>
    <x v="2"/>
    <s v="web"/>
    <x v="540"/>
    <d v="2015-02-04T19:36:46"/>
  </r>
  <r>
    <n v="541"/>
    <s v="Deviations"/>
    <s v="A website dedicated to local Kink Communities; to find others with matching interests and bring them together."/>
    <n v="4500"/>
    <n v="25"/>
    <x v="2"/>
    <s v="US"/>
    <s v="USD"/>
    <n v="1446080834"/>
    <n v="1443488834"/>
    <b v="0"/>
    <n v="1"/>
    <b v="0"/>
    <s v="technology/web"/>
    <n v="0"/>
    <n v="0"/>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0"/>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0"/>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0"/>
    <n v="0"/>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
    <n v="0"/>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0"/>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0"/>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0"/>
    <n v="0"/>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
    <n v="0"/>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0"/>
    <n v="0"/>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0"/>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
    <n v="0"/>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0"/>
    <n v="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
    <n v="0"/>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0"/>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0"/>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0"/>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0"/>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0"/>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
    <n v="0"/>
    <x v="2"/>
    <s v="web"/>
    <x v="568"/>
    <d v="2016-01-16T11:00:00"/>
  </r>
  <r>
    <n v="569"/>
    <s v="Mioti"/>
    <s v="Mioti is an indie game marketplace that doubles as a community for developers to join networks and discuss projects."/>
    <n v="2500"/>
    <n v="20"/>
    <x v="2"/>
    <s v="CA"/>
    <s v="CAD"/>
    <n v="1451679612"/>
    <n v="1449087612"/>
    <b v="0"/>
    <n v="1"/>
    <b v="0"/>
    <s v="technology/web"/>
    <n v="0"/>
    <n v="0"/>
    <x v="2"/>
    <s v="web"/>
    <x v="569"/>
    <d v="2016-01-01T20:20:12"/>
  </r>
  <r>
    <n v="570"/>
    <s v="Relaunching in May"/>
    <s v="Humans have AM/FM/Satellite radio, kids have radio Disney, pets have DogCatRadio."/>
    <n v="85000"/>
    <n v="142"/>
    <x v="2"/>
    <s v="US"/>
    <s v="USD"/>
    <n v="1455822569"/>
    <n v="1453230569"/>
    <b v="0"/>
    <n v="1"/>
    <b v="0"/>
    <s v="technology/web"/>
    <n v="0"/>
    <n v="0"/>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0"/>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0"/>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
    <n v="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0"/>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0"/>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0"/>
    <x v="2"/>
    <s v="web"/>
    <x v="577"/>
    <d v="2016-05-20T14:08:22"/>
  </r>
  <r>
    <n v="578"/>
    <s v="weBuy Crowdsourced Shopping"/>
    <s v="weBuy trade built on technology and Crowd Sourced Power"/>
    <n v="125000"/>
    <n v="14"/>
    <x v="2"/>
    <s v="GB"/>
    <s v="GBP"/>
    <n v="1441633993"/>
    <n v="1439560393"/>
    <b v="0"/>
    <n v="7"/>
    <b v="0"/>
    <s v="technology/web"/>
    <n v="0"/>
    <n v="0"/>
    <x v="2"/>
    <s v="web"/>
    <x v="578"/>
    <d v="2015-09-07T13:53:13"/>
  </r>
  <r>
    <n v="579"/>
    <s v="Course: Learn Cryptography"/>
    <s v="Learn classic and public key cryptography with a full proof-of-concept system in JavaScript."/>
    <n v="12000"/>
    <n v="175"/>
    <x v="2"/>
    <s v="US"/>
    <s v="USD"/>
    <n v="1419539223"/>
    <n v="1416947223"/>
    <b v="0"/>
    <n v="5"/>
    <b v="0"/>
    <s v="technology/web"/>
    <n v="0"/>
    <n v="0"/>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0"/>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0"/>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
    <n v="0"/>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
    <n v="0"/>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0"/>
    <n v="0"/>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0"/>
    <n v="0"/>
    <x v="2"/>
    <s v="web"/>
    <x v="588"/>
    <d v="2016-11-17T19:28:06"/>
  </r>
  <r>
    <n v="589"/>
    <s v="Get Neighborly"/>
    <s v="Services closer than you think..."/>
    <n v="7500"/>
    <n v="1"/>
    <x v="2"/>
    <s v="US"/>
    <s v="USD"/>
    <n v="1436366699"/>
    <n v="1435070699"/>
    <b v="0"/>
    <n v="1"/>
    <b v="0"/>
    <s v="technology/web"/>
    <n v="0"/>
    <n v="0"/>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0"/>
    <n v="0"/>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0"/>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0"/>
    <n v="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
    <n v="0"/>
    <x v="2"/>
    <s v="web"/>
    <x v="593"/>
    <d v="2015-04-06T15:15:45"/>
  </r>
  <r>
    <n v="594"/>
    <s v="Unleashed Fitness"/>
    <s v="Creating a fitness site that will change the fitness game forever!"/>
    <n v="25000"/>
    <n v="26"/>
    <x v="2"/>
    <s v="US"/>
    <s v="USD"/>
    <n v="1460832206"/>
    <n v="1458240206"/>
    <b v="0"/>
    <n v="2"/>
    <b v="0"/>
    <s v="technology/web"/>
    <n v="0"/>
    <n v="0"/>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0"/>
    <x v="2"/>
    <s v="web"/>
    <x v="595"/>
    <d v="2015-05-04T01:40:38"/>
  </r>
  <r>
    <n v="596"/>
    <s v="DigitaliBook free library"/>
    <s v="We present digitaibook,com site which can become a free electronic library with your help,"/>
    <n v="20000"/>
    <n v="6"/>
    <x v="2"/>
    <s v="US"/>
    <s v="USD"/>
    <n v="1478122292"/>
    <n v="1475530292"/>
    <b v="0"/>
    <n v="2"/>
    <b v="0"/>
    <s v="technology/web"/>
    <n v="0"/>
    <n v="0"/>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0"/>
    <x v="2"/>
    <s v="web"/>
    <x v="597"/>
    <d v="2016-07-31T16:00:00"/>
  </r>
  <r>
    <n v="598"/>
    <s v="Goals not creeds"/>
    <s v="This is a project to create a crowd-funding site for Urantia Book readers worldwide."/>
    <n v="2500"/>
    <n v="850"/>
    <x v="2"/>
    <s v="US"/>
    <s v="USD"/>
    <n v="1417737781"/>
    <n v="1415145781"/>
    <b v="0"/>
    <n v="7"/>
    <b v="0"/>
    <s v="technology/web"/>
    <n v="0"/>
    <n v="0"/>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0"/>
    <x v="2"/>
    <s v="web"/>
    <x v="599"/>
    <d v="2015-03-08T15:16:00"/>
  </r>
  <r>
    <n v="600"/>
    <s v="Anaheim California here we come but we need your help."/>
    <s v="Science Technology Engineering and Math + youth = a brighter tomorrow."/>
    <n v="5000"/>
    <n v="100"/>
    <x v="1"/>
    <s v="US"/>
    <s v="USD"/>
    <n v="1431198562"/>
    <n v="1426014562"/>
    <b v="0"/>
    <n v="1"/>
    <b v="0"/>
    <s v="technology/web"/>
    <n v="0"/>
    <n v="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0"/>
    <n v="0"/>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0"/>
    <n v="0"/>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0"/>
    <n v="0"/>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
    <n v="0"/>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
    <n v="0"/>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
    <n v="0"/>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
    <n v="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0"/>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
    <n v="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0"/>
    <n v="0"/>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0"/>
    <n v="0"/>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
    <n v="0"/>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0"/>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0"/>
    <n v="0"/>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
    <n v="0"/>
    <x v="2"/>
    <s v="web"/>
    <x v="633"/>
    <d v="2016-06-17T23:00:00"/>
  </r>
  <r>
    <n v="634"/>
    <s v="pitchtograndma (Canceled)"/>
    <s v="We help companies to explain what they do in simple, grandma-would-understand terms."/>
    <n v="5000"/>
    <n v="1"/>
    <x v="1"/>
    <s v="US"/>
    <s v="USD"/>
    <n v="1424989029"/>
    <n v="1422397029"/>
    <b v="0"/>
    <n v="1"/>
    <b v="0"/>
    <s v="technology/web"/>
    <n v="0"/>
    <n v="0"/>
    <x v="2"/>
    <s v="web"/>
    <x v="634"/>
    <d v="2015-02-26T22:17:09"/>
  </r>
  <r>
    <n v="635"/>
    <s v="Pleero, A Technology Team Building Website (Canceled)"/>
    <s v="Network used for building technology development teams."/>
    <n v="25000"/>
    <n v="2"/>
    <x v="1"/>
    <s v="US"/>
    <s v="USD"/>
    <n v="1428804762"/>
    <n v="1426212762"/>
    <b v="0"/>
    <n v="1"/>
    <b v="0"/>
    <s v="technology/web"/>
    <n v="0"/>
    <n v="0"/>
    <x v="2"/>
    <s v="web"/>
    <x v="635"/>
    <d v="2015-04-12T02:12:42"/>
  </r>
  <r>
    <n v="636"/>
    <s v="Keto Advice (Canceled)"/>
    <s v="With no central location for keto knowledge, keto advice will be a community run knowledge base."/>
    <n v="2000"/>
    <n v="4"/>
    <x v="1"/>
    <s v="GB"/>
    <s v="GBP"/>
    <n v="1433587620"/>
    <n v="1430996150"/>
    <b v="0"/>
    <n v="1"/>
    <b v="0"/>
    <s v="technology/web"/>
    <n v="0"/>
    <n v="0"/>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0"/>
    <x v="2"/>
    <s v="web"/>
    <x v="638"/>
    <d v="2017-03-25T13:14:22"/>
  </r>
  <r>
    <n v="639"/>
    <s v="Kids Educational Social Media Site (Canceled)"/>
    <s v="Development of a Safe and Educational Social Media site for kids."/>
    <n v="1000000"/>
    <n v="1"/>
    <x v="1"/>
    <s v="US"/>
    <s v="USD"/>
    <n v="1413208795"/>
    <n v="1408024795"/>
    <b v="0"/>
    <n v="1"/>
    <b v="0"/>
    <s v="technology/web"/>
    <n v="0"/>
    <n v="0"/>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0"/>
    <n v="0"/>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
    <n v="0"/>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0"/>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0"/>
    <n v="0"/>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
    <n v="0"/>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0"/>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
    <n v="0"/>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0"/>
    <n v="0"/>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
    <n v="0"/>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
    <n v="0"/>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
    <n v="0"/>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
    <n v="0"/>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0"/>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0"/>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
    <n v="0"/>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0"/>
    <n v="0"/>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
    <n v="0"/>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0"/>
    <n v="0"/>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
    <n v="0"/>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
    <n v="0"/>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0"/>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0"/>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
    <n v="0"/>
    <x v="2"/>
    <s v="wearables"/>
    <x v="683"/>
    <d v="2016-10-31T21:36:04"/>
  </r>
  <r>
    <n v="684"/>
    <s v="Arcus Motion Analyzer | The Versatile Smart Ring"/>
    <s v="Arcus gives your fingers super powers."/>
    <n v="320000"/>
    <n v="23948"/>
    <x v="2"/>
    <s v="US"/>
    <s v="USD"/>
    <n v="1406257200"/>
    <n v="1403176891"/>
    <b v="0"/>
    <n v="135"/>
    <b v="0"/>
    <s v="technology/wearables"/>
    <n v="0"/>
    <n v="0"/>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
    <n v="0"/>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0"/>
    <n v="0"/>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
    <n v="0"/>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
    <n v="0"/>
    <x v="2"/>
    <s v="wearables"/>
    <x v="689"/>
    <d v="2016-12-08T04:59:00"/>
  </r>
  <r>
    <n v="690"/>
    <s v="BLOXSHIELD"/>
    <s v="A radiation shield for your fitness tracker, smartwatch or other wearable smart device"/>
    <n v="20000"/>
    <n v="2468"/>
    <x v="2"/>
    <s v="US"/>
    <s v="USD"/>
    <n v="1473400800"/>
    <n v="1469718841"/>
    <b v="0"/>
    <n v="34"/>
    <b v="0"/>
    <s v="technology/wearables"/>
    <n v="0"/>
    <n v="0"/>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
    <n v="0"/>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0"/>
    <n v="0"/>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
    <n v="0"/>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0"/>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0"/>
    <n v="0"/>
    <x v="2"/>
    <s v="wearables"/>
    <x v="695"/>
    <d v="2014-10-31T12:30:20"/>
  </r>
  <r>
    <n v="696"/>
    <s v="trustee"/>
    <s v="Show your fidelity by wearing the Trustee rings! Show where you are (at)!"/>
    <n v="175000"/>
    <n v="1"/>
    <x v="2"/>
    <s v="NL"/>
    <s v="EUR"/>
    <n v="1406326502"/>
    <n v="1403734502"/>
    <b v="0"/>
    <n v="1"/>
    <b v="0"/>
    <s v="technology/wearables"/>
    <n v="0"/>
    <n v="0"/>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
    <n v="0"/>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
    <n v="0"/>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
    <n v="0"/>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0"/>
    <n v="0"/>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
    <n v="0"/>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
    <n v="0"/>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0"/>
    <n v="0"/>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
    <n v="0"/>
    <x v="2"/>
    <s v="wearables"/>
    <x v="704"/>
    <d v="2017-02-20T04:37:48"/>
  </r>
  <r>
    <n v="705"/>
    <s v="SomnoScope"/>
    <s v="The closest thing ever to the Holy Grail of wearables technology"/>
    <n v="100000"/>
    <n v="977"/>
    <x v="2"/>
    <s v="NL"/>
    <s v="EUR"/>
    <n v="1484999278"/>
    <n v="1482407278"/>
    <b v="0"/>
    <n v="5"/>
    <b v="0"/>
    <s v="technology/wearables"/>
    <n v="0"/>
    <n v="0"/>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
    <n v="0"/>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
    <n v="0"/>
    <x v="2"/>
    <s v="wearables"/>
    <x v="708"/>
    <d v="2014-09-13T13:56:40"/>
  </r>
  <r>
    <n v="709"/>
    <s v="lumiglove"/>
    <s v="A &quot;handheld&quot; light, which eases the way you illuminate objects and/or paths."/>
    <n v="15000"/>
    <n v="61"/>
    <x v="2"/>
    <s v="US"/>
    <s v="USD"/>
    <n v="1417741159"/>
    <n v="1415149159"/>
    <b v="0"/>
    <n v="2"/>
    <b v="0"/>
    <s v="technology/wearables"/>
    <n v="0"/>
    <n v="0"/>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
    <n v="0"/>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0"/>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
    <n v="0"/>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
    <n v="0"/>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0"/>
    <n v="0"/>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
    <n v="0"/>
    <x v="2"/>
    <s v="wearables"/>
    <x v="716"/>
    <d v="2014-12-01T00:00:00"/>
  </r>
  <r>
    <n v="717"/>
    <s v="cool air belt"/>
    <s v="Cool air flowing under clothing keeps you cool."/>
    <n v="100000"/>
    <n v="305"/>
    <x v="2"/>
    <s v="US"/>
    <s v="USD"/>
    <n v="1409949002"/>
    <n v="1407357002"/>
    <b v="0"/>
    <n v="4"/>
    <b v="0"/>
    <s v="technology/wearables"/>
    <n v="0"/>
    <n v="0"/>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
    <n v="0"/>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0"/>
    <n v="0"/>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0"/>
    <n v="0"/>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0"/>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
    <n v="0"/>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0"/>
    <n v="0"/>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
    <n v="0"/>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0"/>
    <n v="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
    <n v="0"/>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
    <n v="0"/>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0"/>
    <n v="0"/>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
    <n v="0"/>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
    <n v="0"/>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0"/>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0"/>
    <n v="0"/>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
    <n v="0"/>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0"/>
    <n v="0"/>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0"/>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0"/>
    <n v="0"/>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
    <n v="0"/>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0"/>
    <n v="0"/>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
    <n v="0"/>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
    <n v="0"/>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
    <n v="0"/>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0"/>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0"/>
    <n v="0"/>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
    <n v="0"/>
    <x v="4"/>
    <s v="jazz"/>
    <x v="872"/>
    <d v="2011-03-10T19:48:47"/>
  </r>
  <r>
    <n v="873"/>
    <s v="The Dreamer-An Original Jazz CD"/>
    <s v="Fall in love with &quot;The Dreamer&quot;, new original music from trumpeter Freddie Dunn!"/>
    <n v="3500"/>
    <n v="45"/>
    <x v="2"/>
    <s v="US"/>
    <s v="USD"/>
    <n v="1352610040"/>
    <n v="1349150440"/>
    <b v="0"/>
    <n v="5"/>
    <b v="0"/>
    <s v="music/jazz"/>
    <n v="0"/>
    <n v="0"/>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
    <n v="0"/>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
    <n v="0"/>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
    <n v="0"/>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0"/>
    <n v="0"/>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
    <n v="0"/>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0"/>
    <n v="0"/>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
    <n v="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
    <n v="0"/>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
    <n v="0"/>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
    <n v="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
    <n v="0"/>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
    <n v="0"/>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0"/>
    <n v="0"/>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0"/>
    <n v="0"/>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0"/>
    <n v="0"/>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0"/>
    <n v="0"/>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
    <n v="0"/>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
    <n v="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
    <n v="0"/>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0"/>
    <n v="0"/>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
    <n v="0"/>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0"/>
    <n v="0"/>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
    <n v="0"/>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0"/>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0"/>
    <n v="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0"/>
    <x v="4"/>
    <s v="jazz"/>
    <x v="904"/>
    <d v="2016-01-03T01:55:37"/>
  </r>
  <r>
    <n v="905"/>
    <s v="Jazz For Everyone!"/>
    <s v="Working hard to get into the studio to record, produce, and edit my break out CD. I hope to realize my vision!"/>
    <n v="6500"/>
    <n v="196"/>
    <x v="2"/>
    <s v="US"/>
    <s v="USD"/>
    <n v="1295847926"/>
    <n v="1290663926"/>
    <b v="0"/>
    <n v="6"/>
    <b v="0"/>
    <s v="music/jazz"/>
    <n v="0"/>
    <n v="0"/>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0"/>
    <n v="0"/>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
    <n v="0"/>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
    <n v="0"/>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0"/>
    <n v="0"/>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0"/>
    <n v="0"/>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
    <n v="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0"/>
    <n v="0"/>
    <x v="4"/>
    <s v="jazz"/>
    <x v="918"/>
    <d v="2014-12-01T22:59:21"/>
  </r>
  <r>
    <n v="919"/>
    <s v="Jazz CD:  Out of The Blue"/>
    <s v="Cool jazz with a New Orleans flavor."/>
    <n v="20000"/>
    <n v="100"/>
    <x v="2"/>
    <s v="US"/>
    <s v="USD"/>
    <n v="1355930645"/>
    <n v="1352906645"/>
    <b v="0"/>
    <n v="1"/>
    <b v="0"/>
    <s v="music/jazz"/>
    <n v="0"/>
    <n v="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
    <n v="0"/>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
    <n v="0"/>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0"/>
    <n v="0"/>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
    <n v="0"/>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0"/>
    <n v="0"/>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
    <n v="0"/>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
    <n v="0"/>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0"/>
    <n v="0"/>
    <x v="4"/>
    <s v="jazz"/>
    <x v="931"/>
    <d v="2014-03-16T22:00:00"/>
  </r>
  <r>
    <n v="932"/>
    <s v="Mandy Harvey Christmas Album"/>
    <s v="Help me to create my 3rd album, a Christmas CD with 16 Holiday/Original favorites!"/>
    <n v="9500"/>
    <n v="1381"/>
    <x v="2"/>
    <s v="US"/>
    <s v="USD"/>
    <n v="1363990545"/>
    <n v="1360106145"/>
    <b v="0"/>
    <n v="30"/>
    <b v="0"/>
    <s v="music/jazz"/>
    <n v="0"/>
    <n v="0"/>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
    <n v="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
    <n v="0"/>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0"/>
    <n v="0"/>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0"/>
    <n v="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0"/>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0"/>
    <n v="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
    <n v="0"/>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0"/>
    <n v="0"/>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0"/>
    <n v="0"/>
    <x v="2"/>
    <s v="wearables"/>
    <x v="942"/>
    <d v="2016-02-18T20:14:20"/>
  </r>
  <r>
    <n v="943"/>
    <s v="SleepMode"/>
    <s v="A mask for home or travel that will give you the best, undisturbed sleep of your life."/>
    <n v="3000"/>
    <n v="289"/>
    <x v="2"/>
    <s v="US"/>
    <s v="USD"/>
    <n v="1480438905"/>
    <n v="1477843305"/>
    <b v="0"/>
    <n v="12"/>
    <b v="0"/>
    <s v="technology/wearables"/>
    <n v="0"/>
    <n v="0"/>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
    <n v="0"/>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0"/>
    <n v="0"/>
    <x v="2"/>
    <s v="wearables"/>
    <x v="945"/>
    <d v="2017-02-18T23:59:00"/>
  </r>
  <r>
    <n v="946"/>
    <s v="OmniTrade Apron"/>
    <s v="Soft edged-Hard working. The perfect wearable organization for the home and professional shop."/>
    <n v="15000"/>
    <n v="286"/>
    <x v="2"/>
    <s v="US"/>
    <s v="USD"/>
    <n v="1473444048"/>
    <n v="1470852048"/>
    <b v="0"/>
    <n v="5"/>
    <b v="0"/>
    <s v="technology/wearables"/>
    <n v="0"/>
    <n v="0"/>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
    <n v="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0"/>
    <n v="0"/>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
    <n v="0"/>
    <x v="2"/>
    <s v="wearables"/>
    <x v="950"/>
    <d v="2016-01-17T18:01:01"/>
  </r>
  <r>
    <n v="951"/>
    <s v="Smart Harness"/>
    <s v="Revolutionizing the way we walk our dogs!"/>
    <n v="50000"/>
    <n v="19195"/>
    <x v="2"/>
    <s v="US"/>
    <s v="USD"/>
    <n v="1465054872"/>
    <n v="1461166872"/>
    <b v="0"/>
    <n v="121"/>
    <b v="0"/>
    <s v="technology/wearables"/>
    <n v="0"/>
    <n v="0"/>
    <x v="2"/>
    <s v="wearables"/>
    <x v="951"/>
    <d v="2016-06-04T15:41:12"/>
  </r>
  <r>
    <n v="952"/>
    <s v="Audionoggin - Join the Earvolution"/>
    <s v="Audionoggin: Wireless personal surround sound for the athlete in everyone."/>
    <n v="49000"/>
    <n v="19572"/>
    <x v="2"/>
    <s v="US"/>
    <s v="USD"/>
    <n v="1479483812"/>
    <n v="1476888212"/>
    <b v="0"/>
    <n v="196"/>
    <b v="0"/>
    <s v="technology/wearables"/>
    <n v="0"/>
    <n v="0"/>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
    <n v="0"/>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
    <n v="0"/>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0"/>
    <n v="0"/>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0"/>
    <n v="0"/>
    <x v="2"/>
    <s v="wearables"/>
    <x v="956"/>
    <d v="2015-04-26T20:55:59"/>
  </r>
  <r>
    <n v="957"/>
    <s v="DUALBAND, the Leather NFC Smart Watch Band"/>
    <s v="A Leather Smart watch Band, that NEVER needs to be charged for only $37!"/>
    <n v="12000"/>
    <n v="233"/>
    <x v="2"/>
    <s v="US"/>
    <s v="USD"/>
    <n v="1479392133"/>
    <n v="1476710133"/>
    <b v="0"/>
    <n v="7"/>
    <b v="0"/>
    <s v="technology/wearables"/>
    <n v="0"/>
    <n v="0"/>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
    <n v="0"/>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
    <n v="0"/>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
    <n v="0"/>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
    <n v="0"/>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
    <n v="0"/>
    <x v="2"/>
    <s v="wearables"/>
    <x v="962"/>
    <d v="2016-02-11T17:05:53"/>
  </r>
  <r>
    <n v="963"/>
    <s v="The Ultimate Learning Center"/>
    <s v="WE are molding an educated, motivated, non violent GENERATION!"/>
    <n v="35000"/>
    <n v="377"/>
    <x v="2"/>
    <s v="US"/>
    <s v="USD"/>
    <n v="1476717319"/>
    <n v="1473693319"/>
    <b v="0"/>
    <n v="9"/>
    <b v="0"/>
    <s v="technology/wearables"/>
    <n v="0"/>
    <n v="0"/>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
    <n v="0"/>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0"/>
    <n v="0"/>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
    <n v="0"/>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
    <n v="0"/>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0"/>
    <n v="0"/>
    <x v="2"/>
    <s v="wearables"/>
    <x v="968"/>
    <d v="2014-08-15T20:20:34"/>
  </r>
  <r>
    <n v="969"/>
    <s v="Make 100 | Geek &amp; Chic: Smart Safety Jewelry."/>
    <s v="Geek &amp; Chic Smart Jewelry Collection, Wearables Meet Style!"/>
    <n v="30000"/>
    <n v="14000"/>
    <x v="2"/>
    <s v="MX"/>
    <s v="MXN"/>
    <n v="1486624607"/>
    <n v="1483773407"/>
    <b v="0"/>
    <n v="11"/>
    <b v="0"/>
    <s v="technology/wearables"/>
    <n v="0"/>
    <n v="0"/>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
    <n v="0"/>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0"/>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
    <n v="0"/>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0"/>
    <n v="0"/>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
    <n v="0"/>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0"/>
    <n v="0"/>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0"/>
    <n v="0"/>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
    <n v="0"/>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
    <n v="0"/>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
    <n v="0"/>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
    <n v="0"/>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0"/>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0"/>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
    <n v="0"/>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0"/>
    <n v="0"/>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0"/>
    <n v="0"/>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
    <n v="0"/>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
    <n v="0"/>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
    <n v="0"/>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0"/>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0"/>
    <n v="0"/>
    <x v="2"/>
    <s v="wearables"/>
    <x v="991"/>
    <d v="2016-07-12T18:51:00"/>
  </r>
  <r>
    <n v="992"/>
    <s v="WairConditioning"/>
    <s v="The HOTTEST and COOLEST thing yet! WairConditioning... an entirely new level of comfortability!"/>
    <n v="100000"/>
    <n v="467"/>
    <x v="2"/>
    <s v="US"/>
    <s v="USD"/>
    <n v="1462655519"/>
    <n v="1457475119"/>
    <b v="0"/>
    <n v="4"/>
    <b v="0"/>
    <s v="technology/wearables"/>
    <n v="0"/>
    <n v="0"/>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
    <n v="0"/>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0"/>
    <n v="0"/>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0"/>
    <n v="0"/>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0"/>
    <n v="0"/>
    <x v="2"/>
    <s v="wearables"/>
    <x v="996"/>
    <d v="2014-07-27T15:27:00"/>
  </r>
  <r>
    <n v="997"/>
    <s v="iPhanny"/>
    <s v="The iPhanny keeps your iPhone 6 safe from bending in those dangerous pants pockets."/>
    <n v="5000"/>
    <n v="65"/>
    <x v="2"/>
    <s v="US"/>
    <s v="USD"/>
    <n v="1417145297"/>
    <n v="1414549697"/>
    <b v="0"/>
    <n v="8"/>
    <b v="0"/>
    <s v="technology/wearables"/>
    <n v="0"/>
    <n v="0"/>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
    <n v="0"/>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0"/>
    <n v="0"/>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0"/>
    <n v="0"/>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0"/>
    <n v="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
    <n v="0"/>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
    <n v="0"/>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
    <n v="0"/>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
    <n v="0"/>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0"/>
    <n v="0"/>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
    <n v="0"/>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
    <n v="0"/>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0"/>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0"/>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0"/>
    <n v="0"/>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
    <n v="0"/>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
    <n v="0"/>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0"/>
    <n v="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0"/>
    <n v="0"/>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
    <n v="0"/>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0"/>
    <n v="0"/>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
    <n v="0"/>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0"/>
    <n v="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0"/>
    <n v="0"/>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0"/>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0"/>
    <n v="0"/>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0"/>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0"/>
    <n v="0"/>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
    <n v="0"/>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
    <n v="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
    <n v="0"/>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0"/>
    <n v="0"/>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0"/>
    <n v="0"/>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0"/>
    <n v="0"/>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
    <n v="0"/>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0"/>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
    <n v="0"/>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
    <n v="0"/>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0"/>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0"/>
    <n v="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0"/>
    <n v="0"/>
    <x v="6"/>
    <s v="video games"/>
    <x v="1074"/>
    <d v="2014-01-04T04:09:05"/>
  </r>
  <r>
    <n v="1075"/>
    <s v="Towers Of The Apocalypse"/>
    <s v="Fully 3D, post Apocalyptic themed tower defense video game. New take on the genre."/>
    <n v="1000"/>
    <n v="45"/>
    <x v="2"/>
    <s v="US"/>
    <s v="USD"/>
    <n v="1336340516"/>
    <n v="1333748516"/>
    <b v="0"/>
    <n v="3"/>
    <b v="0"/>
    <s v="games/video games"/>
    <n v="0"/>
    <n v="0"/>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
    <n v="0"/>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
    <n v="0"/>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0"/>
    <n v="0"/>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0"/>
    <n v="0"/>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0"/>
    <n v="0"/>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0"/>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
    <n v="0"/>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
    <n v="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0"/>
    <n v="0"/>
    <x v="6"/>
    <s v="video games"/>
    <x v="1085"/>
    <d v="2016-03-14T15:06:15"/>
  </r>
  <r>
    <n v="1086"/>
    <s v="Cyber Universe Online"/>
    <s v="Humanity's future in the Galaxy"/>
    <n v="18000"/>
    <n v="15"/>
    <x v="2"/>
    <s v="US"/>
    <s v="USD"/>
    <n v="1408913291"/>
    <n v="1406321291"/>
    <b v="0"/>
    <n v="2"/>
    <b v="0"/>
    <s v="games/video games"/>
    <n v="0"/>
    <n v="0"/>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
    <n v="0"/>
    <x v="6"/>
    <s v="video games"/>
    <x v="1088"/>
    <d v="2014-04-24T19:11:07"/>
  </r>
  <r>
    <n v="1089"/>
    <s v="Farabel"/>
    <s v="Farabel is a single player turn-based fantasy strategy game for Mac/PC/Linux"/>
    <n v="15000"/>
    <n v="1174"/>
    <x v="2"/>
    <s v="FR"/>
    <s v="EUR"/>
    <n v="1435293175"/>
    <n v="1432701175"/>
    <b v="0"/>
    <n v="49"/>
    <b v="0"/>
    <s v="games/video games"/>
    <n v="0"/>
    <n v="0"/>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0"/>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
    <n v="0"/>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0"/>
    <n v="0"/>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
    <n v="0"/>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
    <n v="0"/>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0"/>
    <n v="0"/>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
    <n v="0"/>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0"/>
    <x v="6"/>
    <s v="video games"/>
    <x v="1097"/>
    <d v="2014-03-02T19:01:17"/>
  </r>
  <r>
    <n v="1098"/>
    <s v="Kick, Punch... Fireball"/>
    <s v="Kick, Punch... Fireball is an FPS type arena game set inside the fantasy world."/>
    <n v="25000"/>
    <n v="1803"/>
    <x v="2"/>
    <s v="US"/>
    <s v="USD"/>
    <n v="1397413095"/>
    <n v="1394821095"/>
    <b v="0"/>
    <n v="22"/>
    <b v="0"/>
    <s v="games/video games"/>
    <n v="0"/>
    <n v="0"/>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
    <n v="0"/>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0"/>
    <n v="0"/>
    <x v="6"/>
    <s v="video games"/>
    <x v="1100"/>
    <d v="2016-02-14T02:39:31"/>
  </r>
  <r>
    <n v="1101"/>
    <s v="Strain Wars"/>
    <s v="Different strains of marijuana leafs battling to the death to see which one is the top strain."/>
    <n v="100000"/>
    <n v="41"/>
    <x v="2"/>
    <s v="US"/>
    <s v="USD"/>
    <n v="1468519920"/>
    <n v="1466188338"/>
    <b v="0"/>
    <n v="6"/>
    <b v="0"/>
    <s v="games/video games"/>
    <n v="0"/>
    <n v="0"/>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0"/>
    <n v="0"/>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0"/>
    <n v="0"/>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0"/>
    <n v="0"/>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0"/>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
    <n v="0"/>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0"/>
    <n v="0"/>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0"/>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
    <n v="0"/>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0"/>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
    <n v="0"/>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
    <n v="0"/>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0"/>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0"/>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0"/>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0"/>
    <n v="0"/>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0"/>
    <n v="0"/>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0"/>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0"/>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0"/>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0"/>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
    <n v="0"/>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0"/>
    <n v="0"/>
    <x v="6"/>
    <s v="mobile games"/>
    <x v="1127"/>
    <d v="2014-11-14T21:30:00"/>
  </r>
  <r>
    <n v="1128"/>
    <s v="Flying Turds"/>
    <s v="#havingfunFTW"/>
    <n v="1000"/>
    <n v="1"/>
    <x v="2"/>
    <s v="GB"/>
    <s v="GBP"/>
    <n v="1407425717"/>
    <n v="1404833717"/>
    <b v="0"/>
    <n v="1"/>
    <b v="0"/>
    <s v="games/mobile games"/>
    <n v="0"/>
    <n v="0"/>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0"/>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0"/>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
    <n v="0"/>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
    <n v="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0"/>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
    <n v="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0"/>
    <n v="0"/>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
    <n v="0"/>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0"/>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0"/>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0"/>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0"/>
    <n v="0"/>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0"/>
    <x v="7"/>
    <s v="food trucks"/>
    <x v="1148"/>
    <d v="2016-12-01T05:06:21"/>
  </r>
  <r>
    <n v="1149"/>
    <s v="The Floridian Food Truck"/>
    <s v="Bringing culturally diverse Floridian cuisine to the people!"/>
    <n v="50000"/>
    <n v="75"/>
    <x v="2"/>
    <s v="US"/>
    <s v="USD"/>
    <n v="1466096566"/>
    <n v="1463504566"/>
    <b v="0"/>
    <n v="2"/>
    <b v="0"/>
    <s v="food/food trucks"/>
    <n v="0"/>
    <n v="0"/>
    <x v="7"/>
    <s v="food trucks"/>
    <x v="1149"/>
    <d v="2016-06-16T17:02:46"/>
  </r>
  <r>
    <n v="1150"/>
    <s v="Chef Po's Food Truck"/>
    <s v="Bringing delicious authentic and fusion Taiwanese Food to the West Coast."/>
    <n v="2500"/>
    <n v="252"/>
    <x v="2"/>
    <s v="US"/>
    <s v="USD"/>
    <n v="1452293675"/>
    <n v="1447109675"/>
    <b v="0"/>
    <n v="6"/>
    <b v="0"/>
    <s v="food/food trucks"/>
    <n v="0"/>
    <n v="0"/>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0"/>
    <n v="0"/>
    <x v="7"/>
    <s v="food trucks"/>
    <x v="1152"/>
    <d v="2015-05-15T17:01:52"/>
  </r>
  <r>
    <n v="1153"/>
    <s v="The Cold Spot Mobile Trailer"/>
    <s v="A mobile concession trailer for snow cones, ice cream, smoothies and more"/>
    <n v="8000"/>
    <n v="50"/>
    <x v="2"/>
    <s v="US"/>
    <s v="USD"/>
    <n v="1434647305"/>
    <n v="1432055305"/>
    <b v="0"/>
    <n v="1"/>
    <b v="0"/>
    <s v="food/food trucks"/>
    <n v="0"/>
    <n v="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0"/>
    <n v="0"/>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
    <n v="0"/>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0"/>
    <n v="0"/>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0"/>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0"/>
    <n v="0"/>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0"/>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
    <n v="0"/>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
    <n v="0"/>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0"/>
    <n v="0"/>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0"/>
    <n v="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0"/>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0"/>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0"/>
    <n v="0"/>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0"/>
    <n v="0"/>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0"/>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0"/>
    <n v="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
    <n v="0"/>
    <x v="7"/>
    <s v="food trucks"/>
    <x v="1180"/>
    <d v="2014-06-28T19:21:54"/>
  </r>
  <r>
    <n v="1181"/>
    <s v="Gringo Loco Tacos Food Truck"/>
    <s v="Bringing the best tacos to the streets of Chicago!"/>
    <n v="50000"/>
    <n v="4"/>
    <x v="2"/>
    <s v="US"/>
    <s v="USD"/>
    <n v="1425197321"/>
    <n v="1422605321"/>
    <b v="0"/>
    <n v="3"/>
    <b v="0"/>
    <s v="food/food trucks"/>
    <n v="0"/>
    <n v="0"/>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0"/>
    <n v="0"/>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
    <n v="0"/>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0"/>
    <n v="0"/>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0"/>
    <n v="0"/>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0"/>
    <n v="0"/>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
    <n v="0"/>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
    <n v="0"/>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
    <n v="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
    <n v="0"/>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0"/>
    <n v="0"/>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
    <n v="0"/>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0"/>
    <n v="0"/>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
    <n v="0"/>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
    <n v="0"/>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
    <n v="0"/>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
    <n v="0"/>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
    <n v="0"/>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
    <n v="0"/>
    <x v="2"/>
    <s v="wearables"/>
    <x v="1306"/>
    <d v="2014-12-04T10:58:54"/>
  </r>
  <r>
    <n v="1307"/>
    <s v="VR Card - Customized Virtual Reality Viewer (Canceled)"/>
    <s v="Get VR to Everyone with Mailable, Ready to Use Viewers"/>
    <n v="50000"/>
    <n v="5757"/>
    <x v="1"/>
    <s v="US"/>
    <s v="USD"/>
    <n v="1455710679"/>
    <n v="1453118679"/>
    <b v="0"/>
    <n v="45"/>
    <b v="0"/>
    <s v="technology/wearables"/>
    <n v="0"/>
    <n v="0"/>
    <x v="2"/>
    <s v="wearables"/>
    <x v="1307"/>
    <d v="2016-02-17T12:04:39"/>
  </r>
  <r>
    <n v="1308"/>
    <s v="Boost Band: Wristband Phone Charger (Canceled)"/>
    <s v="Boost Band, a wristband that charges any device"/>
    <n v="10000"/>
    <n v="1136"/>
    <x v="1"/>
    <s v="US"/>
    <s v="USD"/>
    <n v="1475937812"/>
    <n v="1472481812"/>
    <b v="0"/>
    <n v="38"/>
    <b v="0"/>
    <s v="technology/wearables"/>
    <n v="0"/>
    <n v="0"/>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0"/>
    <n v="0"/>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
    <n v="0"/>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
    <n v="0"/>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
    <n v="0"/>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
    <n v="0"/>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0"/>
    <n v="0"/>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
    <n v="0"/>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0"/>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0"/>
    <n v="0"/>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
    <n v="0"/>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
    <n v="0"/>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
    <n v="0"/>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0"/>
    <n v="0"/>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0"/>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0"/>
    <n v="0"/>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0"/>
    <n v="0"/>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0"/>
    <n v="0"/>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0"/>
    <n v="0"/>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0"/>
    <n v="0"/>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0"/>
    <n v="0"/>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
    <n v="0"/>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
    <n v="0"/>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0"/>
    <n v="0"/>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
    <n v="0"/>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
    <n v="0"/>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
    <n v="0"/>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
    <n v="0"/>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0"/>
    <n v="0"/>
    <x v="2"/>
    <s v="wearables"/>
    <x v="1338"/>
    <d v="2015-08-02T19:17:13"/>
  </r>
  <r>
    <n v="1339"/>
    <s v="Linkoo (Canceled)"/>
    <s v="World's Smallest customizable Phone &amp; GPS Watch for kids !"/>
    <n v="50000"/>
    <n v="3317"/>
    <x v="1"/>
    <s v="US"/>
    <s v="USD"/>
    <n v="1418056315"/>
    <n v="1414164715"/>
    <b v="0"/>
    <n v="37"/>
    <b v="0"/>
    <s v="technology/wearables"/>
    <n v="0"/>
    <n v="0"/>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
    <n v="0"/>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0"/>
    <n v="0"/>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0"/>
    <n v="0"/>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0"/>
    <x v="3"/>
    <s v="translations"/>
    <x v="1405"/>
    <d v="2014-11-28T17:20:01"/>
  </r>
  <r>
    <n v="1406"/>
    <s v="Man Down! Translation project"/>
    <s v="The White coat and the battle dress uniform"/>
    <n v="12000"/>
    <n v="15"/>
    <x v="2"/>
    <s v="IT"/>
    <s v="EUR"/>
    <n v="1449914400"/>
    <n v="1445336607"/>
    <b v="0"/>
    <n v="3"/>
    <b v="0"/>
    <s v="publishing/translations"/>
    <n v="0"/>
    <n v="0"/>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
    <n v="0"/>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0"/>
    <n v="0"/>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0"/>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0"/>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0"/>
    <n v="0"/>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
    <n v="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0"/>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
    <n v="0"/>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0"/>
    <n v="0"/>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0"/>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0"/>
    <n v="0"/>
    <x v="3"/>
    <s v="translations"/>
    <x v="1419"/>
    <d v="2016-10-09T10:56:59"/>
  </r>
  <r>
    <n v="1420"/>
    <s v="Shakespeare in the Hood - Romeo and Juliet"/>
    <s v="Help me butcher Shakespeare in a satirical fashion."/>
    <n v="110"/>
    <n v="3"/>
    <x v="2"/>
    <s v="US"/>
    <s v="USD"/>
    <n v="1467129686"/>
    <n v="1464969686"/>
    <b v="0"/>
    <n v="3"/>
    <b v="0"/>
    <s v="publishing/translations"/>
    <n v="0"/>
    <n v="0"/>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0"/>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
    <n v="0"/>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0"/>
    <n v="0"/>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0"/>
    <n v="0"/>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0"/>
    <n v="0"/>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
    <n v="0"/>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0"/>
    <n v="0"/>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0"/>
    <n v="0"/>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0"/>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
    <n v="0"/>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
    <n v="0"/>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
    <n v="0"/>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0"/>
    <n v="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0"/>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0"/>
    <n v="0"/>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0"/>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0"/>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0"/>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
    <n v="0"/>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
    <n v="0"/>
    <x v="3"/>
    <s v="translations"/>
    <x v="1455"/>
    <d v="2014-09-05T13:39:00"/>
  </r>
  <r>
    <n v="1456"/>
    <s v="Sometimes you don't need love (Canceled)"/>
    <s v="English Version of my auto-published novel"/>
    <n v="5000"/>
    <n v="145"/>
    <x v="1"/>
    <s v="IT"/>
    <s v="EUR"/>
    <n v="1483459365"/>
    <n v="1480867365"/>
    <b v="0"/>
    <n v="3"/>
    <b v="0"/>
    <s v="publishing/translations"/>
    <n v="0"/>
    <n v="0"/>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0"/>
    <n v="0"/>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0"/>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
    <n v="0"/>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0"/>
    <n v="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0"/>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0"/>
    <n v="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
    <n v="0"/>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0"/>
    <n v="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
    <n v="0"/>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0"/>
    <n v="0"/>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0"/>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0"/>
    <n v="0"/>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0"/>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
    <n v="0"/>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0"/>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
    <n v="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0"/>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
    <n v="0"/>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0"/>
    <n v="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
    <n v="0"/>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
    <n v="0"/>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
    <n v="0"/>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
    <n v="0"/>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
    <n v="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0"/>
    <n v="0"/>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0"/>
    <n v="0"/>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
    <n v="0"/>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0"/>
    <n v="0"/>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0"/>
    <n v="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
    <n v="0"/>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0"/>
    <n v="0"/>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
    <n v="0"/>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
    <n v="0"/>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
    <n v="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
    <n v="0"/>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0"/>
    <n v="0"/>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0"/>
    <n v="0"/>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
    <n v="0"/>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
    <n v="0"/>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
    <n v="0"/>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
    <n v="0"/>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
    <n v="0"/>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
    <n v="0"/>
    <x v="8"/>
    <s v="places"/>
    <x v="1581"/>
    <d v="2015-12-19T10:46:30"/>
  </r>
  <r>
    <n v="1582"/>
    <s v="Scenes from New Orleans"/>
    <s v="I create canvas prints of images from in and around New Orleans"/>
    <n v="1000"/>
    <n v="93"/>
    <x v="2"/>
    <s v="US"/>
    <s v="USD"/>
    <n v="1445894400"/>
    <n v="1440961053"/>
    <b v="0"/>
    <n v="3"/>
    <b v="0"/>
    <s v="photography/places"/>
    <n v="0"/>
    <n v="0"/>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0"/>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
    <n v="0"/>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0"/>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0"/>
    <n v="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
    <n v="0"/>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0"/>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
    <n v="0"/>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0"/>
    <x v="8"/>
    <s v="places"/>
    <x v="1595"/>
    <d v="2014-06-18T20:13:00"/>
  </r>
  <r>
    <n v="1596"/>
    <s v="The Town We Live In"/>
    <s v="London is beautiful. I want to create a book of stunning images from in and around our great city"/>
    <n v="3250"/>
    <n v="75"/>
    <x v="2"/>
    <s v="GB"/>
    <s v="GBP"/>
    <n v="1418469569"/>
    <n v="1414577969"/>
    <b v="0"/>
    <n v="3"/>
    <b v="0"/>
    <s v="photography/places"/>
    <n v="0"/>
    <n v="0"/>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0"/>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0"/>
    <n v="0"/>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0"/>
    <n v="0"/>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
    <n v="0"/>
    <x v="4"/>
    <s v="faith"/>
    <x v="1683"/>
    <d v="2017-04-07T18:45:38"/>
  </r>
  <r>
    <n v="1684"/>
    <s v="Goodness &amp; Mercy EP - Marty Mikles"/>
    <s v="New Music from Marty Mikles!  A new EP all about God's Goodness &amp; Mercy."/>
    <n v="8000"/>
    <n v="8730"/>
    <x v="3"/>
    <s v="US"/>
    <s v="USD"/>
    <n v="1489775641"/>
    <n v="1487360041"/>
    <b v="0"/>
    <n v="101"/>
    <b v="0"/>
    <s v="music/faith"/>
    <n v="0"/>
    <n v="0"/>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0"/>
    <n v="0"/>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0"/>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
    <n v="0"/>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
    <n v="0"/>
    <x v="4"/>
    <s v="faith"/>
    <x v="1688"/>
    <d v="2017-04-09T11:49:54"/>
  </r>
  <r>
    <n v="1689"/>
    <s v="Fly Away"/>
    <s v="Praising the Living God in the second half of life."/>
    <n v="2400"/>
    <n v="2400"/>
    <x v="3"/>
    <s v="US"/>
    <s v="USD"/>
    <n v="1489700230"/>
    <n v="1487111830"/>
    <b v="0"/>
    <n v="14"/>
    <b v="0"/>
    <s v="music/faith"/>
    <n v="0"/>
    <n v="0"/>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
    <n v="0"/>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
    <n v="0"/>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
    <n v="0"/>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0"/>
    <n v="0"/>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0"/>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
    <n v="0"/>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
    <n v="0"/>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0"/>
    <n v="0"/>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
    <n v="0"/>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0"/>
    <x v="4"/>
    <s v="faith"/>
    <x v="1701"/>
    <d v="2015-01-15T15:56:45"/>
  </r>
  <r>
    <n v="1702"/>
    <s v="lyndale lewis and new vision prosper cd release"/>
    <s v="I can do all things through christ jesus"/>
    <n v="16500"/>
    <n v="1"/>
    <x v="2"/>
    <s v="US"/>
    <s v="USD"/>
    <n v="1427745150"/>
    <n v="1425156750"/>
    <b v="0"/>
    <n v="1"/>
    <b v="0"/>
    <s v="music/faith"/>
    <n v="0"/>
    <n v="0"/>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0"/>
    <n v="0"/>
    <x v="4"/>
    <s v="faith"/>
    <x v="1703"/>
    <d v="2015-08-31T06:45:37"/>
  </r>
  <r>
    <n v="1704"/>
    <s v="Jericho Down Worship Album"/>
    <s v="We want to record an album of popular praise &amp; worship songs with our own influence and style."/>
    <n v="2000"/>
    <n v="1302"/>
    <x v="2"/>
    <s v="US"/>
    <s v="USD"/>
    <n v="1424056873"/>
    <n v="1421464873"/>
    <b v="0"/>
    <n v="11"/>
    <b v="0"/>
    <s v="music/faith"/>
    <n v="0"/>
    <n v="0"/>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0"/>
    <n v="0"/>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0"/>
    <n v="0"/>
    <x v="4"/>
    <s v="faith"/>
    <x v="1709"/>
    <d v="2014-08-31T19:39:00"/>
  </r>
  <r>
    <n v="1710"/>
    <s v="Producing a live album of our upcoming Europe tour"/>
    <s v="We want to create a gospel live album which has never been produced before."/>
    <n v="5000"/>
    <n v="34"/>
    <x v="2"/>
    <s v="DE"/>
    <s v="EUR"/>
    <n v="1453122000"/>
    <n v="1449151888"/>
    <b v="0"/>
    <n v="1"/>
    <b v="0"/>
    <s v="music/faith"/>
    <n v="0"/>
    <n v="0"/>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
    <n v="0"/>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0"/>
    <n v="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0"/>
    <n v="0"/>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0"/>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0"/>
    <n v="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
    <n v="0"/>
    <x v="4"/>
    <s v="faith"/>
    <x v="1717"/>
    <d v="2016-04-21T04:00:00"/>
  </r>
  <r>
    <n v="1718"/>
    <s v="The Prodigal Son"/>
    <s v="A melody for the galaxy."/>
    <n v="35000"/>
    <n v="75"/>
    <x v="2"/>
    <s v="US"/>
    <s v="USD"/>
    <n v="1463201940"/>
    <n v="1459435149"/>
    <b v="0"/>
    <n v="2"/>
    <b v="0"/>
    <s v="music/faith"/>
    <n v="0"/>
    <n v="0"/>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
    <n v="0"/>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0"/>
    <n v="0"/>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0"/>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0"/>
    <n v="0"/>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
    <n v="0"/>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
    <n v="0"/>
    <x v="4"/>
    <s v="faith"/>
    <x v="1725"/>
    <d v="2014-08-24T23:14:09"/>
  </r>
  <r>
    <n v="1726"/>
    <s v="&quot;Every Day&quot; CD by Amanda Joy Hall"/>
    <s v="Amanda Joy Hall's sophomore album, &quot;Every Day&quot;. Release expected July 2014"/>
    <n v="6500"/>
    <n v="2196"/>
    <x v="2"/>
    <s v="US"/>
    <s v="USD"/>
    <n v="1403906664"/>
    <n v="1401401064"/>
    <b v="0"/>
    <n v="16"/>
    <b v="0"/>
    <s v="music/faith"/>
    <n v="0"/>
    <n v="0"/>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0"/>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
    <n v="0"/>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0"/>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
    <n v="0"/>
    <x v="4"/>
    <s v="faith"/>
    <x v="1735"/>
    <d v="2016-08-07T19:32:25"/>
  </r>
  <r>
    <n v="1736"/>
    <s v="In His Presence"/>
    <s v="A unique meditative album reflecting on the life of Christ, inviting Him into your presence"/>
    <n v="3000"/>
    <n v="22"/>
    <x v="2"/>
    <s v="US"/>
    <s v="USD"/>
    <n v="1447018833"/>
    <n v="1444423233"/>
    <b v="0"/>
    <n v="1"/>
    <b v="0"/>
    <s v="music/faith"/>
    <n v="0"/>
    <n v="0"/>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
    <n v="0"/>
    <x v="4"/>
    <s v="faith"/>
    <x v="1737"/>
    <d v="2015-07-20T22:46:32"/>
  </r>
  <r>
    <n v="1738"/>
    <s v="The Flashing Lights"/>
    <s v="Music that inspires and gives hope for overcoming and change. And it is good music."/>
    <n v="5000"/>
    <n v="20"/>
    <x v="2"/>
    <s v="US"/>
    <s v="USD"/>
    <n v="1412283542"/>
    <n v="1409691542"/>
    <b v="0"/>
    <n v="1"/>
    <b v="0"/>
    <s v="music/faith"/>
    <n v="0"/>
    <n v="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0"/>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
    <n v="0"/>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
    <n v="0"/>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
    <n v="0"/>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0"/>
    <n v="0"/>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0"/>
    <n v="0"/>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
    <n v="0"/>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
    <n v="0"/>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
    <n v="0"/>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0"/>
    <n v="0"/>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
    <n v="0"/>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
    <n v="0"/>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0"/>
    <n v="0"/>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
    <n v="0"/>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0"/>
    <n v="0"/>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
    <n v="0"/>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
    <n v="0"/>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
    <n v="0"/>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
    <n v="0"/>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
    <n v="0"/>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
    <n v="0"/>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
    <n v="0"/>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
    <n v="0"/>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
    <n v="0"/>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0"/>
    <n v="0"/>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
    <n v="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0"/>
    <n v="0"/>
    <x v="8"/>
    <s v="photobooks"/>
    <x v="1790"/>
    <d v="2015-02-05T16:11:18"/>
  </r>
  <r>
    <n v="1791"/>
    <s v="disCover: Napoli"/>
    <s v="For the love of street photography and the beauty of traditional cultures in southern Italy."/>
    <n v="3000"/>
    <n v="107"/>
    <x v="2"/>
    <s v="GB"/>
    <s v="GBP"/>
    <n v="1422553565"/>
    <n v="1417369565"/>
    <b v="1"/>
    <n v="4"/>
    <b v="0"/>
    <s v="photography/photobooks"/>
    <n v="0"/>
    <n v="0"/>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
    <n v="0"/>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0"/>
    <n v="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
    <n v="0"/>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
    <n v="0"/>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
    <n v="0"/>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
    <n v="0"/>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
    <n v="0"/>
    <x v="8"/>
    <s v="photobooks"/>
    <x v="1798"/>
    <d v="2016-02-04T07:50:33"/>
  </r>
  <r>
    <n v="1799"/>
    <s v="The UnDiscovered Image"/>
    <s v="The UnDiscovered Image, a monthly publication dedicated to photographers."/>
    <n v="4000"/>
    <n v="69.83"/>
    <x v="2"/>
    <s v="GB"/>
    <s v="GBP"/>
    <n v="1415740408"/>
    <n v="1414008808"/>
    <b v="1"/>
    <n v="6"/>
    <b v="0"/>
    <s v="photography/photobooks"/>
    <n v="0"/>
    <n v="0"/>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
    <n v="0"/>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
    <n v="0"/>
    <x v="8"/>
    <s v="photobooks"/>
    <x v="1801"/>
    <d v="2015-12-15T12:10:00"/>
  </r>
  <r>
    <n v="1802"/>
    <s v="Out Of The Dark"/>
    <s v="Inner Darkness turned into a photobook. Personal work i shot during my recovery...in Berlin."/>
    <n v="3500"/>
    <n v="1697"/>
    <x v="2"/>
    <s v="DE"/>
    <s v="EUR"/>
    <n v="1435442340"/>
    <n v="1433416830"/>
    <b v="1"/>
    <n v="18"/>
    <b v="0"/>
    <s v="photography/photobooks"/>
    <n v="0"/>
    <n v="0"/>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
    <n v="0"/>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
    <n v="0"/>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
    <n v="0"/>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0"/>
    <n v="0"/>
    <x v="8"/>
    <s v="photobooks"/>
    <x v="1806"/>
    <d v="2014-09-30T15:19:09"/>
  </r>
  <r>
    <n v="1807"/>
    <s v="Anywhere but Here"/>
    <s v="I want to explore alternative cultures and lifestyles in America."/>
    <n v="5000"/>
    <n v="553"/>
    <x v="2"/>
    <s v="US"/>
    <s v="USD"/>
    <n v="1411868313"/>
    <n v="1409276313"/>
    <b v="1"/>
    <n v="8"/>
    <b v="0"/>
    <s v="photography/photobooks"/>
    <n v="0"/>
    <n v="0"/>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
    <n v="0"/>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
    <n v="0"/>
    <x v="8"/>
    <s v="photobooks"/>
    <x v="1809"/>
    <d v="2015-03-01T21:47:19"/>
  </r>
  <r>
    <n v="1810"/>
    <s v="Film Speed"/>
    <s v="Film Speed is a series of Zines focusing on architecture shot completely on 35 and 120mm film."/>
    <n v="450"/>
    <n v="15"/>
    <x v="2"/>
    <s v="US"/>
    <s v="USD"/>
    <n v="1408657826"/>
    <n v="1407621026"/>
    <b v="0"/>
    <n v="2"/>
    <b v="0"/>
    <s v="photography/photobooks"/>
    <n v="0"/>
    <n v="0"/>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0"/>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
    <n v="0"/>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
    <n v="0"/>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0"/>
    <n v="0"/>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
    <n v="0"/>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0"/>
    <n v="0"/>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0"/>
    <n v="0"/>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0"/>
    <n v="0"/>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0"/>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
    <n v="0"/>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0"/>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
    <n v="0"/>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0"/>
    <n v="0"/>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
    <n v="0"/>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
    <n v="0"/>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0"/>
    <n v="0"/>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0"/>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0"/>
    <x v="6"/>
    <s v="mobile games"/>
    <x v="1874"/>
    <d v="2016-06-28T23:15:33"/>
  </r>
  <r>
    <n v="1875"/>
    <s v="Claws &amp; Fins"/>
    <s v="Sea opposition of Crab's family and angry fishes. Who is going to win, and who is going to loose ?!"/>
    <n v="10000"/>
    <n v="51"/>
    <x v="2"/>
    <s v="US"/>
    <s v="USD"/>
    <n v="1470519308"/>
    <n v="1465335308"/>
    <b v="0"/>
    <n v="3"/>
    <b v="0"/>
    <s v="games/mobile games"/>
    <n v="0"/>
    <n v="0"/>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0"/>
    <x v="6"/>
    <s v="mobile games"/>
    <x v="1879"/>
    <d v="2016-03-14T14:35:29"/>
  </r>
  <r>
    <n v="1880"/>
    <s v="Sim Betting Football"/>
    <s v="Sim Betting Football is the only football (soccer) betting simulation  game."/>
    <n v="5000"/>
    <n v="1004"/>
    <x v="2"/>
    <s v="GB"/>
    <s v="GBP"/>
    <n v="1459341380"/>
    <n v="1456839380"/>
    <b v="0"/>
    <n v="24"/>
    <b v="0"/>
    <s v="games/mobile games"/>
    <n v="0"/>
    <n v="0"/>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0"/>
    <n v="0"/>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0"/>
    <n v="0"/>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
    <n v="0"/>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0"/>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0"/>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
    <n v="0"/>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0"/>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0"/>
    <n v="0"/>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
    <n v="0"/>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
    <n v="0"/>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
    <n v="0"/>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0"/>
    <n v="0"/>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0"/>
    <n v="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0"/>
    <n v="0"/>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
    <n v="0"/>
    <x v="2"/>
    <s v="gadgets"/>
    <x v="1916"/>
    <d v="2016-11-07T18:12:55"/>
  </r>
  <r>
    <n v="1917"/>
    <s v="Chronovisor:The MOST innovative watch for night time reading"/>
    <s v="Let's build a legendary brand altogether"/>
    <n v="390000"/>
    <n v="205025"/>
    <x v="2"/>
    <s v="HK"/>
    <s v="HKD"/>
    <n v="1486708133"/>
    <n v="1484116133"/>
    <b v="0"/>
    <n v="70"/>
    <b v="0"/>
    <s v="technology/gadgets"/>
    <n v="0"/>
    <n v="0"/>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0"/>
    <n v="0"/>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
    <n v="0"/>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
    <n v="0"/>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0"/>
    <n v="0"/>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0"/>
    <n v="0"/>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
    <n v="0"/>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0"/>
    <n v="0"/>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0"/>
    <x v="8"/>
    <s v="people"/>
    <x v="1986"/>
    <d v="2016-03-14T09:24:43"/>
  </r>
  <r>
    <n v="1987"/>
    <s v="Ethiopia: Beheld"/>
    <s v="A collection of images that depicts the beauty and diversity within Ethiopia"/>
    <n v="5500"/>
    <n v="2336"/>
    <x v="2"/>
    <s v="GB"/>
    <s v="GBP"/>
    <n v="1425223276"/>
    <n v="1422631276"/>
    <b v="0"/>
    <n v="28"/>
    <b v="0"/>
    <s v="photography/people"/>
    <n v="0"/>
    <n v="0"/>
    <x v="8"/>
    <s v="people"/>
    <x v="1987"/>
    <d v="2015-03-01T15:21:16"/>
  </r>
  <r>
    <n v="1988"/>
    <s v="Phillip Michael Photography"/>
    <s v="Expressing art in an image!"/>
    <n v="6000"/>
    <n v="25"/>
    <x v="2"/>
    <s v="US"/>
    <s v="USD"/>
    <n v="1440094742"/>
    <n v="1437502742"/>
    <b v="0"/>
    <n v="1"/>
    <b v="0"/>
    <s v="photography/people"/>
    <n v="0"/>
    <n v="0"/>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
    <n v="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
    <n v="0"/>
    <x v="8"/>
    <s v="people"/>
    <x v="1990"/>
    <d v="2016-02-13T04:42:12"/>
  </r>
  <r>
    <n v="1991"/>
    <s v="Portraits of Resilience"/>
    <s v="Taking (and giving) professional portraits of survivors of human trafficking in Myanmar."/>
    <n v="2000"/>
    <n v="140"/>
    <x v="2"/>
    <s v="US"/>
    <s v="USD"/>
    <n v="1435958786"/>
    <n v="1434144386"/>
    <b v="0"/>
    <n v="3"/>
    <b v="0"/>
    <s v="photography/people"/>
    <n v="0"/>
    <n v="0"/>
    <x v="8"/>
    <s v="people"/>
    <x v="1991"/>
    <d v="2015-07-03T21:26:26"/>
  </r>
  <r>
    <n v="1992"/>
    <s v="The Wonderful World of Princes &amp; Princesses"/>
    <s v="A complete revamp of all the Disney Princes &amp; Princesses!"/>
    <n v="1500"/>
    <n v="2"/>
    <x v="2"/>
    <s v="US"/>
    <s v="USD"/>
    <n v="1424229991"/>
    <n v="1421637991"/>
    <b v="0"/>
    <n v="2"/>
    <b v="0"/>
    <s v="photography/people"/>
    <n v="0"/>
    <n v="0"/>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0"/>
    <n v="0"/>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
    <n v="0"/>
    <x v="8"/>
    <s v="people"/>
    <x v="1998"/>
    <d v="2014-08-01T02:50:38"/>
  </r>
  <r>
    <n v="1999"/>
    <s v="Planet Venus"/>
    <s v="This is a portrait photo project aiming to inspire women to explore themselves and live their passion"/>
    <n v="31000"/>
    <n v="236"/>
    <x v="2"/>
    <s v="GB"/>
    <s v="GBP"/>
    <n v="1415882108"/>
    <n v="1413286508"/>
    <b v="0"/>
    <n v="7"/>
    <b v="0"/>
    <s v="photography/people"/>
    <n v="0"/>
    <n v="0"/>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
    <n v="0"/>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
    <n v="0"/>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0"/>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
    <n v="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
    <n v="0"/>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0"/>
    <n v="0"/>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0"/>
    <x v="6"/>
    <s v="video games"/>
    <x v="2126"/>
    <d v="2014-12-08T23:21:27"/>
  </r>
  <r>
    <n v="2127"/>
    <s v="Three Monkeys - Part 1: Into the Abyss"/>
    <s v="Three Monkeys is an audio adventure game for PC."/>
    <n v="28000"/>
    <n v="8076"/>
    <x v="2"/>
    <s v="GB"/>
    <s v="GBP"/>
    <n v="1426158463"/>
    <n v="1423570063"/>
    <b v="0"/>
    <n v="236"/>
    <b v="0"/>
    <s v="games/video games"/>
    <n v="0"/>
    <n v="0"/>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0"/>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
    <n v="0"/>
    <x v="6"/>
    <s v="video games"/>
    <x v="2129"/>
    <d v="2016-03-10T00:35:00"/>
  </r>
  <r>
    <n v="2130"/>
    <s v="Wondrous Adventures: A Kid's Game"/>
    <s v="You are the hero tasked to save your home from the villainous Sanword."/>
    <n v="42000"/>
    <n v="85"/>
    <x v="2"/>
    <s v="US"/>
    <s v="USD"/>
    <n v="1408154663"/>
    <n v="1405130663"/>
    <b v="0"/>
    <n v="4"/>
    <b v="0"/>
    <s v="games/video games"/>
    <n v="0"/>
    <n v="0"/>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
    <n v="0"/>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0"/>
    <n v="0"/>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0"/>
    <n v="0"/>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0"/>
    <n v="0"/>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0"/>
    <n v="0"/>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0"/>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
    <n v="0"/>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
    <n v="0"/>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0"/>
    <n v="0"/>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0"/>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0"/>
    <n v="0"/>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
    <n v="0"/>
    <x v="6"/>
    <s v="video games"/>
    <x v="2143"/>
    <d v="2010-07-21T19:00:00"/>
  </r>
  <r>
    <n v="2144"/>
    <s v="Project Starborn"/>
    <s v="A thousand community-built sandbox games (and more!) with a fully-customizable game engine."/>
    <n v="35500"/>
    <n v="607"/>
    <x v="2"/>
    <s v="US"/>
    <s v="USD"/>
    <n v="1379164040"/>
    <n v="1376399240"/>
    <b v="0"/>
    <n v="24"/>
    <b v="0"/>
    <s v="games/video games"/>
    <n v="0"/>
    <n v="0"/>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
    <n v="0"/>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0"/>
    <x v="6"/>
    <s v="video games"/>
    <x v="2146"/>
    <d v="2016-02-11T16:18:30"/>
  </r>
  <r>
    <n v="2147"/>
    <s v="Johnny Rocketfingers 3"/>
    <s v="A Point and Click Adventure on Steroids."/>
    <n v="390000"/>
    <n v="2716"/>
    <x v="2"/>
    <s v="US"/>
    <s v="USD"/>
    <n v="1416125148"/>
    <n v="1413356748"/>
    <b v="0"/>
    <n v="55"/>
    <b v="0"/>
    <s v="games/video games"/>
    <n v="0"/>
    <n v="0"/>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
    <n v="0"/>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
    <n v="0"/>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0"/>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0"/>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0"/>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
    <n v="0"/>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0"/>
    <n v="0"/>
    <x v="6"/>
    <s v="video games"/>
    <x v="2155"/>
    <d v="2016-03-31T16:56:25"/>
  </r>
  <r>
    <n v="2156"/>
    <s v="Beyond Black Space"/>
    <s v="Captain and manage your ship along with your crew in this deep space adventure! (PC/Linux/Mac)"/>
    <n v="56000"/>
    <n v="1493"/>
    <x v="2"/>
    <s v="US"/>
    <s v="USD"/>
    <n v="1379363406"/>
    <n v="1375475406"/>
    <b v="0"/>
    <n v="83"/>
    <b v="0"/>
    <s v="games/video games"/>
    <n v="0"/>
    <n v="0"/>
    <x v="6"/>
    <s v="video games"/>
    <x v="2156"/>
    <d v="2013-09-16T20:30:06"/>
  </r>
  <r>
    <n v="2157"/>
    <s v="Nin"/>
    <s v="Gamers and 90's fans unite in this small tale of epic proportions!"/>
    <n v="75000"/>
    <n v="21144"/>
    <x v="2"/>
    <s v="US"/>
    <s v="USD"/>
    <n v="1482479940"/>
    <n v="1479684783"/>
    <b v="0"/>
    <n v="57"/>
    <b v="0"/>
    <s v="games/video games"/>
    <n v="0"/>
    <n v="0"/>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0"/>
    <n v="0"/>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
    <n v="0"/>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
    <n v="0"/>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
    <n v="0"/>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0"/>
    <n v="0"/>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
    <n v="0"/>
    <x v="7"/>
    <s v="small batch"/>
    <x v="2323"/>
    <d v="2017-03-20T18:07:27"/>
  </r>
  <r>
    <n v="2324"/>
    <s v="Pies not Lies"/>
    <s v="A city centre shop selling great locally made food with room to chat and learn about eachother."/>
    <n v="7500"/>
    <n v="1555"/>
    <x v="3"/>
    <s v="GB"/>
    <s v="GBP"/>
    <n v="1490559285"/>
    <n v="1487970885"/>
    <b v="0"/>
    <n v="61"/>
    <b v="0"/>
    <s v="food/small batch"/>
    <n v="0"/>
    <n v="0"/>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
    <n v="0"/>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
    <n v="0"/>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
    <n v="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0"/>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0"/>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0"/>
    <n v="0"/>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0"/>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
    <n v="0"/>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0"/>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
    <n v="0"/>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
    <n v="0"/>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0"/>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
    <n v="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
    <n v="0"/>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0"/>
    <n v="0"/>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0"/>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0"/>
    <n v="0"/>
    <x v="2"/>
    <s v="web"/>
    <x v="2372"/>
    <d v="2015-04-24T01:39:31"/>
  </r>
  <r>
    <n v="2373"/>
    <s v="Cykelauktion.com (Canceled)"/>
    <s v="We want to create a safe marketplace for buying and selling bicycles."/>
    <n v="850000"/>
    <n v="50"/>
    <x v="1"/>
    <s v="SE"/>
    <s v="SEK"/>
    <n v="1440863624"/>
    <n v="1438271624"/>
    <b v="0"/>
    <n v="1"/>
    <b v="0"/>
    <s v="technology/web"/>
    <n v="0"/>
    <n v="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
    <n v="0"/>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0"/>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0"/>
    <n v="0"/>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0"/>
    <n v="0"/>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0"/>
    <n v="0"/>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
    <n v="0"/>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0"/>
    <n v="0"/>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
    <n v="0"/>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0"/>
    <n v="0"/>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0"/>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0"/>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
    <n v="0"/>
    <x v="7"/>
    <s v="food trucks"/>
    <x v="2401"/>
    <d v="2016-03-05T19:44:56"/>
  </r>
  <r>
    <n v="2402"/>
    <s v="Cupcake Truck Unite"/>
    <s v="Small town, delicious treats, and a mobile truck"/>
    <n v="12000"/>
    <n v="52"/>
    <x v="2"/>
    <s v="US"/>
    <s v="USD"/>
    <n v="1431533931"/>
    <n v="1428941931"/>
    <b v="0"/>
    <n v="1"/>
    <b v="0"/>
    <s v="food/food trucks"/>
    <n v="0"/>
    <n v="0"/>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
    <n v="0"/>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
    <n v="0"/>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
    <n v="0"/>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
    <n v="0"/>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0"/>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0"/>
    <n v="0"/>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
    <n v="0"/>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
    <n v="0"/>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0"/>
    <n v="0"/>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
    <n v="0"/>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0"/>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0"/>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
    <n v="0"/>
    <x v="7"/>
    <s v="food trucks"/>
    <x v="2420"/>
    <d v="2014-11-10T01:41:35"/>
  </r>
  <r>
    <n v="2421"/>
    <s v="hot dog cart"/>
    <s v="help me start Merrill's first hot dog cart in this empty lot"/>
    <n v="6000"/>
    <n v="1"/>
    <x v="2"/>
    <s v="US"/>
    <s v="USD"/>
    <n v="1424536196"/>
    <n v="1421944196"/>
    <b v="0"/>
    <n v="1"/>
    <b v="0"/>
    <s v="food/food trucks"/>
    <n v="0"/>
    <n v="0"/>
    <x v="7"/>
    <s v="food trucks"/>
    <x v="2421"/>
    <d v="2015-02-21T16:29:56"/>
  </r>
  <r>
    <n v="2422"/>
    <s v="Help starting a family owned food truck"/>
    <s v="Family owned business serving BBQ and seafood to the public"/>
    <n v="500"/>
    <n v="1"/>
    <x v="2"/>
    <s v="US"/>
    <s v="USD"/>
    <n v="1426091036"/>
    <n v="1423502636"/>
    <b v="0"/>
    <n v="1"/>
    <b v="0"/>
    <s v="food/food trucks"/>
    <n v="0"/>
    <n v="0"/>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0"/>
    <x v="7"/>
    <s v="food trucks"/>
    <x v="2423"/>
    <d v="2014-12-31T16:54:50"/>
  </r>
  <r>
    <n v="2424"/>
    <s v="Lily and Memphs"/>
    <s v="Great and creative food from the heart in the form of a sweet food truck!"/>
    <n v="25000"/>
    <n v="310"/>
    <x v="2"/>
    <s v="US"/>
    <s v="USD"/>
    <n v="1414445108"/>
    <n v="1411853108"/>
    <b v="0"/>
    <n v="9"/>
    <b v="0"/>
    <s v="food/food trucks"/>
    <n v="0"/>
    <n v="0"/>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0"/>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0"/>
    <x v="7"/>
    <s v="food trucks"/>
    <x v="2427"/>
    <d v="2016-03-23T06:38:53"/>
  </r>
  <r>
    <n v="2428"/>
    <s v="Premium Burgers"/>
    <s v="From Moo 2 You! We want to offer premium burgers to a taco flooded environment."/>
    <n v="35000"/>
    <n v="1"/>
    <x v="2"/>
    <s v="US"/>
    <s v="USD"/>
    <n v="1426182551"/>
    <n v="1423594151"/>
    <b v="0"/>
    <n v="1"/>
    <b v="0"/>
    <s v="food/food trucks"/>
    <n v="0"/>
    <n v="0"/>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0"/>
    <n v="0"/>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
    <n v="0"/>
    <x v="7"/>
    <s v="food trucks"/>
    <x v="2430"/>
    <d v="2016-02-12T03:08:24"/>
  </r>
  <r>
    <n v="2431"/>
    <s v="Murphy's good eatin'"/>
    <s v="Go to Colorado and run a food truck with homemade food of all kinds."/>
    <n v="100000"/>
    <n v="2"/>
    <x v="2"/>
    <s v="US"/>
    <s v="USD"/>
    <n v="1467080613"/>
    <n v="1461896613"/>
    <b v="0"/>
    <n v="2"/>
    <b v="0"/>
    <s v="food/food trucks"/>
    <n v="0"/>
    <n v="0"/>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0"/>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0"/>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0"/>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0"/>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0"/>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0"/>
    <n v="0"/>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0"/>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
    <n v="0"/>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0"/>
    <n v="0"/>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0"/>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0"/>
    <n v="0"/>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
    <n v="0"/>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0"/>
    <n v="0"/>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0"/>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
    <n v="0"/>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
    <n v="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
    <n v="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0"/>
    <n v="0"/>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
    <n v="0"/>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0"/>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0"/>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
    <n v="0"/>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
    <n v="0"/>
    <x v="7"/>
    <s v="food trucks"/>
    <x v="2581"/>
    <d v="2015-11-16T16:04:58"/>
  </r>
  <r>
    <n v="2582"/>
    <s v="Drunken Wings"/>
    <s v="The place where chicken meets liquor for the first time!"/>
    <n v="90000"/>
    <n v="1"/>
    <x v="2"/>
    <s v="US"/>
    <s v="USD"/>
    <n v="1477784634"/>
    <n v="1475192634"/>
    <b v="0"/>
    <n v="1"/>
    <b v="0"/>
    <s v="food/food trucks"/>
    <n v="0"/>
    <n v="0"/>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
    <n v="0"/>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0"/>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0"/>
    <n v="0"/>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0"/>
    <n v="0"/>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0"/>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0"/>
    <n v="0"/>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0"/>
    <x v="7"/>
    <s v="food trucks"/>
    <x v="2594"/>
    <d v="2014-08-07T23:13:48"/>
  </r>
  <r>
    <n v="2595"/>
    <s v="Food Truck for Little Fox Bakery"/>
    <s v="Looking to put the best baked goods in Bowling Green on wheels"/>
    <n v="15000"/>
    <n v="1825"/>
    <x v="2"/>
    <s v="US"/>
    <s v="USD"/>
    <n v="1487915500"/>
    <n v="1485323500"/>
    <b v="0"/>
    <n v="19"/>
    <b v="0"/>
    <s v="food/food trucks"/>
    <n v="0"/>
    <n v="0"/>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
    <n v="0"/>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0"/>
    <n v="0"/>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
    <n v="0"/>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
    <n v="0"/>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0"/>
    <n v="0"/>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
    <n v="0"/>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
    <n v="0"/>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0"/>
    <n v="0"/>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
    <n v="0"/>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0"/>
    <n v="0"/>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0"/>
    <n v="0"/>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
    <n v="0"/>
    <x v="2"/>
    <s v="space exploration"/>
    <x v="2648"/>
    <d v="2016-03-09T17:09:20"/>
  </r>
  <r>
    <n v="2649"/>
    <s v="The Mission - Please Check Back Soon (Canceled)"/>
    <s v="They have launched a Kickstarter."/>
    <n v="125000"/>
    <n v="124"/>
    <x v="1"/>
    <s v="US"/>
    <s v="USD"/>
    <n v="1454370941"/>
    <n v="1449186941"/>
    <b v="0"/>
    <n v="3"/>
    <b v="0"/>
    <s v="technology/space exploration"/>
    <n v="0"/>
    <n v="0"/>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
    <n v="0"/>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0"/>
    <n v="0"/>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
    <n v="0"/>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
    <n v="0"/>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0"/>
    <x v="2"/>
    <s v="space exploration"/>
    <x v="2654"/>
    <d v="2015-04-21T13:25:26"/>
  </r>
  <r>
    <n v="2655"/>
    <s v="Balloons (Canceled)"/>
    <s v="Thank you for your support!"/>
    <n v="15000"/>
    <n v="3155"/>
    <x v="1"/>
    <s v="US"/>
    <s v="USD"/>
    <n v="1455048000"/>
    <n v="1452631647"/>
    <b v="0"/>
    <n v="43"/>
    <b v="0"/>
    <s v="technology/space exploration"/>
    <n v="0"/>
    <n v="0"/>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
    <n v="0"/>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
    <n v="0"/>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0"/>
    <x v="2"/>
    <s v="space exploration"/>
    <x v="2658"/>
    <d v="2016-07-30T21:13:14"/>
  </r>
  <r>
    <n v="2659"/>
    <s v="test (Canceled)"/>
    <s v="test"/>
    <n v="49000"/>
    <n v="1333"/>
    <x v="1"/>
    <s v="US"/>
    <s v="USD"/>
    <n v="1429321210"/>
    <n v="1426729210"/>
    <b v="0"/>
    <n v="10"/>
    <b v="0"/>
    <s v="technology/space exploration"/>
    <n v="0"/>
    <n v="0"/>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0"/>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0"/>
    <n v="0"/>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
    <n v="0"/>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
    <n v="0"/>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
    <n v="0"/>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
    <n v="0"/>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0"/>
    <n v="0"/>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
    <n v="0"/>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
    <n v="0"/>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0"/>
    <x v="2"/>
    <s v="makerspaces"/>
    <x v="2679"/>
    <d v="2015-02-28T00:01:34"/>
  </r>
  <r>
    <n v="2680"/>
    <s v="iHeart Pillow"/>
    <s v="iHeartPillow, Connecting loved ones"/>
    <n v="32000"/>
    <n v="276"/>
    <x v="2"/>
    <s v="ES"/>
    <s v="EUR"/>
    <n v="1459915491"/>
    <n v="1457327091"/>
    <b v="0"/>
    <n v="4"/>
    <b v="0"/>
    <s v="technology/makerspaces"/>
    <n v="0"/>
    <n v="0"/>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
    <n v="0"/>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
    <n v="0"/>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0"/>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0"/>
    <n v="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0"/>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0"/>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
    <n v="0"/>
    <x v="7"/>
    <s v="food trucks"/>
    <x v="2690"/>
    <d v="2015-06-03T02:31:16"/>
  </r>
  <r>
    <n v="2691"/>
    <s v="Cook"/>
    <s v="A Great New local Food Truck serving up ethnic fusion inspired eats in Ottawa."/>
    <n v="65000"/>
    <n v="35"/>
    <x v="2"/>
    <s v="CA"/>
    <s v="CAD"/>
    <n v="1431278557"/>
    <n v="1427390557"/>
    <b v="0"/>
    <n v="2"/>
    <b v="0"/>
    <s v="food/food trucks"/>
    <n v="0"/>
    <n v="0"/>
    <x v="7"/>
    <s v="food trucks"/>
    <x v="2691"/>
    <d v="2015-05-10T17:22:37"/>
  </r>
  <r>
    <n v="2692"/>
    <s v="&quot;Sami j's Food Truck&quot;"/>
    <s v="Our food truck will bring you -_x000a_                       Fast, Fresh, Food -_x000a_                            Throughout the Omaha area"/>
    <n v="3500"/>
    <n v="25"/>
    <x v="2"/>
    <s v="US"/>
    <s v="USD"/>
    <n v="1427266860"/>
    <n v="1424678460"/>
    <b v="0"/>
    <n v="1"/>
    <b v="0"/>
    <s v="food/food trucks"/>
    <n v="0"/>
    <n v="0"/>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
    <n v="0"/>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0"/>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0"/>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0"/>
    <n v="0"/>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
    <n v="0"/>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0"/>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
    <n v="0"/>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
    <n v="0"/>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
    <n v="0"/>
    <x v="1"/>
    <s v="spaces"/>
    <x v="2702"/>
    <d v="2017-04-05T18:14:37"/>
  </r>
  <r>
    <n v="2703"/>
    <s v="Bisagra Teatro: Foro Multidisciplinario"/>
    <s v="Â¡Tu nuevo espacio cultural multidisciplinario en el centro de Pachuca, Hidalgo"/>
    <n v="40000"/>
    <n v="41500"/>
    <x v="3"/>
    <s v="MX"/>
    <s v="MXN"/>
    <n v="1490196830"/>
    <n v="1485016430"/>
    <b v="0"/>
    <n v="45"/>
    <b v="0"/>
    <s v="theater/spaces"/>
    <n v="0"/>
    <n v="0"/>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0"/>
    <n v="0"/>
    <x v="1"/>
    <s v="spaces"/>
    <x v="2704"/>
    <d v="2017-04-05T19:41:54"/>
  </r>
  <r>
    <n v="2705"/>
    <s v="Fischer Theatre Marquee"/>
    <s v="Help light the lights at the historic Fischer Theatre in Danville, IL."/>
    <n v="16500"/>
    <n v="1739"/>
    <x v="3"/>
    <s v="US"/>
    <s v="USD"/>
    <n v="1490389158"/>
    <n v="1486504758"/>
    <b v="0"/>
    <n v="8"/>
    <b v="0"/>
    <s v="theater/spaces"/>
    <n v="0"/>
    <n v="0"/>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
    <n v="0"/>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
    <n v="0"/>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0"/>
    <n v="0"/>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
    <n v="0"/>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
    <n v="0"/>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
    <n v="0"/>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0"/>
    <n v="0"/>
    <x v="3"/>
    <s v="children's books"/>
    <x v="2748"/>
    <d v="2016-09-02T17:03:22"/>
  </r>
  <r>
    <n v="2749"/>
    <s v="A Tree is a Tree, no matter what you see.  CHILDREN'S BOOK"/>
    <s v="Self-publishing my children's book."/>
    <n v="10000"/>
    <n v="110"/>
    <x v="2"/>
    <s v="US"/>
    <s v="USD"/>
    <n v="1428171037"/>
    <n v="1425582637"/>
    <b v="0"/>
    <n v="2"/>
    <b v="0"/>
    <s v="publishing/children's books"/>
    <n v="0"/>
    <n v="0"/>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
    <n v="0"/>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
    <n v="0"/>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
    <n v="0"/>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
    <n v="0"/>
    <x v="3"/>
    <s v="children's books"/>
    <x v="2756"/>
    <d v="2014-01-11T21:36:41"/>
  </r>
  <r>
    <n v="2757"/>
    <s v="C is for Crooked"/>
    <s v="A children's letter book that Lampoons Hillary Clinton"/>
    <n v="1500"/>
    <n v="10"/>
    <x v="2"/>
    <s v="US"/>
    <s v="USD"/>
    <n v="1470498332"/>
    <n v="1469202332"/>
    <b v="0"/>
    <n v="2"/>
    <b v="0"/>
    <s v="publishing/children's books"/>
    <n v="0"/>
    <n v="0"/>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
    <n v="0"/>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
    <n v="0"/>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
    <n v="0"/>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
    <n v="0"/>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0"/>
    <n v="0"/>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
    <n v="0"/>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
    <n v="0"/>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
    <n v="0"/>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0"/>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
    <n v="0"/>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0"/>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
    <n v="0"/>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
    <n v="0"/>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0"/>
    <n v="0"/>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
    <n v="0"/>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0"/>
    <n v="0"/>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
    <n v="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0"/>
    <n v="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
    <n v="0"/>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0"/>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
    <n v="0"/>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0"/>
    <n v="0"/>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0"/>
    <n v="0"/>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
    <n v="0"/>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
    <n v="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0"/>
    <n v="0"/>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
    <n v="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0"/>
    <n v="0"/>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0"/>
    <n v="0"/>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
    <n v="0"/>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0"/>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0"/>
    <x v="1"/>
    <s v="plays"/>
    <x v="2863"/>
    <d v="2014-09-09T16:12:03"/>
  </r>
  <r>
    <n v="2864"/>
    <s v="'Haunting Julia' by Alan Ayckbourn"/>
    <s v="Accessible, original theatre for all!"/>
    <n v="2500"/>
    <n v="40"/>
    <x v="2"/>
    <s v="GB"/>
    <s v="GBP"/>
    <n v="1437139080"/>
    <n v="1434552207"/>
    <b v="0"/>
    <n v="3"/>
    <b v="0"/>
    <s v="theater/plays"/>
    <n v="0"/>
    <n v="0"/>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
    <n v="0"/>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
    <n v="0"/>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
    <n v="0"/>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
    <n v="0"/>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
    <n v="0"/>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0"/>
    <n v="0"/>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
    <n v="0"/>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0"/>
    <n v="0"/>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0"/>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
    <n v="0"/>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0"/>
    <n v="0"/>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0"/>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
    <n v="0"/>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
    <n v="0"/>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
    <n v="0"/>
    <x v="1"/>
    <s v="plays"/>
    <x v="2883"/>
    <d v="2016-02-06T04:59:00"/>
  </r>
  <r>
    <n v="2884"/>
    <s v="The Lizard King, a play by Jay Jeff Jones"/>
    <s v="Come explore the dream world of Jim Morrison, rock singer, mystic, poet, shaman."/>
    <n v="45000"/>
    <n v="185"/>
    <x v="2"/>
    <s v="US"/>
    <s v="USD"/>
    <n v="1417800435"/>
    <n v="1415208435"/>
    <b v="0"/>
    <n v="4"/>
    <b v="0"/>
    <s v="theater/plays"/>
    <n v="0"/>
    <n v="0"/>
    <x v="1"/>
    <s v="plays"/>
    <x v="2884"/>
    <d v="2014-12-05T17:27:15"/>
  </r>
  <r>
    <n v="2885"/>
    <s v="The Wedding"/>
    <s v="An historic and proud work of Polish nationalistic literature performed on stage."/>
    <n v="400"/>
    <n v="130"/>
    <x v="2"/>
    <s v="US"/>
    <s v="USD"/>
    <n v="1426294201"/>
    <n v="1423705801"/>
    <b v="0"/>
    <n v="5"/>
    <b v="0"/>
    <s v="theater/plays"/>
    <n v="0"/>
    <n v="0"/>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
    <n v="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0"/>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
    <n v="0"/>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0"/>
    <n v="0"/>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0"/>
    <n v="0"/>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0"/>
    <n v="0"/>
    <x v="1"/>
    <s v="plays"/>
    <x v="2892"/>
    <d v="2014-08-25T21:00:00"/>
  </r>
  <r>
    <n v="2893"/>
    <s v="REDISCOVERING KIA THE PLAY"/>
    <s v="Fundraising for REDISCOVERING KIA THE PLAY"/>
    <n v="5000"/>
    <n v="25"/>
    <x v="2"/>
    <s v="US"/>
    <s v="USD"/>
    <n v="1420768800"/>
    <n v="1415644395"/>
    <b v="0"/>
    <n v="2"/>
    <b v="0"/>
    <s v="theater/plays"/>
    <n v="0"/>
    <n v="0"/>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0"/>
    <n v="0"/>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
    <n v="0"/>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0"/>
    <n v="0"/>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0"/>
    <n v="0"/>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
    <n v="0"/>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
    <n v="0"/>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0"/>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
    <n v="0"/>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
    <n v="0"/>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
    <n v="0"/>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0"/>
    <n v="0"/>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0"/>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0"/>
    <n v="0"/>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0"/>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
    <n v="0"/>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
    <n v="0"/>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0"/>
    <x v="1"/>
    <s v="plays"/>
    <x v="2913"/>
    <d v="2014-09-06T22:08:59"/>
  </r>
  <r>
    <n v="2914"/>
    <s v="Hercules the Panto"/>
    <s v="Hercules must complete four challenges in order to meet the father he never knew"/>
    <n v="25000"/>
    <n v="1"/>
    <x v="2"/>
    <s v="GB"/>
    <s v="GBP"/>
    <n v="1426365994"/>
    <n v="1421185594"/>
    <b v="0"/>
    <n v="1"/>
    <b v="0"/>
    <s v="theater/plays"/>
    <n v="0"/>
    <n v="0"/>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
    <n v="0"/>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0"/>
    <n v="0"/>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
    <n v="0"/>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
    <n v="0"/>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0"/>
    <n v="0"/>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
    <n v="0"/>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0"/>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
    <n v="0"/>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
    <n v="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0"/>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0"/>
    <n v="0"/>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0"/>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0"/>
    <n v="0"/>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0"/>
    <n v="0"/>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0"/>
    <n v="0"/>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0"/>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
    <n v="0"/>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
    <n v="0"/>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0"/>
    <n v="0"/>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
    <n v="0"/>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0"/>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0"/>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0"/>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0"/>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0"/>
    <n v="0"/>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0"/>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
    <n v="0"/>
    <x v="1"/>
    <s v="spaces"/>
    <x v="3062"/>
    <d v="2015-09-30T18:00:00"/>
  </r>
  <r>
    <n v="3063"/>
    <s v="Spec Haus"/>
    <s v="Members of the local Miami music scene are putting together a venue/creative space in Kendall!"/>
    <n v="3000"/>
    <n v="587"/>
    <x v="2"/>
    <s v="US"/>
    <s v="USD"/>
    <n v="1477174138"/>
    <n v="1474150138"/>
    <b v="0"/>
    <n v="23"/>
    <b v="0"/>
    <s v="theater/spaces"/>
    <n v="0"/>
    <n v="0"/>
    <x v="1"/>
    <s v="spaces"/>
    <x v="3063"/>
    <d v="2016-10-22T22:08:58"/>
  </r>
  <r>
    <n v="3064"/>
    <s v="Kickstart the Crossroads Community"/>
    <s v="An epicenter for connection, creation and expression of the community."/>
    <n v="75000"/>
    <n v="8471"/>
    <x v="2"/>
    <s v="US"/>
    <s v="USD"/>
    <n v="1448175540"/>
    <n v="1445483246"/>
    <b v="0"/>
    <n v="72"/>
    <b v="0"/>
    <s v="theater/spaces"/>
    <n v="0"/>
    <n v="0"/>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0"/>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
    <n v="0"/>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0"/>
    <n v="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0"/>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
    <n v="0"/>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0"/>
    <n v="0"/>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
    <n v="0"/>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0"/>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0"/>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0"/>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0"/>
    <n v="0"/>
    <x v="1"/>
    <s v="spaces"/>
    <x v="3075"/>
    <d v="2016-08-19T02:27:20"/>
  </r>
  <r>
    <n v="3076"/>
    <s v="10,000 Hours"/>
    <s v="Helping female comedians get in their 10,000 Hours of practice!"/>
    <n v="10000"/>
    <n v="1506"/>
    <x v="2"/>
    <s v="US"/>
    <s v="USD"/>
    <n v="1444405123"/>
    <n v="1439221123"/>
    <b v="0"/>
    <n v="50"/>
    <b v="0"/>
    <s v="theater/spaces"/>
    <n v="0"/>
    <n v="0"/>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0"/>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0"/>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
    <n v="0"/>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0"/>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0"/>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0"/>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
    <n v="0"/>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0"/>
    <n v="0"/>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0"/>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
    <n v="0"/>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0"/>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
    <n v="0"/>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0"/>
    <n v="0"/>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
    <n v="0"/>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0"/>
    <n v="0"/>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
    <n v="0"/>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0"/>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0"/>
    <n v="0"/>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
    <n v="0"/>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0"/>
    <n v="0"/>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
    <n v="0"/>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
    <n v="0"/>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
    <n v="0"/>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
    <n v="0"/>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0"/>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
    <n v="0"/>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
    <n v="0"/>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0"/>
    <n v="0"/>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
    <n v="0"/>
    <x v="1"/>
    <s v="spaces"/>
    <x v="3107"/>
    <d v="2015-05-11T19:32:31"/>
  </r>
  <r>
    <n v="3108"/>
    <s v="Funding a home for our Children's Theater"/>
    <s v="We need a permanent home for the theater!"/>
    <n v="50000"/>
    <n v="26"/>
    <x v="2"/>
    <s v="US"/>
    <s v="USD"/>
    <n v="1430234394"/>
    <n v="1425053994"/>
    <b v="0"/>
    <n v="2"/>
    <b v="0"/>
    <s v="theater/spaces"/>
    <n v="0"/>
    <n v="0"/>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
    <n v="0"/>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
    <n v="0"/>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0"/>
    <n v="0"/>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0"/>
    <n v="0"/>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
    <n v="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
    <n v="0"/>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0"/>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0"/>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0"/>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0"/>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
    <n v="0"/>
    <x v="1"/>
    <s v="spaces"/>
    <x v="3121"/>
    <d v="2014-09-26T16:18:55"/>
  </r>
  <r>
    <n v="3122"/>
    <s v="be back soon (Canceled)"/>
    <s v="cancelled until further notice"/>
    <n v="199"/>
    <n v="116"/>
    <x v="1"/>
    <s v="US"/>
    <s v="USD"/>
    <n v="1478733732"/>
    <n v="1478298132"/>
    <b v="0"/>
    <n v="2"/>
    <b v="0"/>
    <s v="theater/spaces"/>
    <n v="0"/>
    <n v="0"/>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
    <n v="0"/>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0"/>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0"/>
    <n v="0"/>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0"/>
    <n v="0"/>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
    <n v="0"/>
    <x v="1"/>
    <s v="plays"/>
    <x v="3129"/>
    <d v="2017-04-18T19:13:39"/>
  </r>
  <r>
    <n v="3130"/>
    <s v="MEDEA | A New Vision"/>
    <s v="A shockingly relevant modern take on a 2,000-year-old tragedy that confronts current gender politics."/>
    <n v="10000"/>
    <n v="375"/>
    <x v="3"/>
    <s v="US"/>
    <s v="USD"/>
    <n v="1492145940"/>
    <n v="1489504916"/>
    <b v="0"/>
    <n v="4"/>
    <b v="0"/>
    <s v="theater/plays"/>
    <n v="0"/>
    <n v="0"/>
    <x v="1"/>
    <s v="plays"/>
    <x v="3130"/>
    <d v="2017-04-14T04:59:00"/>
  </r>
  <r>
    <n v="3131"/>
    <s v="SNAKE EYES"/>
    <s v="A Staged Reading of &quot;Snake Eyes,&quot; a new play by Alex Rafala"/>
    <n v="4100"/>
    <n v="645"/>
    <x v="3"/>
    <s v="US"/>
    <s v="USD"/>
    <n v="1491656045"/>
    <n v="1489067645"/>
    <b v="0"/>
    <n v="12"/>
    <b v="0"/>
    <s v="theater/plays"/>
    <n v="0"/>
    <n v="0"/>
    <x v="1"/>
    <s v="plays"/>
    <x v="3131"/>
    <d v="2017-04-08T12:54:05"/>
  </r>
  <r>
    <n v="3132"/>
    <s v="A Bite of a Snake Play"/>
    <s v="Smells Like Money, Drips Like Honey, Taste Like Mocha, Better Run AWAY"/>
    <n v="30000"/>
    <n v="10"/>
    <x v="3"/>
    <s v="US"/>
    <s v="USD"/>
    <n v="1492759460"/>
    <n v="1487579060"/>
    <b v="0"/>
    <n v="1"/>
    <b v="0"/>
    <s v="theater/plays"/>
    <n v="0"/>
    <n v="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0"/>
    <n v="0"/>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
    <n v="0"/>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
    <n v="0"/>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0"/>
    <n v="0"/>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0"/>
    <n v="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0"/>
    <n v="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
    <n v="0"/>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
    <n v="0"/>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0"/>
    <n v="0"/>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
    <n v="0"/>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
    <n v="0"/>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
    <n v="0"/>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
    <n v="0"/>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0"/>
    <n v="0"/>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0"/>
    <n v="0"/>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
    <n v="0"/>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
    <n v="0"/>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0"/>
    <x v="1"/>
    <s v="musical"/>
    <x v="3196"/>
    <d v="2015-08-01T14:00:00"/>
  </r>
  <r>
    <n v="3197"/>
    <s v="Mirror, mirror on the wall"/>
    <s v="This years most important stage project for young artists in our region. www.ungespor.no"/>
    <n v="10000"/>
    <n v="1145"/>
    <x v="2"/>
    <s v="NO"/>
    <s v="NOK"/>
    <n v="1423050618"/>
    <n v="1420458618"/>
    <b v="0"/>
    <n v="4"/>
    <b v="0"/>
    <s v="theater/musical"/>
    <n v="0"/>
    <n v="0"/>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0"/>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
    <n v="0"/>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0"/>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0"/>
    <n v="0"/>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
    <n v="0"/>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
    <n v="0"/>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0"/>
    <n v="0"/>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
    <n v="0"/>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0"/>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0"/>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
    <n v="0"/>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
    <n v="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
    <n v="0"/>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0"/>
    <n v="0"/>
    <x v="1"/>
    <s v="musical"/>
    <x v="3634"/>
    <d v="2017-01-14T03:59:00"/>
  </r>
  <r>
    <n v="3635"/>
    <s v="Mary's Son"/>
    <s v="Mary's Son is a pop opera about Jesus and the hope he brings to all people."/>
    <n v="3500"/>
    <n v="1276"/>
    <x v="2"/>
    <s v="US"/>
    <s v="USD"/>
    <n v="1461186676"/>
    <n v="1458594676"/>
    <b v="0"/>
    <n v="10"/>
    <b v="0"/>
    <s v="theater/musical"/>
    <n v="0"/>
    <n v="0"/>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
    <n v="0"/>
    <x v="1"/>
    <s v="musical"/>
    <x v="3637"/>
    <d v="2015-01-01T16:48:55"/>
  </r>
  <r>
    <n v="3638"/>
    <s v="Project Hedwig and the Angry Inch"/>
    <s v="A rock and roll journey that explores love, loss, redemption, duality and ascension."/>
    <n v="3300"/>
    <n v="216"/>
    <x v="2"/>
    <s v="CA"/>
    <s v="CAD"/>
    <n v="1429456132"/>
    <n v="1424275732"/>
    <b v="0"/>
    <n v="2"/>
    <b v="0"/>
    <s v="theater/musical"/>
    <n v="0"/>
    <n v="0"/>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0"/>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0"/>
    <n v="0"/>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0"/>
    <n v="0"/>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
    <n v="0"/>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0"/>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0"/>
    <n v="0"/>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
    <n v="0"/>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0"/>
    <n v="0"/>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0"/>
    <n v="0"/>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
    <n v="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
    <n v="0"/>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
    <n v="0"/>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
    <n v="0"/>
    <x v="1"/>
    <s v="plays"/>
    <x v="3734"/>
    <d v="2015-05-25T21:38:16"/>
  </r>
  <r>
    <n v="3735"/>
    <s v="Women Beware Women"/>
    <s v="Young Actor's taking on a Jacobean tragedy. Family, betrayal, love, lust, sex and death."/>
    <n v="150"/>
    <n v="20"/>
    <x v="2"/>
    <s v="GB"/>
    <s v="GBP"/>
    <n v="1432831089"/>
    <n v="1430239089"/>
    <b v="0"/>
    <n v="2"/>
    <b v="0"/>
    <s v="theater/plays"/>
    <n v="0"/>
    <n v="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
    <n v="0"/>
    <x v="1"/>
    <s v="plays"/>
    <x v="3736"/>
    <d v="2015-03-23T18:00:00"/>
  </r>
  <r>
    <n v="3737"/>
    <s v="Measure For Measure"/>
    <s v="The ASU Theatre and Shakespeare Club presents Measure For Measure directed by Jordyn Ochser."/>
    <n v="700"/>
    <n v="150"/>
    <x v="2"/>
    <s v="US"/>
    <s v="USD"/>
    <n v="1447311540"/>
    <n v="1445358903"/>
    <b v="0"/>
    <n v="4"/>
    <b v="0"/>
    <s v="theater/plays"/>
    <n v="0"/>
    <n v="0"/>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
    <n v="0"/>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
    <n v="0"/>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
    <n v="0"/>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
    <n v="0"/>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
    <n v="0"/>
    <x v="1"/>
    <s v="plays"/>
    <x v="3745"/>
    <d v="2014-08-10T16:45:02"/>
  </r>
  <r>
    <n v="3746"/>
    <s v="Stage Play Production - &quot;I Love You to Death&quot;"/>
    <s v="Generational curses CAN be broken...right?"/>
    <n v="8500"/>
    <n v="202"/>
    <x v="2"/>
    <s v="US"/>
    <s v="USD"/>
    <n v="1475918439"/>
    <n v="1473326439"/>
    <b v="0"/>
    <n v="1"/>
    <b v="0"/>
    <s v="theater/plays"/>
    <n v="0"/>
    <n v="0"/>
    <x v="1"/>
    <s v="plays"/>
    <x v="3746"/>
    <d v="2016-10-08T09:20:39"/>
  </r>
  <r>
    <n v="3747"/>
    <s v="Counting Stars"/>
    <s v="The world premiere of an astonishing new play by acclaimed writer Atiha Sen Gupta."/>
    <n v="2500"/>
    <n v="25"/>
    <x v="2"/>
    <s v="GB"/>
    <s v="GBP"/>
    <n v="1436137140"/>
    <n v="1433833896"/>
    <b v="0"/>
    <n v="1"/>
    <b v="0"/>
    <s v="theater/plays"/>
    <n v="0"/>
    <n v="0"/>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
    <n v="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0"/>
    <n v="0"/>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0"/>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
    <n v="0"/>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
    <n v="0"/>
    <x v="1"/>
    <s v="musical"/>
    <x v="3794"/>
    <d v="2015-06-07T13:55:54"/>
  </r>
  <r>
    <n v="3795"/>
    <s v="Duodeca"/>
    <s v="Poppin Productions are currently entering the development stage of their very first production -  &quot;Duodeca&quot;."/>
    <n v="600"/>
    <n v="10"/>
    <x v="2"/>
    <s v="GB"/>
    <s v="GBP"/>
    <n v="1440801000"/>
    <n v="1437042490"/>
    <b v="0"/>
    <n v="2"/>
    <b v="0"/>
    <s v="theater/musical"/>
    <n v="0"/>
    <n v="0"/>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0"/>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
    <n v="0"/>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0"/>
    <n v="0"/>
    <x v="1"/>
    <s v="musical"/>
    <x v="3798"/>
    <d v="2014-08-10T17:20:48"/>
  </r>
  <r>
    <n v="3799"/>
    <s v="A Story Once Told"/>
    <s v="An original musical on it's way to the stage in Minneapolis, MN. Feel free to ask any questions."/>
    <n v="10000"/>
    <n v="402"/>
    <x v="2"/>
    <s v="US"/>
    <s v="USD"/>
    <n v="1457734843"/>
    <n v="1455142843"/>
    <b v="0"/>
    <n v="4"/>
    <b v="0"/>
    <s v="theater/musical"/>
    <n v="0"/>
    <n v="0"/>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0"/>
    <n v="0"/>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0"/>
    <n v="0"/>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
    <n v="0"/>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0"/>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0"/>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
    <n v="0"/>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0"/>
    <n v="0"/>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
    <n v="0"/>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
    <n v="0"/>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
    <n v="0"/>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0"/>
    <n v="0"/>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0"/>
    <n v="0"/>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
    <n v="0"/>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
    <n v="0"/>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0"/>
    <n v="0"/>
    <x v="1"/>
    <s v="plays"/>
    <x v="3849"/>
    <d v="2015-06-11T18:24:44"/>
  </r>
  <r>
    <n v="3850"/>
    <s v="The Vagina Monologues 2015"/>
    <s v="V-Day is a global activist movement to end violence against women and girls."/>
    <n v="1000"/>
    <n v="38"/>
    <x v="2"/>
    <s v="US"/>
    <s v="USD"/>
    <n v="1420081143"/>
    <n v="1417489143"/>
    <b v="1"/>
    <n v="4"/>
    <b v="0"/>
    <s v="theater/plays"/>
    <n v="0"/>
    <n v="0"/>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
    <n v="0"/>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0"/>
    <x v="1"/>
    <s v="plays"/>
    <x v="3853"/>
    <d v="2014-09-01T20:09:38"/>
  </r>
  <r>
    <n v="3854"/>
    <s v="The Case Of Soghomon Tehlirian"/>
    <s v="A play dedicated to the 100th anniversary of the Armenian Genocide."/>
    <n v="11000"/>
    <n v="1788"/>
    <x v="2"/>
    <s v="US"/>
    <s v="USD"/>
    <n v="1431206058"/>
    <n v="1428614058"/>
    <b v="0"/>
    <n v="20"/>
    <b v="0"/>
    <s v="theater/plays"/>
    <n v="0"/>
    <n v="0"/>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0"/>
    <n v="0"/>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0"/>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0"/>
    <n v="0"/>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
    <n v="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0"/>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
    <n v="0"/>
    <x v="1"/>
    <s v="plays"/>
    <x v="3860"/>
    <d v="2014-08-12T15:51:50"/>
  </r>
  <r>
    <n v="3861"/>
    <s v="READY OR NOT HERE I COME"/>
    <s v="THE COMING OF THE LORD!"/>
    <n v="2000"/>
    <n v="100"/>
    <x v="2"/>
    <s v="US"/>
    <s v="USD"/>
    <n v="1415828820"/>
    <n v="1412258977"/>
    <b v="0"/>
    <n v="1"/>
    <b v="0"/>
    <s v="theater/plays"/>
    <n v="0"/>
    <n v="0"/>
    <x v="1"/>
    <s v="plays"/>
    <x v="3861"/>
    <d v="2014-11-12T21:47:00"/>
  </r>
  <r>
    <n v="3862"/>
    <s v="The Container Play"/>
    <s v="The hit immersive theatre experience of England comes to Corpus Christi!"/>
    <n v="7500"/>
    <n v="1"/>
    <x v="2"/>
    <s v="US"/>
    <s v="USD"/>
    <n v="1473699540"/>
    <n v="1472451356"/>
    <b v="0"/>
    <n v="1"/>
    <b v="0"/>
    <s v="theater/plays"/>
    <n v="0"/>
    <n v="0"/>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0"/>
    <n v="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
    <n v="0"/>
    <x v="1"/>
    <s v="plays"/>
    <x v="3865"/>
    <d v="2014-08-30T05:30:00"/>
  </r>
  <r>
    <n v="3866"/>
    <s v="a feminine ending, brought to you by the East End Theatre Co"/>
    <s v="A funny, moving, witty piece about a girl, her oboe, and her dreams."/>
    <n v="2000"/>
    <n v="11"/>
    <x v="2"/>
    <s v="US"/>
    <s v="USD"/>
    <n v="1458703740"/>
    <n v="1454453021"/>
    <b v="0"/>
    <n v="2"/>
    <b v="0"/>
    <s v="theater/plays"/>
    <n v="0"/>
    <n v="0"/>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
    <n v="0"/>
    <x v="1"/>
    <s v="plays"/>
    <x v="3867"/>
    <d v="2016-06-18T19:32:19"/>
  </r>
  <r>
    <n v="3868"/>
    <s v="1000 words (Canceled)"/>
    <s v="New collection of music by Scott Evan Davis!"/>
    <n v="5000"/>
    <n v="10"/>
    <x v="1"/>
    <s v="GB"/>
    <s v="GBP"/>
    <n v="1410191405"/>
    <n v="1408031405"/>
    <b v="0"/>
    <n v="1"/>
    <b v="0"/>
    <s v="theater/musical"/>
    <n v="0"/>
    <n v="0"/>
    <x v="1"/>
    <s v="musical"/>
    <x v="3868"/>
    <d v="2014-09-08T15:50:05"/>
  </r>
  <r>
    <n v="3869"/>
    <s v="The Masturbation Musical (Canceled)"/>
    <s v="A Musical about 3 women who pursue their Pleasure and end up finding themselves."/>
    <n v="13111"/>
    <n v="452"/>
    <x v="1"/>
    <s v="US"/>
    <s v="USD"/>
    <n v="1426302660"/>
    <n v="1423761792"/>
    <b v="0"/>
    <n v="15"/>
    <b v="0"/>
    <s v="theater/musical"/>
    <n v="0"/>
    <n v="0"/>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
    <n v="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0"/>
    <n v="0"/>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
    <n v="0"/>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0"/>
    <n v="0"/>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
    <n v="0"/>
    <x v="1"/>
    <s v="musical"/>
    <x v="3880"/>
    <d v="2014-07-30T23:00:00"/>
  </r>
  <r>
    <n v="3881"/>
    <s v="My Real Mother's Name is... (Canceled)"/>
    <s v="A musical journey coming to the Blue Venue at the 2017 Orlando Fringe Festival!"/>
    <n v="500"/>
    <n v="25"/>
    <x v="1"/>
    <s v="US"/>
    <s v="USD"/>
    <n v="1487550399"/>
    <n v="1484958399"/>
    <b v="0"/>
    <n v="1"/>
    <b v="0"/>
    <s v="theater/musical"/>
    <n v="0"/>
    <n v="0"/>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0"/>
    <n v="0"/>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
    <n v="0"/>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0"/>
    <n v="0"/>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
    <n v="0"/>
    <x v="1"/>
    <s v="plays"/>
    <x v="3890"/>
    <d v="2015-08-15T18:12:24"/>
  </r>
  <r>
    <n v="3891"/>
    <s v="Out of the Box: A Mime Story"/>
    <s v="A comedy about a mime who dreams of becoming a stand up comedian."/>
    <n v="800"/>
    <n v="260"/>
    <x v="2"/>
    <s v="US"/>
    <s v="USD"/>
    <n v="1427086740"/>
    <n v="1424488244"/>
    <b v="0"/>
    <n v="7"/>
    <b v="0"/>
    <s v="theater/plays"/>
    <n v="0"/>
    <n v="0"/>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
    <n v="0"/>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0"/>
    <n v="0"/>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
    <n v="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
    <n v="0"/>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
    <n v="0"/>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
    <n v="0"/>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0"/>
    <n v="0"/>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0"/>
    <n v="0"/>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
    <n v="0"/>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
    <n v="0"/>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0"/>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
    <n v="0"/>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
    <n v="0"/>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
    <n v="0"/>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0"/>
    <n v="0"/>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0"/>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0"/>
    <n v="0"/>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
    <n v="0"/>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0"/>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
    <n v="0"/>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
    <n v="0"/>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0"/>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0"/>
    <n v="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0"/>
    <n v="0"/>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0"/>
    <n v="0"/>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
    <n v="0"/>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
    <n v="0"/>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
    <n v="0"/>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0"/>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
    <n v="0"/>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
    <n v="0"/>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0"/>
    <n v="0"/>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0"/>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
    <n v="0"/>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
    <n v="0"/>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
    <n v="0"/>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
    <n v="0"/>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
    <n v="0"/>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0"/>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0"/>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
    <n v="0"/>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
    <n v="0"/>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0"/>
    <x v="1"/>
    <s v="plays"/>
    <x v="3945"/>
    <d v="2015-05-15T19:14:28"/>
  </r>
  <r>
    <n v="3946"/>
    <s v="DR. Mecurio's Mythical Marvels &amp; Beastiry"/>
    <s v="Dr. Mecurio's is an original work of fantasy designed and written for the stage."/>
    <n v="6000"/>
    <n v="195"/>
    <x v="2"/>
    <s v="US"/>
    <s v="USD"/>
    <n v="1425110400"/>
    <n v="1422388822"/>
    <b v="0"/>
    <n v="5"/>
    <b v="0"/>
    <s v="theater/plays"/>
    <n v="0"/>
    <n v="0"/>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0"/>
    <n v="0"/>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
    <n v="0"/>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
    <n v="0"/>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0"/>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0"/>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
    <n v="0"/>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0"/>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
    <n v="0"/>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
    <n v="0"/>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0"/>
    <n v="0"/>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0"/>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0"/>
    <n v="0"/>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0"/>
    <n v="0"/>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
    <n v="0"/>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
    <n v="0"/>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
    <n v="0"/>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
    <n v="0"/>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0"/>
    <n v="0"/>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0"/>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
    <n v="0"/>
    <x v="1"/>
    <s v="plays"/>
    <x v="3971"/>
    <d v="2014-07-21T12:52:06"/>
  </r>
  <r>
    <n v="3972"/>
    <s v="Valkyrie Theatre Company"/>
    <s v="We're a horror based theatre company in Oklahoma City beginning our first season of shows."/>
    <n v="1000"/>
    <n v="211"/>
    <x v="2"/>
    <s v="US"/>
    <s v="USD"/>
    <n v="1423186634"/>
    <n v="1418002634"/>
    <b v="0"/>
    <n v="8"/>
    <b v="0"/>
    <s v="theater/plays"/>
    <n v="0"/>
    <n v="0"/>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
    <n v="0"/>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
    <n v="0"/>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
    <n v="0"/>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0"/>
    <n v="0"/>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
    <n v="0"/>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0"/>
    <n v="0"/>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
    <n v="0"/>
    <x v="1"/>
    <s v="plays"/>
    <x v="3980"/>
    <d v="2014-07-05T14:22:27"/>
  </r>
  <r>
    <n v="3981"/>
    <s v="BEIRUT, LADY OF LEBANON"/>
    <s v="A Theatrical Production Celebrating the Lebanese Culture and the Human Spirit in Time of War."/>
    <n v="30000"/>
    <n v="1225"/>
    <x v="2"/>
    <s v="US"/>
    <s v="USD"/>
    <n v="1468729149"/>
    <n v="1463545149"/>
    <b v="0"/>
    <n v="7"/>
    <b v="0"/>
    <s v="theater/plays"/>
    <n v="0"/>
    <n v="0"/>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
    <n v="0"/>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
    <n v="0"/>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0"/>
    <n v="0"/>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
    <n v="0"/>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0"/>
    <n v="0"/>
    <x v="1"/>
    <s v="plays"/>
    <x v="3986"/>
    <d v="2016-05-06T13:04:00"/>
  </r>
  <r>
    <n v="3987"/>
    <s v="Write Now 5"/>
    <s v="Write Now 5 is a new writing festival in south east London promoting new work from emerging playwrights."/>
    <n v="400"/>
    <n v="151"/>
    <x v="2"/>
    <s v="GB"/>
    <s v="GBP"/>
    <n v="1400278290"/>
    <n v="1399414290"/>
    <b v="0"/>
    <n v="13"/>
    <b v="0"/>
    <s v="theater/plays"/>
    <n v="0"/>
    <n v="0"/>
    <x v="1"/>
    <s v="plays"/>
    <x v="3987"/>
    <d v="2014-05-16T22:11:30"/>
  </r>
  <r>
    <n v="3988"/>
    <s v="Folk-Tales: What Stories Do Your Folks Tell?"/>
    <s v="An evening of of stories based both in myth and truth."/>
    <n v="1500"/>
    <n v="32"/>
    <x v="2"/>
    <s v="US"/>
    <s v="USD"/>
    <n v="1440813413"/>
    <n v="1439517413"/>
    <b v="0"/>
    <n v="4"/>
    <b v="0"/>
    <s v="theater/plays"/>
    <n v="0"/>
    <n v="0"/>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0"/>
    <n v="0"/>
    <x v="1"/>
    <s v="plays"/>
    <x v="3990"/>
    <d v="2016-03-02T16:08:13"/>
  </r>
  <r>
    <n v="3991"/>
    <s v="NTACTheatre - North Texas Actor's Collaborative Theatre"/>
    <s v="North Texas first actor-driven theatre company needs your help"/>
    <n v="500"/>
    <n v="100"/>
    <x v="2"/>
    <s v="US"/>
    <s v="USD"/>
    <n v="1433086082"/>
    <n v="1430494082"/>
    <b v="0"/>
    <n v="1"/>
    <b v="0"/>
    <s v="theater/plays"/>
    <n v="0"/>
    <n v="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0"/>
    <n v="0"/>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0"/>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0"/>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
    <n v="0"/>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
    <n v="0"/>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
    <n v="0"/>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
    <n v="0"/>
    <x v="1"/>
    <s v="plays"/>
    <x v="3999"/>
    <d v="2014-08-31T19:51:49"/>
  </r>
  <r>
    <n v="4000"/>
    <s v="The Escorts"/>
    <s v="An Enticing Trip into the World of Assisted Dying"/>
    <n v="8000"/>
    <n v="10"/>
    <x v="2"/>
    <s v="US"/>
    <s v="USD"/>
    <n v="1462631358"/>
    <n v="1457450958"/>
    <b v="0"/>
    <n v="1"/>
    <b v="0"/>
    <s v="theater/plays"/>
    <n v="0"/>
    <n v="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
    <n v="0"/>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0"/>
    <n v="0"/>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
    <n v="0"/>
    <x v="1"/>
    <s v="plays"/>
    <x v="4003"/>
    <d v="2015-02-15T14:05:47"/>
  </r>
  <r>
    <n v="4004"/>
    <s v="South Florida Tours"/>
    <s v="Help Launch The Queen Into South Florida!"/>
    <n v="500"/>
    <n v="1"/>
    <x v="2"/>
    <s v="US"/>
    <s v="USD"/>
    <n v="1412740457"/>
    <n v="1410148457"/>
    <b v="0"/>
    <n v="1"/>
    <b v="0"/>
    <s v="theater/plays"/>
    <n v="0"/>
    <n v="0"/>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0"/>
    <n v="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0"/>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0"/>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
    <n v="0"/>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0"/>
    <n v="0"/>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
    <n v="0"/>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0"/>
    <n v="0"/>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0"/>
    <n v="0"/>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0"/>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
    <n v="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0"/>
    <n v="0"/>
    <x v="1"/>
    <s v="plays"/>
    <x v="4017"/>
    <d v="2014-09-04T16:07:54"/>
  </r>
  <r>
    <n v="4018"/>
    <s v="Time Please Fringe"/>
    <s v="Funding for a production of Time Please at the Brighton Fringe 2017... and beyond."/>
    <n v="1500"/>
    <n v="130"/>
    <x v="2"/>
    <s v="GB"/>
    <s v="GBP"/>
    <n v="1475877108"/>
    <n v="1473285108"/>
    <b v="0"/>
    <n v="4"/>
    <b v="0"/>
    <s v="theater/plays"/>
    <n v="0"/>
    <n v="0"/>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
    <n v="0"/>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
    <n v="0"/>
    <x v="1"/>
    <s v="plays"/>
    <x v="4020"/>
    <d v="2015-03-24T03:34:59"/>
  </r>
  <r>
    <n v="4021"/>
    <s v="Angels in Houston"/>
    <s v="Help a group of actors end bigotry in Houston, TX by supporting a  full production of Angels in America."/>
    <n v="15000"/>
    <n v="125"/>
    <x v="2"/>
    <s v="US"/>
    <s v="USD"/>
    <n v="1414360358"/>
    <n v="1409176358"/>
    <b v="0"/>
    <n v="2"/>
    <b v="0"/>
    <s v="theater/plays"/>
    <n v="0"/>
    <n v="0"/>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
    <n v="0"/>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0"/>
    <n v="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
    <n v="0"/>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0"/>
    <n v="0"/>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
    <n v="0"/>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
    <n v="0"/>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0"/>
    <n v="0"/>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
    <n v="0"/>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0"/>
    <n v="0"/>
    <x v="1"/>
    <s v="plays"/>
    <x v="4034"/>
    <d v="2015-04-03T21:44:10"/>
  </r>
  <r>
    <n v="4035"/>
    <s v="The Lost Boy"/>
    <s v="&quot;Stories are where you go to look for the truth of your own life.&quot; (Frank Delaney)"/>
    <n v="10000"/>
    <n v="3685"/>
    <x v="2"/>
    <s v="US"/>
    <s v="USD"/>
    <n v="1413925887"/>
    <n v="1411333887"/>
    <b v="0"/>
    <n v="25"/>
    <b v="0"/>
    <s v="theater/plays"/>
    <n v="0"/>
    <n v="0"/>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
    <n v="0"/>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
    <n v="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
    <n v="0"/>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
    <n v="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
    <n v="0"/>
    <x v="1"/>
    <s v="plays"/>
    <x v="4040"/>
    <d v="2015-07-18T03:00:00"/>
  </r>
  <r>
    <n v="4041"/>
    <s v="In the Land of Gold"/>
    <s v="A bold, colouful, vibrant play centred around the last remaining monarchy of Africa."/>
    <n v="5000"/>
    <n v="21"/>
    <x v="2"/>
    <s v="GB"/>
    <s v="GBP"/>
    <n v="1473160954"/>
    <n v="1467976954"/>
    <b v="0"/>
    <n v="2"/>
    <b v="0"/>
    <s v="theater/plays"/>
    <n v="0"/>
    <n v="0"/>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0"/>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
    <n v="0"/>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0"/>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0"/>
    <n v="0"/>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0"/>
    <n v="0"/>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
    <n v="0"/>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0"/>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0"/>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
    <n v="0"/>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
    <n v="0"/>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
    <n v="0"/>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
    <n v="0"/>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
    <n v="0"/>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0"/>
    <n v="0"/>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0"/>
    <n v="0"/>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0"/>
    <n v="0"/>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0"/>
    <n v="0"/>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0"/>
    <n v="0"/>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
    <n v="0"/>
    <x v="1"/>
    <s v="plays"/>
    <x v="4064"/>
    <d v="2015-04-29T14:07:06"/>
  </r>
  <r>
    <n v="4065"/>
    <s v="A Midsummer's Night's Dream"/>
    <s v="A classical/ fantasy version of midsummers done by professionally trained actors in Tulsa!"/>
    <n v="4000"/>
    <n v="27"/>
    <x v="2"/>
    <s v="US"/>
    <s v="USD"/>
    <n v="1407883811"/>
    <n v="1405291811"/>
    <b v="0"/>
    <n v="4"/>
    <b v="0"/>
    <s v="theater/plays"/>
    <n v="0"/>
    <n v="0"/>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0"/>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
    <n v="0"/>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
    <n v="0"/>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
    <n v="0"/>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
    <n v="0"/>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0"/>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0"/>
    <n v="0"/>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
    <n v="0"/>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
    <n v="0"/>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0"/>
    <n v="0"/>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0"/>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
    <n v="0"/>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
    <n v="0"/>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
    <n v="0"/>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0"/>
    <n v="0"/>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
    <n v="0"/>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0"/>
    <n v="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0"/>
    <n v="0"/>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
    <n v="0"/>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0"/>
    <n v="0"/>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
    <n v="0"/>
    <x v="1"/>
    <s v="plays"/>
    <x v="4094"/>
    <d v="2014-10-22T04:59:00"/>
  </r>
  <r>
    <n v="4095"/>
    <s v="LOPE ENAMORADO"/>
    <s v="Proyecto teatral dirigido por MartÃ­n Acosta que habla y reflexiona sobre el amor y su naturaleza."/>
    <n v="30000"/>
    <n v="800"/>
    <x v="2"/>
    <s v="MX"/>
    <s v="MXN"/>
    <n v="1482108350"/>
    <n v="1479516350"/>
    <b v="0"/>
    <n v="1"/>
    <b v="0"/>
    <s v="theater/plays"/>
    <n v="0"/>
    <n v="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
    <n v="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0"/>
    <n v="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
    <n v="0"/>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
    <n v="0"/>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
    <n v="0"/>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0"/>
    <n v="0"/>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
    <n v="0"/>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0"/>
    <n v="0"/>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0"/>
    <n v="0"/>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
    <n v="0"/>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0"/>
    <n v="0"/>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0"/>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0"/>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047B9E-505A-FB45-8100-41FAA4C9D60D}" name="PivotTable5"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6ECBDA-CFC7-474B-94F9-60A8BDA082A8}" name="PivotTable6"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0ADD3D-9BF8-B243-B4BA-6B9AB523BDD3}" name="PivotTable7"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9"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A4109" zoomScale="120" zoomScaleNormal="120" workbookViewId="0">
      <selection activeCell="D4116" sqref="D411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15" bestFit="1" customWidth="1"/>
    <col min="17" max="17" width="10.33203125" bestFit="1" customWidth="1"/>
    <col min="18" max="18" width="11.33203125" bestFit="1" customWidth="1"/>
    <col min="19" max="19" width="20.33203125" bestFit="1" customWidth="1"/>
    <col min="20" max="20" width="19.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tr">
        <f>LEFT(N2, SEARCH("/", N2, 1) -1)</f>
        <v>film &amp; video</v>
      </c>
      <c r="R2" t="str">
        <f>RIGHT(N2, LEN(N2)-FIND("/", N2))</f>
        <v>television</v>
      </c>
      <c r="S2" s="11">
        <f>(((J2/60)/60)/24)+DATE(1970,1,1)</f>
        <v>42177.007071759261</v>
      </c>
      <c r="T2" s="11">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t="str">
        <f t="shared" ref="Q3:Q66" si="2">LEFT(N3, SEARCH("/", N3, 1) -1)</f>
        <v>film &amp; video</v>
      </c>
      <c r="R3" t="str">
        <f t="shared" ref="R3:R66" si="3">RIGHT(N3, LEN(N3)-FIND("/", N3))</f>
        <v>television</v>
      </c>
      <c r="S3" s="11">
        <f t="shared" ref="S3:S66" si="4">(((J3/60)/60)/24)+DATE(1970,1,1)</f>
        <v>42766.600497685184</v>
      </c>
      <c r="T3" s="11">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1">
        <f t="shared" si="4"/>
        <v>42405.702349537038</v>
      </c>
      <c r="T4" s="11">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1">
        <f t="shared" si="4"/>
        <v>41828.515127314815</v>
      </c>
      <c r="T5" s="11">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1">
        <f t="shared" si="4"/>
        <v>42327.834247685183</v>
      </c>
      <c r="T6" s="11">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1">
        <f t="shared" si="4"/>
        <v>42563.932951388888</v>
      </c>
      <c r="T7" s="11">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1">
        <f t="shared" si="4"/>
        <v>41794.072337962964</v>
      </c>
      <c r="T8" s="11">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1">
        <f t="shared" si="4"/>
        <v>42516.047071759262</v>
      </c>
      <c r="T9" s="11">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1">
        <f t="shared" si="4"/>
        <v>42468.94458333333</v>
      </c>
      <c r="T10" s="11">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1">
        <f t="shared" si="4"/>
        <v>42447.103518518517</v>
      </c>
      <c r="T11" s="11">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1">
        <f t="shared" si="4"/>
        <v>41780.068043981482</v>
      </c>
      <c r="T12" s="11">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1">
        <f t="shared" si="4"/>
        <v>42572.778495370367</v>
      </c>
      <c r="T13" s="11">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1">
        <f t="shared" si="4"/>
        <v>41791.713252314818</v>
      </c>
      <c r="T14" s="11">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1">
        <f t="shared" si="4"/>
        <v>42508.677187499998</v>
      </c>
      <c r="T15" s="11">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1">
        <f t="shared" si="4"/>
        <v>41808.02648148148</v>
      </c>
      <c r="T16" s="11">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1">
        <f t="shared" si="4"/>
        <v>42256.391875000001</v>
      </c>
      <c r="T17" s="11">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1">
        <f t="shared" si="4"/>
        <v>41760.796423611115</v>
      </c>
      <c r="T18" s="11">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1">
        <f t="shared" si="4"/>
        <v>41917.731736111113</v>
      </c>
      <c r="T19" s="11">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1">
        <f t="shared" si="4"/>
        <v>41869.542314814818</v>
      </c>
      <c r="T20" s="11">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1">
        <f t="shared" si="4"/>
        <v>42175.816365740742</v>
      </c>
      <c r="T21" s="11">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1">
        <f t="shared" si="4"/>
        <v>42200.758240740746</v>
      </c>
      <c r="T22" s="11">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1">
        <f t="shared" si="4"/>
        <v>41878.627187500002</v>
      </c>
      <c r="T23" s="11">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1">
        <f t="shared" si="4"/>
        <v>41989.91134259259</v>
      </c>
      <c r="T24" s="11">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1">
        <f t="shared" si="4"/>
        <v>42097.778946759259</v>
      </c>
      <c r="T25" s="11">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1">
        <f t="shared" si="4"/>
        <v>42229.820173611108</v>
      </c>
      <c r="T26" s="11">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1">
        <f t="shared" si="4"/>
        <v>42318.025011574078</v>
      </c>
      <c r="T27" s="11">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1">
        <f t="shared" si="4"/>
        <v>41828.515555555554</v>
      </c>
      <c r="T28" s="11">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1">
        <f t="shared" si="4"/>
        <v>41929.164733796293</v>
      </c>
      <c r="T29" s="11">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1">
        <f t="shared" si="4"/>
        <v>42324.96393518518</v>
      </c>
      <c r="T30" s="11">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1">
        <f t="shared" si="4"/>
        <v>41812.67324074074</v>
      </c>
      <c r="T31" s="11">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1">
        <f t="shared" si="4"/>
        <v>41842.292997685188</v>
      </c>
      <c r="T32" s="11">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1">
        <f t="shared" si="4"/>
        <v>42376.79206018518</v>
      </c>
      <c r="T33" s="11">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1">
        <f t="shared" si="4"/>
        <v>42461.627511574072</v>
      </c>
      <c r="T34" s="11">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1">
        <f t="shared" si="4"/>
        <v>42286.660891203705</v>
      </c>
      <c r="T35" s="11">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1">
        <f t="shared" si="4"/>
        <v>41841.321770833332</v>
      </c>
      <c r="T36" s="11">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1">
        <f t="shared" si="4"/>
        <v>42098.291828703703</v>
      </c>
      <c r="T37" s="11">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1">
        <f t="shared" si="4"/>
        <v>42068.307002314818</v>
      </c>
      <c r="T38" s="11">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1">
        <f t="shared" si="4"/>
        <v>42032.693043981482</v>
      </c>
      <c r="T39" s="11">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1">
        <f t="shared" si="4"/>
        <v>41375.057222222218</v>
      </c>
      <c r="T40" s="11">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1">
        <f t="shared" si="4"/>
        <v>41754.047083333331</v>
      </c>
      <c r="T41" s="11">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1">
        <f t="shared" si="4"/>
        <v>41789.21398148148</v>
      </c>
      <c r="T42" s="11">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1">
        <f t="shared" si="4"/>
        <v>41887.568912037037</v>
      </c>
      <c r="T43" s="11">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1">
        <f t="shared" si="4"/>
        <v>41971.639189814814</v>
      </c>
      <c r="T44" s="11">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1">
        <f t="shared" si="4"/>
        <v>41802.790347222224</v>
      </c>
      <c r="T45" s="11">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1">
        <f t="shared" si="4"/>
        <v>41874.098807870374</v>
      </c>
      <c r="T46" s="11">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1">
        <f t="shared" si="4"/>
        <v>42457.623923611114</v>
      </c>
      <c r="T47" s="11">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1">
        <f t="shared" si="4"/>
        <v>42323.964976851858</v>
      </c>
      <c r="T48" s="11">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1">
        <f t="shared" si="4"/>
        <v>41932.819525462961</v>
      </c>
      <c r="T49" s="11">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1">
        <f t="shared" si="4"/>
        <v>42033.516898148147</v>
      </c>
      <c r="T50" s="11">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1">
        <f t="shared" si="4"/>
        <v>42271.176446759258</v>
      </c>
      <c r="T51" s="11">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1">
        <f t="shared" si="4"/>
        <v>41995.752986111111</v>
      </c>
      <c r="T52" s="11">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1">
        <f t="shared" si="4"/>
        <v>42196.928668981483</v>
      </c>
      <c r="T53" s="11">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1">
        <f t="shared" si="4"/>
        <v>41807.701921296299</v>
      </c>
      <c r="T54" s="11">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1">
        <f t="shared" si="4"/>
        <v>41719.549131944441</v>
      </c>
      <c r="T55" s="11">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1">
        <f t="shared" si="4"/>
        <v>42333.713206018518</v>
      </c>
      <c r="T56" s="11">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1">
        <f t="shared" si="4"/>
        <v>42496.968935185185</v>
      </c>
      <c r="T57" s="11">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1">
        <f t="shared" si="4"/>
        <v>42149.548888888887</v>
      </c>
      <c r="T58" s="11">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1">
        <f t="shared" si="4"/>
        <v>42089.83289351852</v>
      </c>
      <c r="T59" s="11">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1">
        <f t="shared" si="4"/>
        <v>41932.745046296295</v>
      </c>
      <c r="T60" s="11">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1">
        <f t="shared" si="4"/>
        <v>42230.23583333334</v>
      </c>
      <c r="T61" s="11">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1">
        <f t="shared" si="4"/>
        <v>41701.901817129627</v>
      </c>
      <c r="T62" s="11">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1">
        <f t="shared" si="4"/>
        <v>41409.814317129632</v>
      </c>
      <c r="T63" s="11">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1">
        <f t="shared" si="4"/>
        <v>41311.799513888887</v>
      </c>
      <c r="T64" s="11">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1">
        <f t="shared" si="4"/>
        <v>41612.912187499998</v>
      </c>
      <c r="T65" s="11">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1">
        <f t="shared" si="4"/>
        <v>41433.01829861111</v>
      </c>
      <c r="T66" s="11">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E67/L67</f>
        <v>132.05263157894737</v>
      </c>
      <c r="Q67" t="str">
        <f t="shared" ref="Q67:Q130" si="8">LEFT(N67, SEARCH("/", N67, 1) -1)</f>
        <v>film &amp; video</v>
      </c>
      <c r="R67" t="str">
        <f t="shared" ref="R67:R130" si="9">RIGHT(N67, LEN(N67)-FIND("/", N67))</f>
        <v>shorts</v>
      </c>
      <c r="S67" s="11">
        <f t="shared" ref="S67:S130" si="10">(((J67/60)/60)/24)+DATE(1970,1,1)</f>
        <v>41835.821226851855</v>
      </c>
      <c r="T67" s="11">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1">
        <f t="shared" si="10"/>
        <v>42539.849768518514</v>
      </c>
      <c r="T68" s="11">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1">
        <f t="shared" si="10"/>
        <v>41075.583379629628</v>
      </c>
      <c r="T69" s="11">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1">
        <f t="shared" si="10"/>
        <v>41663.569340277776</v>
      </c>
      <c r="T70" s="11">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1">
        <f t="shared" si="10"/>
        <v>40786.187789351854</v>
      </c>
      <c r="T71" s="11">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1">
        <f t="shared" si="10"/>
        <v>40730.896354166667</v>
      </c>
      <c r="T72" s="11">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1">
        <f t="shared" si="10"/>
        <v>40997.271493055552</v>
      </c>
      <c r="T73" s="11">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1">
        <f t="shared" si="10"/>
        <v>41208.010196759256</v>
      </c>
      <c r="T74" s="11">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1">
        <f t="shared" si="10"/>
        <v>40587.75675925926</v>
      </c>
      <c r="T75" s="11">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1">
        <f t="shared" si="10"/>
        <v>42360.487210648149</v>
      </c>
      <c r="T76" s="11">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1">
        <f t="shared" si="10"/>
        <v>41357.209166666667</v>
      </c>
      <c r="T77" s="11">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1">
        <f t="shared" si="10"/>
        <v>40844.691643518519</v>
      </c>
      <c r="T78" s="11">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1">
        <f t="shared" si="10"/>
        <v>40997.144872685189</v>
      </c>
      <c r="T79" s="11">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1">
        <f t="shared" si="10"/>
        <v>42604.730567129634</v>
      </c>
      <c r="T80" s="11">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1">
        <f t="shared" si="10"/>
        <v>41724.776539351849</v>
      </c>
      <c r="T81" s="11">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1">
        <f t="shared" si="10"/>
        <v>41583.083981481483</v>
      </c>
      <c r="T82" s="11">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1">
        <f t="shared" si="10"/>
        <v>41100.158877314818</v>
      </c>
      <c r="T83" s="11">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1">
        <f t="shared" si="10"/>
        <v>40795.820150462961</v>
      </c>
      <c r="T84" s="11">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1">
        <f t="shared" si="10"/>
        <v>42042.615613425922</v>
      </c>
      <c r="T85" s="11">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1">
        <f t="shared" si="10"/>
        <v>40648.757939814815</v>
      </c>
      <c r="T86" s="11">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1">
        <f t="shared" si="10"/>
        <v>40779.125428240739</v>
      </c>
      <c r="T87" s="11">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1">
        <f t="shared" si="10"/>
        <v>42291.556076388893</v>
      </c>
      <c r="T88" s="11">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1">
        <f t="shared" si="10"/>
        <v>40322.53938657407</v>
      </c>
      <c r="T89" s="11">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1">
        <f t="shared" si="10"/>
        <v>41786.65892361111</v>
      </c>
      <c r="T90" s="11">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1">
        <f t="shared" si="10"/>
        <v>41402.752222222225</v>
      </c>
      <c r="T91" s="11">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1">
        <f t="shared" si="10"/>
        <v>40706.297442129631</v>
      </c>
      <c r="T92" s="11">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1">
        <f t="shared" si="10"/>
        <v>40619.402361111112</v>
      </c>
      <c r="T93" s="11">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1">
        <f t="shared" si="10"/>
        <v>42721.198877314819</v>
      </c>
      <c r="T94" s="11">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1">
        <f t="shared" si="10"/>
        <v>41065.858067129629</v>
      </c>
      <c r="T95" s="11">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1">
        <f t="shared" si="10"/>
        <v>41716.717847222222</v>
      </c>
      <c r="T96" s="11">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1">
        <f t="shared" si="10"/>
        <v>40935.005104166667</v>
      </c>
      <c r="T97" s="11">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1">
        <f t="shared" si="10"/>
        <v>40324.662511574075</v>
      </c>
      <c r="T98" s="11">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1">
        <f t="shared" si="10"/>
        <v>40706.135208333333</v>
      </c>
      <c r="T99" s="11">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1">
        <f t="shared" si="10"/>
        <v>41214.79483796296</v>
      </c>
      <c r="T100" s="11">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1">
        <f t="shared" si="10"/>
        <v>41631.902766203704</v>
      </c>
      <c r="T101" s="11">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1">
        <f t="shared" si="10"/>
        <v>41197.753310185188</v>
      </c>
      <c r="T102" s="11">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1">
        <f t="shared" si="10"/>
        <v>41274.776736111111</v>
      </c>
      <c r="T103" s="11">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1">
        <f t="shared" si="10"/>
        <v>40505.131168981483</v>
      </c>
      <c r="T104" s="11">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1">
        <f t="shared" si="10"/>
        <v>41682.805902777778</v>
      </c>
      <c r="T105" s="11">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1">
        <f t="shared" si="10"/>
        <v>40612.695208333331</v>
      </c>
      <c r="T106" s="11">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1">
        <f t="shared" si="10"/>
        <v>42485.724768518514</v>
      </c>
      <c r="T107" s="11">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1">
        <f t="shared" si="10"/>
        <v>40987.776631944449</v>
      </c>
      <c r="T108" s="11">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1">
        <f t="shared" si="10"/>
        <v>40635.982488425929</v>
      </c>
      <c r="T109" s="11">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1">
        <f t="shared" si="10"/>
        <v>41365.613078703704</v>
      </c>
      <c r="T110" s="11">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1">
        <f t="shared" si="10"/>
        <v>40570.025810185187</v>
      </c>
      <c r="T111" s="11">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1">
        <f t="shared" si="10"/>
        <v>41557.949687500004</v>
      </c>
      <c r="T112" s="11">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1">
        <f t="shared" si="10"/>
        <v>42125.333182870367</v>
      </c>
      <c r="T113" s="11">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1">
        <f t="shared" si="10"/>
        <v>41718.043032407404</v>
      </c>
      <c r="T114" s="11">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1">
        <f t="shared" si="10"/>
        <v>40753.758425925924</v>
      </c>
      <c r="T115" s="11">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1">
        <f t="shared" si="10"/>
        <v>40861.27416666667</v>
      </c>
      <c r="T116" s="11">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1">
        <f t="shared" si="10"/>
        <v>40918.738935185182</v>
      </c>
      <c r="T117" s="11">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1">
        <f t="shared" si="10"/>
        <v>40595.497164351851</v>
      </c>
      <c r="T118" s="11">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1">
        <f t="shared" si="10"/>
        <v>40248.834999999999</v>
      </c>
      <c r="T119" s="11">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1">
        <f t="shared" si="10"/>
        <v>40723.053657407407</v>
      </c>
      <c r="T120" s="11">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1">
        <f t="shared" si="10"/>
        <v>40739.069282407407</v>
      </c>
      <c r="T121" s="11">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1">
        <f t="shared" si="10"/>
        <v>42616.049849537041</v>
      </c>
      <c r="T122" s="11">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1">
        <f t="shared" si="10"/>
        <v>42096.704976851848</v>
      </c>
      <c r="T123" s="11">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e">
        <f t="shared" si="7"/>
        <v>#DIV/0!</v>
      </c>
      <c r="Q124" t="str">
        <f t="shared" si="8"/>
        <v>film &amp; video</v>
      </c>
      <c r="R124" t="str">
        <f t="shared" si="9"/>
        <v>science fiction</v>
      </c>
      <c r="S124" s="11">
        <f t="shared" si="10"/>
        <v>42593.431793981479</v>
      </c>
      <c r="T124" s="11">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1">
        <f t="shared" si="10"/>
        <v>41904.781990740739</v>
      </c>
      <c r="T125" s="11">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e">
        <f t="shared" si="7"/>
        <v>#DIV/0!</v>
      </c>
      <c r="Q126" t="str">
        <f t="shared" si="8"/>
        <v>film &amp; video</v>
      </c>
      <c r="R126" t="str">
        <f t="shared" si="9"/>
        <v>science fiction</v>
      </c>
      <c r="S126" s="11">
        <f t="shared" si="10"/>
        <v>42114.928726851853</v>
      </c>
      <c r="T126" s="11">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1">
        <f t="shared" si="10"/>
        <v>42709.993981481486</v>
      </c>
      <c r="T127" s="11">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1">
        <f t="shared" si="10"/>
        <v>42135.589548611111</v>
      </c>
      <c r="T128" s="11">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1">
        <f t="shared" si="10"/>
        <v>42067.62431712963</v>
      </c>
      <c r="T129" s="11">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1">
        <f t="shared" si="10"/>
        <v>42628.22792824074</v>
      </c>
      <c r="T130" s="11">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t="e">
        <f t="shared" ref="P131:P194" si="13">E131/L131</f>
        <v>#DIV/0!</v>
      </c>
      <c r="Q131" t="str">
        <f t="shared" ref="Q131:Q194" si="14">LEFT(N131, SEARCH("/", N131, 1) -1)</f>
        <v>film &amp; video</v>
      </c>
      <c r="R131" t="str">
        <f t="shared" ref="R131:R194" si="15">RIGHT(N131, LEN(N131)-FIND("/", N131))</f>
        <v>science fiction</v>
      </c>
      <c r="S131" s="11">
        <f t="shared" ref="S131:S194" si="16">(((J131/60)/60)/24)+DATE(1970,1,1)</f>
        <v>41882.937303240738</v>
      </c>
      <c r="T131" s="11">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e">
        <f t="shared" si="13"/>
        <v>#DIV/0!</v>
      </c>
      <c r="Q132" t="str">
        <f t="shared" si="14"/>
        <v>film &amp; video</v>
      </c>
      <c r="R132" t="str">
        <f t="shared" si="15"/>
        <v>science fiction</v>
      </c>
      <c r="S132" s="11">
        <f t="shared" si="16"/>
        <v>41778.915416666663</v>
      </c>
      <c r="T132" s="11">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e">
        <f t="shared" si="13"/>
        <v>#DIV/0!</v>
      </c>
      <c r="Q133" t="str">
        <f t="shared" si="14"/>
        <v>film &amp; video</v>
      </c>
      <c r="R133" t="str">
        <f t="shared" si="15"/>
        <v>science fiction</v>
      </c>
      <c r="S133" s="11">
        <f t="shared" si="16"/>
        <v>42541.837511574078</v>
      </c>
      <c r="T133" s="11">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1">
        <f t="shared" si="16"/>
        <v>41905.812581018516</v>
      </c>
      <c r="T134" s="11">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e">
        <f t="shared" si="13"/>
        <v>#DIV/0!</v>
      </c>
      <c r="Q135" t="str">
        <f t="shared" si="14"/>
        <v>film &amp; video</v>
      </c>
      <c r="R135" t="str">
        <f t="shared" si="15"/>
        <v>science fiction</v>
      </c>
      <c r="S135" s="11">
        <f t="shared" si="16"/>
        <v>42491.80768518518</v>
      </c>
      <c r="T135" s="11">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e">
        <f t="shared" si="13"/>
        <v>#DIV/0!</v>
      </c>
      <c r="Q136" t="str">
        <f t="shared" si="14"/>
        <v>film &amp; video</v>
      </c>
      <c r="R136" t="str">
        <f t="shared" si="15"/>
        <v>science fiction</v>
      </c>
      <c r="S136" s="11">
        <f t="shared" si="16"/>
        <v>42221.909930555557</v>
      </c>
      <c r="T136" s="11">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1">
        <f t="shared" si="16"/>
        <v>41788.381909722222</v>
      </c>
      <c r="T137" s="11">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e">
        <f t="shared" si="13"/>
        <v>#DIV/0!</v>
      </c>
      <c r="Q138" t="str">
        <f t="shared" si="14"/>
        <v>film &amp; video</v>
      </c>
      <c r="R138" t="str">
        <f t="shared" si="15"/>
        <v>science fiction</v>
      </c>
      <c r="S138" s="11">
        <f t="shared" si="16"/>
        <v>42096.410115740742</v>
      </c>
      <c r="T138" s="11">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e">
        <f t="shared" si="13"/>
        <v>#DIV/0!</v>
      </c>
      <c r="Q139" t="str">
        <f t="shared" si="14"/>
        <v>film &amp; video</v>
      </c>
      <c r="R139" t="str">
        <f t="shared" si="15"/>
        <v>science fiction</v>
      </c>
      <c r="S139" s="11">
        <f t="shared" si="16"/>
        <v>42239.573993055557</v>
      </c>
      <c r="T139" s="11">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1">
        <f t="shared" si="16"/>
        <v>42186.257418981477</v>
      </c>
      <c r="T140" s="11">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1">
        <f t="shared" si="16"/>
        <v>42187.920972222222</v>
      </c>
      <c r="T141" s="11">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e">
        <f t="shared" si="13"/>
        <v>#DIV/0!</v>
      </c>
      <c r="Q142" t="str">
        <f t="shared" si="14"/>
        <v>film &amp; video</v>
      </c>
      <c r="R142" t="str">
        <f t="shared" si="15"/>
        <v>science fiction</v>
      </c>
      <c r="S142" s="11">
        <f t="shared" si="16"/>
        <v>42053.198287037041</v>
      </c>
      <c r="T142" s="11">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1">
        <f t="shared" si="16"/>
        <v>42110.153043981481</v>
      </c>
      <c r="T143" s="11">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1">
        <f t="shared" si="16"/>
        <v>41938.893263888887</v>
      </c>
      <c r="T144" s="11">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e">
        <f t="shared" si="13"/>
        <v>#DIV/0!</v>
      </c>
      <c r="Q145" t="str">
        <f t="shared" si="14"/>
        <v>film &amp; video</v>
      </c>
      <c r="R145" t="str">
        <f t="shared" si="15"/>
        <v>science fiction</v>
      </c>
      <c r="S145" s="11">
        <f t="shared" si="16"/>
        <v>42559.064143518524</v>
      </c>
      <c r="T145" s="11">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1">
        <f t="shared" si="16"/>
        <v>42047.762407407412</v>
      </c>
      <c r="T146" s="11">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1">
        <f t="shared" si="16"/>
        <v>42200.542268518519</v>
      </c>
      <c r="T147" s="11">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1">
        <f t="shared" si="16"/>
        <v>42693.016180555554</v>
      </c>
      <c r="T148" s="11">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e">
        <f t="shared" si="13"/>
        <v>#DIV/0!</v>
      </c>
      <c r="Q149" t="str">
        <f t="shared" si="14"/>
        <v>film &amp; video</v>
      </c>
      <c r="R149" t="str">
        <f t="shared" si="15"/>
        <v>science fiction</v>
      </c>
      <c r="S149" s="11">
        <f t="shared" si="16"/>
        <v>41969.767824074079</v>
      </c>
      <c r="T149" s="11">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1">
        <f t="shared" si="16"/>
        <v>42397.281666666662</v>
      </c>
      <c r="T150" s="11">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1">
        <f t="shared" si="16"/>
        <v>41968.172106481477</v>
      </c>
      <c r="T151" s="11">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1">
        <f t="shared" si="16"/>
        <v>42090.161828703705</v>
      </c>
      <c r="T152" s="11">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1">
        <f t="shared" si="16"/>
        <v>42113.550821759258</v>
      </c>
      <c r="T153" s="11">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1">
        <f t="shared" si="16"/>
        <v>41875.077546296299</v>
      </c>
      <c r="T154" s="11">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1">
        <f t="shared" si="16"/>
        <v>41933.586157407408</v>
      </c>
      <c r="T155" s="11">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1">
        <f t="shared" si="16"/>
        <v>42115.547395833331</v>
      </c>
      <c r="T156" s="11">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1">
        <f t="shared" si="16"/>
        <v>42168.559432870374</v>
      </c>
      <c r="T157" s="11">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1">
        <f t="shared" si="16"/>
        <v>41794.124953703707</v>
      </c>
      <c r="T158" s="11">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1">
        <f t="shared" si="16"/>
        <v>42396.911712962959</v>
      </c>
      <c r="T159" s="11">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e">
        <f t="shared" si="13"/>
        <v>#DIV/0!</v>
      </c>
      <c r="Q160" t="str">
        <f t="shared" si="14"/>
        <v>film &amp; video</v>
      </c>
      <c r="R160" t="str">
        <f t="shared" si="15"/>
        <v>science fiction</v>
      </c>
      <c r="S160" s="11">
        <f t="shared" si="16"/>
        <v>41904.07671296296</v>
      </c>
      <c r="T160" s="11">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1">
        <f t="shared" si="16"/>
        <v>42514.434548611112</v>
      </c>
      <c r="T161" s="11">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e">
        <f t="shared" si="13"/>
        <v>#DIV/0!</v>
      </c>
      <c r="Q162" t="str">
        <f t="shared" si="14"/>
        <v>film &amp; video</v>
      </c>
      <c r="R162" t="str">
        <f t="shared" si="15"/>
        <v>drama</v>
      </c>
      <c r="S162" s="11">
        <f t="shared" si="16"/>
        <v>42171.913090277783</v>
      </c>
      <c r="T162" s="11">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1">
        <f t="shared" si="16"/>
        <v>41792.687442129631</v>
      </c>
      <c r="T163" s="11">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1">
        <f t="shared" si="16"/>
        <v>41835.126805555556</v>
      </c>
      <c r="T164" s="11">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e">
        <f t="shared" si="13"/>
        <v>#DIV/0!</v>
      </c>
      <c r="Q165" t="str">
        <f t="shared" si="14"/>
        <v>film &amp; video</v>
      </c>
      <c r="R165" t="str">
        <f t="shared" si="15"/>
        <v>drama</v>
      </c>
      <c r="S165" s="11">
        <f t="shared" si="16"/>
        <v>42243.961273148147</v>
      </c>
      <c r="T165" s="11">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1">
        <f t="shared" si="16"/>
        <v>41841.762743055559</v>
      </c>
      <c r="T166" s="11">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e">
        <f t="shared" si="13"/>
        <v>#DIV/0!</v>
      </c>
      <c r="Q167" t="str">
        <f t="shared" si="14"/>
        <v>film &amp; video</v>
      </c>
      <c r="R167" t="str">
        <f t="shared" si="15"/>
        <v>drama</v>
      </c>
      <c r="S167" s="11">
        <f t="shared" si="16"/>
        <v>42351.658842592587</v>
      </c>
      <c r="T167" s="11">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1">
        <f t="shared" si="16"/>
        <v>42721.075949074075</v>
      </c>
      <c r="T168" s="11">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1">
        <f t="shared" si="16"/>
        <v>42160.927488425921</v>
      </c>
      <c r="T169" s="11">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1">
        <f t="shared" si="16"/>
        <v>42052.83530092593</v>
      </c>
      <c r="T170" s="11">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1">
        <f t="shared" si="16"/>
        <v>41900.505312499998</v>
      </c>
      <c r="T171" s="11">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1">
        <f t="shared" si="16"/>
        <v>42216.977812500001</v>
      </c>
      <c r="T172" s="11">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1">
        <f t="shared" si="16"/>
        <v>42534.180717592593</v>
      </c>
      <c r="T173" s="11">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e">
        <f t="shared" si="13"/>
        <v>#DIV/0!</v>
      </c>
      <c r="Q174" t="str">
        <f t="shared" si="14"/>
        <v>film &amp; video</v>
      </c>
      <c r="R174" t="str">
        <f t="shared" si="15"/>
        <v>drama</v>
      </c>
      <c r="S174" s="11">
        <f t="shared" si="16"/>
        <v>42047.394942129627</v>
      </c>
      <c r="T174" s="11">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e">
        <f t="shared" si="13"/>
        <v>#DIV/0!</v>
      </c>
      <c r="Q175" t="str">
        <f t="shared" si="14"/>
        <v>film &amp; video</v>
      </c>
      <c r="R175" t="str">
        <f t="shared" si="15"/>
        <v>drama</v>
      </c>
      <c r="S175" s="11">
        <f t="shared" si="16"/>
        <v>42033.573009259257</v>
      </c>
      <c r="T175" s="11">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e">
        <f t="shared" si="13"/>
        <v>#DIV/0!</v>
      </c>
      <c r="Q176" t="str">
        <f t="shared" si="14"/>
        <v>film &amp; video</v>
      </c>
      <c r="R176" t="str">
        <f t="shared" si="15"/>
        <v>drama</v>
      </c>
      <c r="S176" s="11">
        <f t="shared" si="16"/>
        <v>42072.758981481486</v>
      </c>
      <c r="T176" s="11">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1">
        <f t="shared" si="16"/>
        <v>41855.777905092589</v>
      </c>
      <c r="T177" s="11">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e">
        <f t="shared" si="13"/>
        <v>#DIV/0!</v>
      </c>
      <c r="Q178" t="str">
        <f t="shared" si="14"/>
        <v>film &amp; video</v>
      </c>
      <c r="R178" t="str">
        <f t="shared" si="15"/>
        <v>drama</v>
      </c>
      <c r="S178" s="11">
        <f t="shared" si="16"/>
        <v>42191.824062500003</v>
      </c>
      <c r="T178" s="11">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1">
        <f t="shared" si="16"/>
        <v>42070.047754629632</v>
      </c>
      <c r="T179" s="11">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e">
        <f t="shared" si="13"/>
        <v>#DIV/0!</v>
      </c>
      <c r="Q180" t="str">
        <f t="shared" si="14"/>
        <v>film &amp; video</v>
      </c>
      <c r="R180" t="str">
        <f t="shared" si="15"/>
        <v>drama</v>
      </c>
      <c r="S180" s="11">
        <f t="shared" si="16"/>
        <v>42304.955381944441</v>
      </c>
      <c r="T180" s="11">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1">
        <f t="shared" si="16"/>
        <v>42403.080497685187</v>
      </c>
      <c r="T181" s="11">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1">
        <f t="shared" si="16"/>
        <v>42067.991238425922</v>
      </c>
      <c r="T182" s="11">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1">
        <f t="shared" si="16"/>
        <v>42147.741840277777</v>
      </c>
      <c r="T183" s="11">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e">
        <f t="shared" si="13"/>
        <v>#DIV/0!</v>
      </c>
      <c r="Q184" t="str">
        <f t="shared" si="14"/>
        <v>film &amp; video</v>
      </c>
      <c r="R184" t="str">
        <f t="shared" si="15"/>
        <v>drama</v>
      </c>
      <c r="S184" s="11">
        <f t="shared" si="16"/>
        <v>42712.011944444443</v>
      </c>
      <c r="T184" s="11">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1">
        <f t="shared" si="16"/>
        <v>41939.810300925928</v>
      </c>
      <c r="T185" s="11">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1">
        <f t="shared" si="16"/>
        <v>41825.791226851856</v>
      </c>
      <c r="T186" s="11">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1">
        <f t="shared" si="16"/>
        <v>42570.91133101852</v>
      </c>
      <c r="T187" s="11">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e">
        <f t="shared" si="13"/>
        <v>#DIV/0!</v>
      </c>
      <c r="Q188" t="str">
        <f t="shared" si="14"/>
        <v>film &amp; video</v>
      </c>
      <c r="R188" t="str">
        <f t="shared" si="15"/>
        <v>drama</v>
      </c>
      <c r="S188" s="11">
        <f t="shared" si="16"/>
        <v>42767.812893518523</v>
      </c>
      <c r="T188" s="11">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1">
        <f t="shared" si="16"/>
        <v>42182.234456018516</v>
      </c>
      <c r="T189" s="11">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e">
        <f t="shared" si="13"/>
        <v>#DIV/0!</v>
      </c>
      <c r="Q190" t="str">
        <f t="shared" si="14"/>
        <v>film &amp; video</v>
      </c>
      <c r="R190" t="str">
        <f t="shared" si="15"/>
        <v>drama</v>
      </c>
      <c r="S190" s="11">
        <f t="shared" si="16"/>
        <v>41857.18304398148</v>
      </c>
      <c r="T190" s="11">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1">
        <f t="shared" si="16"/>
        <v>42556.690706018519</v>
      </c>
      <c r="T191" s="11">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1">
        <f t="shared" si="16"/>
        <v>42527.650995370372</v>
      </c>
      <c r="T192" s="11">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1">
        <f t="shared" si="16"/>
        <v>42239.441412037035</v>
      </c>
      <c r="T193" s="11">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1">
        <f t="shared" si="16"/>
        <v>41899.792037037041</v>
      </c>
      <c r="T194" s="11">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t="e">
        <f t="shared" ref="P195:P258" si="19">E195/L195</f>
        <v>#DIV/0!</v>
      </c>
      <c r="Q195" t="str">
        <f t="shared" ref="Q195:Q258" si="20">LEFT(N195, SEARCH("/", N195, 1) -1)</f>
        <v>film &amp; video</v>
      </c>
      <c r="R195" t="str">
        <f t="shared" ref="R195:R258" si="21">RIGHT(N195, LEN(N195)-FIND("/", N195))</f>
        <v>drama</v>
      </c>
      <c r="S195" s="11">
        <f t="shared" ref="S195:S258" si="22">(((J195/60)/60)/24)+DATE(1970,1,1)</f>
        <v>41911.934791666667</v>
      </c>
      <c r="T195" s="11">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1">
        <f t="shared" si="22"/>
        <v>42375.996886574074</v>
      </c>
      <c r="T196" s="11">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e">
        <f t="shared" si="19"/>
        <v>#DIV/0!</v>
      </c>
      <c r="Q197" t="str">
        <f t="shared" si="20"/>
        <v>film &amp; video</v>
      </c>
      <c r="R197" t="str">
        <f t="shared" si="21"/>
        <v>drama</v>
      </c>
      <c r="S197" s="11">
        <f t="shared" si="22"/>
        <v>42135.67050925926</v>
      </c>
      <c r="T197" s="11">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1">
        <f t="shared" si="22"/>
        <v>42259.542800925927</v>
      </c>
      <c r="T198" s="11">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1">
        <f t="shared" si="22"/>
        <v>42741.848379629635</v>
      </c>
      <c r="T199" s="11">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1">
        <f t="shared" si="22"/>
        <v>41887.383356481485</v>
      </c>
      <c r="T200" s="11">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e">
        <f t="shared" si="19"/>
        <v>#DIV/0!</v>
      </c>
      <c r="Q201" t="str">
        <f t="shared" si="20"/>
        <v>film &amp; video</v>
      </c>
      <c r="R201" t="str">
        <f t="shared" si="21"/>
        <v>drama</v>
      </c>
      <c r="S201" s="11">
        <f t="shared" si="22"/>
        <v>42584.123865740738</v>
      </c>
      <c r="T201" s="11">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1">
        <f t="shared" si="22"/>
        <v>41867.083368055559</v>
      </c>
      <c r="T202" s="11">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1">
        <f t="shared" si="22"/>
        <v>42023.818622685183</v>
      </c>
      <c r="T203" s="11">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e">
        <f t="shared" si="19"/>
        <v>#DIV/0!</v>
      </c>
      <c r="Q204" t="str">
        <f t="shared" si="20"/>
        <v>film &amp; video</v>
      </c>
      <c r="R204" t="str">
        <f t="shared" si="21"/>
        <v>drama</v>
      </c>
      <c r="S204" s="11">
        <f t="shared" si="22"/>
        <v>42255.927824074075</v>
      </c>
      <c r="T204" s="11">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1">
        <f t="shared" si="22"/>
        <v>41973.847962962958</v>
      </c>
      <c r="T205" s="11">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1">
        <f t="shared" si="22"/>
        <v>42556.583368055552</v>
      </c>
      <c r="T206" s="11">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1">
        <f t="shared" si="22"/>
        <v>42248.632199074069</v>
      </c>
      <c r="T207" s="11">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e">
        <f t="shared" si="19"/>
        <v>#DIV/0!</v>
      </c>
      <c r="Q208" t="str">
        <f t="shared" si="20"/>
        <v>film &amp; video</v>
      </c>
      <c r="R208" t="str">
        <f t="shared" si="21"/>
        <v>drama</v>
      </c>
      <c r="S208" s="11">
        <f t="shared" si="22"/>
        <v>42567.004432870366</v>
      </c>
      <c r="T208" s="11">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1">
        <f t="shared" si="22"/>
        <v>41978.197199074071</v>
      </c>
      <c r="T209" s="11">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e">
        <f t="shared" si="19"/>
        <v>#DIV/0!</v>
      </c>
      <c r="Q210" t="str">
        <f t="shared" si="20"/>
        <v>film &amp; video</v>
      </c>
      <c r="R210" t="str">
        <f t="shared" si="21"/>
        <v>drama</v>
      </c>
      <c r="S210" s="11">
        <f t="shared" si="22"/>
        <v>41959.369988425926</v>
      </c>
      <c r="T210" s="11">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e">
        <f t="shared" si="19"/>
        <v>#DIV/0!</v>
      </c>
      <c r="Q211" t="str">
        <f t="shared" si="20"/>
        <v>film &amp; video</v>
      </c>
      <c r="R211" t="str">
        <f t="shared" si="21"/>
        <v>drama</v>
      </c>
      <c r="S211" s="11">
        <f t="shared" si="22"/>
        <v>42165.922858796301</v>
      </c>
      <c r="T211" s="11">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1">
        <f t="shared" si="22"/>
        <v>42249.064722222218</v>
      </c>
      <c r="T212" s="11">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1">
        <f t="shared" si="22"/>
        <v>42236.159918981488</v>
      </c>
      <c r="T213" s="11">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1">
        <f t="shared" si="22"/>
        <v>42416.881018518514</v>
      </c>
      <c r="T214" s="11">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1">
        <f t="shared" si="22"/>
        <v>42202.594293981485</v>
      </c>
      <c r="T215" s="11">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1">
        <f t="shared" si="22"/>
        <v>42009.64061342593</v>
      </c>
      <c r="T216" s="11">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1">
        <f t="shared" si="22"/>
        <v>42375.230115740742</v>
      </c>
      <c r="T217" s="11">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1">
        <f t="shared" si="22"/>
        <v>42066.958761574075</v>
      </c>
      <c r="T218" s="11">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1">
        <f t="shared" si="22"/>
        <v>41970.64061342593</v>
      </c>
      <c r="T219" s="11">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1">
        <f t="shared" si="22"/>
        <v>42079.628344907411</v>
      </c>
      <c r="T220" s="11">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1">
        <f t="shared" si="22"/>
        <v>42429.326678240745</v>
      </c>
      <c r="T221" s="11">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1">
        <f t="shared" si="22"/>
        <v>42195.643865740742</v>
      </c>
      <c r="T222" s="11">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e">
        <f t="shared" si="19"/>
        <v>#DIV/0!</v>
      </c>
      <c r="Q223" t="str">
        <f t="shared" si="20"/>
        <v>film &amp; video</v>
      </c>
      <c r="R223" t="str">
        <f t="shared" si="21"/>
        <v>drama</v>
      </c>
      <c r="S223" s="11">
        <f t="shared" si="22"/>
        <v>42031.837546296301</v>
      </c>
      <c r="T223" s="11">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1">
        <f t="shared" si="22"/>
        <v>42031.769884259258</v>
      </c>
      <c r="T224" s="11">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e">
        <f t="shared" si="19"/>
        <v>#DIV/0!</v>
      </c>
      <c r="Q225" t="str">
        <f t="shared" si="20"/>
        <v>film &amp; video</v>
      </c>
      <c r="R225" t="str">
        <f t="shared" si="21"/>
        <v>drama</v>
      </c>
      <c r="S225" s="11">
        <f t="shared" si="22"/>
        <v>42482.048032407409</v>
      </c>
      <c r="T225" s="11">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e">
        <f t="shared" si="19"/>
        <v>#DIV/0!</v>
      </c>
      <c r="Q226" t="str">
        <f t="shared" si="20"/>
        <v>film &amp; video</v>
      </c>
      <c r="R226" t="str">
        <f t="shared" si="21"/>
        <v>drama</v>
      </c>
      <c r="S226" s="11">
        <f t="shared" si="22"/>
        <v>42135.235254629632</v>
      </c>
      <c r="T226" s="11">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e">
        <f t="shared" si="19"/>
        <v>#DIV/0!</v>
      </c>
      <c r="Q227" t="str">
        <f t="shared" si="20"/>
        <v>film &amp; video</v>
      </c>
      <c r="R227" t="str">
        <f t="shared" si="21"/>
        <v>drama</v>
      </c>
      <c r="S227" s="11">
        <f t="shared" si="22"/>
        <v>42438.961273148147</v>
      </c>
      <c r="T227" s="11">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1">
        <f t="shared" si="22"/>
        <v>42106.666018518517</v>
      </c>
      <c r="T228" s="11">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e">
        <f t="shared" si="19"/>
        <v>#DIV/0!</v>
      </c>
      <c r="Q229" t="str">
        <f t="shared" si="20"/>
        <v>film &amp; video</v>
      </c>
      <c r="R229" t="str">
        <f t="shared" si="21"/>
        <v>drama</v>
      </c>
      <c r="S229" s="11">
        <f t="shared" si="22"/>
        <v>42164.893993055557</v>
      </c>
      <c r="T229" s="11">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e">
        <f t="shared" si="19"/>
        <v>#DIV/0!</v>
      </c>
      <c r="Q230" t="str">
        <f t="shared" si="20"/>
        <v>film &amp; video</v>
      </c>
      <c r="R230" t="str">
        <f t="shared" si="21"/>
        <v>drama</v>
      </c>
      <c r="S230" s="11">
        <f t="shared" si="22"/>
        <v>42096.686400462961</v>
      </c>
      <c r="T230" s="11">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e">
        <f t="shared" si="19"/>
        <v>#DIV/0!</v>
      </c>
      <c r="Q231" t="str">
        <f t="shared" si="20"/>
        <v>film &amp; video</v>
      </c>
      <c r="R231" t="str">
        <f t="shared" si="21"/>
        <v>drama</v>
      </c>
      <c r="S231" s="11">
        <f t="shared" si="22"/>
        <v>42383.933993055558</v>
      </c>
      <c r="T231" s="11">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1">
        <f t="shared" si="22"/>
        <v>42129.777210648142</v>
      </c>
      <c r="T232" s="11">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e">
        <f t="shared" si="19"/>
        <v>#DIV/0!</v>
      </c>
      <c r="Q233" t="str">
        <f t="shared" si="20"/>
        <v>film &amp; video</v>
      </c>
      <c r="R233" t="str">
        <f t="shared" si="21"/>
        <v>drama</v>
      </c>
      <c r="S233" s="11">
        <f t="shared" si="22"/>
        <v>42341.958923611113</v>
      </c>
      <c r="T233" s="11">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1">
        <f t="shared" si="22"/>
        <v>42032.82576388889</v>
      </c>
      <c r="T234" s="11">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e">
        <f t="shared" si="19"/>
        <v>#DIV/0!</v>
      </c>
      <c r="Q235" t="str">
        <f t="shared" si="20"/>
        <v>film &amp; video</v>
      </c>
      <c r="R235" t="str">
        <f t="shared" si="21"/>
        <v>drama</v>
      </c>
      <c r="S235" s="11">
        <f t="shared" si="22"/>
        <v>42612.911712962959</v>
      </c>
      <c r="T235" s="11">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1">
        <f t="shared" si="22"/>
        <v>42136.035405092596</v>
      </c>
      <c r="T236" s="11">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e">
        <f t="shared" si="19"/>
        <v>#DIV/0!</v>
      </c>
      <c r="Q237" t="str">
        <f t="shared" si="20"/>
        <v>film &amp; video</v>
      </c>
      <c r="R237" t="str">
        <f t="shared" si="21"/>
        <v>drama</v>
      </c>
      <c r="S237" s="11">
        <f t="shared" si="22"/>
        <v>42164.908530092594</v>
      </c>
      <c r="T237" s="11">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e">
        <f t="shared" si="19"/>
        <v>#DIV/0!</v>
      </c>
      <c r="Q238" t="str">
        <f t="shared" si="20"/>
        <v>film &amp; video</v>
      </c>
      <c r="R238" t="str">
        <f t="shared" si="21"/>
        <v>drama</v>
      </c>
      <c r="S238" s="11">
        <f t="shared" si="22"/>
        <v>42321.08447916666</v>
      </c>
      <c r="T238" s="11">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1">
        <f t="shared" si="22"/>
        <v>42377.577187499999</v>
      </c>
      <c r="T239" s="11">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e">
        <f t="shared" si="19"/>
        <v>#DIV/0!</v>
      </c>
      <c r="Q240" t="str">
        <f t="shared" si="20"/>
        <v>film &amp; video</v>
      </c>
      <c r="R240" t="str">
        <f t="shared" si="21"/>
        <v>drama</v>
      </c>
      <c r="S240" s="11">
        <f t="shared" si="22"/>
        <v>42713.962499999994</v>
      </c>
      <c r="T240" s="11">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1">
        <f t="shared" si="22"/>
        <v>42297.110300925924</v>
      </c>
      <c r="T241" s="11">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1">
        <f t="shared" si="22"/>
        <v>41354.708460648151</v>
      </c>
      <c r="T242" s="11">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1">
        <f t="shared" si="22"/>
        <v>41949.697962962964</v>
      </c>
      <c r="T243" s="11">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1">
        <f t="shared" si="22"/>
        <v>40862.492939814816</v>
      </c>
      <c r="T244" s="11">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1">
        <f t="shared" si="22"/>
        <v>41662.047500000001</v>
      </c>
      <c r="T245" s="11">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1">
        <f t="shared" si="22"/>
        <v>40213.323599537034</v>
      </c>
      <c r="T246" s="11">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1">
        <f t="shared" si="22"/>
        <v>41107.053067129629</v>
      </c>
      <c r="T247" s="11">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1">
        <f t="shared" si="22"/>
        <v>40480.363483796296</v>
      </c>
      <c r="T248" s="11">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1">
        <f t="shared" si="22"/>
        <v>40430.604328703703</v>
      </c>
      <c r="T249" s="11">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1">
        <f t="shared" si="22"/>
        <v>40870.774409722224</v>
      </c>
      <c r="T250" s="11">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1">
        <f t="shared" si="22"/>
        <v>40332.923842592594</v>
      </c>
      <c r="T251" s="11">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1">
        <f t="shared" si="22"/>
        <v>41401.565868055557</v>
      </c>
      <c r="T252" s="11">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1">
        <f t="shared" si="22"/>
        <v>41013.787569444445</v>
      </c>
      <c r="T253" s="11">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1">
        <f t="shared" si="22"/>
        <v>40266.662708333337</v>
      </c>
      <c r="T254" s="11">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1">
        <f t="shared" si="22"/>
        <v>40924.650868055556</v>
      </c>
      <c r="T255" s="11">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1">
        <f t="shared" si="22"/>
        <v>42263.952662037031</v>
      </c>
      <c r="T256" s="11">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1">
        <f t="shared" si="22"/>
        <v>40588.526412037041</v>
      </c>
      <c r="T257" s="11">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1">
        <f t="shared" si="22"/>
        <v>41319.769293981481</v>
      </c>
      <c r="T258" s="11">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E259/L259</f>
        <v>66.70405357142856</v>
      </c>
      <c r="Q259" t="str">
        <f t="shared" ref="Q259:Q322" si="26">LEFT(N259, SEARCH("/", N259, 1) -1)</f>
        <v>film &amp; video</v>
      </c>
      <c r="R259" t="str">
        <f t="shared" ref="R259:R322" si="27">RIGHT(N259, LEN(N259)-FIND("/", N259))</f>
        <v>documentary</v>
      </c>
      <c r="S259" s="11">
        <f t="shared" ref="S259:S322" si="28">(((J259/60)/60)/24)+DATE(1970,1,1)</f>
        <v>42479.626875000002</v>
      </c>
      <c r="T259" s="11">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1">
        <f t="shared" si="28"/>
        <v>40682.051689814813</v>
      </c>
      <c r="T260" s="11">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1">
        <f t="shared" si="28"/>
        <v>42072.738067129627</v>
      </c>
      <c r="T261" s="11">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1">
        <f t="shared" si="28"/>
        <v>40330.755543981482</v>
      </c>
      <c r="T262" s="11">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1">
        <f t="shared" si="28"/>
        <v>41017.885462962964</v>
      </c>
      <c r="T263" s="11">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1">
        <f t="shared" si="28"/>
        <v>40555.24800925926</v>
      </c>
      <c r="T264" s="11">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1">
        <f t="shared" si="28"/>
        <v>41149.954791666663</v>
      </c>
      <c r="T265" s="11">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1">
        <f t="shared" si="28"/>
        <v>41010.620312500003</v>
      </c>
      <c r="T266" s="11">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1">
        <f t="shared" si="28"/>
        <v>40267.245717592588</v>
      </c>
      <c r="T267" s="11">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1">
        <f t="shared" si="28"/>
        <v>40205.174849537041</v>
      </c>
      <c r="T268" s="11">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1">
        <f t="shared" si="28"/>
        <v>41785.452534722222</v>
      </c>
      <c r="T269" s="11">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1">
        <f t="shared" si="28"/>
        <v>40809.15252314815</v>
      </c>
      <c r="T270" s="11">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1">
        <f t="shared" si="28"/>
        <v>42758.197013888886</v>
      </c>
      <c r="T271" s="11">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1">
        <f t="shared" si="28"/>
        <v>40637.866550925923</v>
      </c>
      <c r="T272" s="11">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1">
        <f t="shared" si="28"/>
        <v>41612.10024305556</v>
      </c>
      <c r="T273" s="11">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1">
        <f t="shared" si="28"/>
        <v>40235.900358796294</v>
      </c>
      <c r="T274" s="11">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1">
        <f t="shared" si="28"/>
        <v>40697.498449074075</v>
      </c>
      <c r="T275" s="11">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1">
        <f t="shared" si="28"/>
        <v>40969.912372685183</v>
      </c>
      <c r="T276" s="11">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1">
        <f t="shared" si="28"/>
        <v>41193.032013888893</v>
      </c>
      <c r="T277" s="11">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1">
        <f t="shared" si="28"/>
        <v>40967.081874999996</v>
      </c>
      <c r="T278" s="11">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1">
        <f t="shared" si="28"/>
        <v>42117.891423611116</v>
      </c>
      <c r="T279" s="11">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1">
        <f t="shared" si="28"/>
        <v>41164.040960648148</v>
      </c>
      <c r="T280" s="11">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1">
        <f t="shared" si="28"/>
        <v>42759.244166666671</v>
      </c>
      <c r="T281" s="11">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1">
        <f t="shared" si="28"/>
        <v>41744.590682870366</v>
      </c>
      <c r="T282" s="11">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1">
        <f t="shared" si="28"/>
        <v>39950.163344907407</v>
      </c>
      <c r="T283" s="11">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1">
        <f t="shared" si="28"/>
        <v>40194.920046296298</v>
      </c>
      <c r="T284" s="11">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1">
        <f t="shared" si="28"/>
        <v>40675.71</v>
      </c>
      <c r="T285" s="11">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1">
        <f t="shared" si="28"/>
        <v>40904.738194444442</v>
      </c>
      <c r="T286" s="11">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1">
        <f t="shared" si="28"/>
        <v>41506.756111111114</v>
      </c>
      <c r="T287" s="11">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1">
        <f t="shared" si="28"/>
        <v>41313.816249999996</v>
      </c>
      <c r="T288" s="11">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1">
        <f t="shared" si="28"/>
        <v>41184.277986111112</v>
      </c>
      <c r="T289" s="11">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1">
        <f t="shared" si="28"/>
        <v>41051.168900462959</v>
      </c>
      <c r="T290" s="11">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1">
        <f t="shared" si="28"/>
        <v>41550.456412037034</v>
      </c>
      <c r="T291" s="11">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1">
        <f t="shared" si="28"/>
        <v>40526.36917824074</v>
      </c>
      <c r="T292" s="11">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1">
        <f t="shared" si="28"/>
        <v>41376.769050925926</v>
      </c>
      <c r="T293" s="11">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1">
        <f t="shared" si="28"/>
        <v>40812.803229166668</v>
      </c>
      <c r="T294" s="11">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1">
        <f t="shared" si="28"/>
        <v>41719.667986111112</v>
      </c>
      <c r="T295" s="11">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1">
        <f t="shared" si="28"/>
        <v>40343.084421296298</v>
      </c>
      <c r="T296" s="11">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1">
        <f t="shared" si="28"/>
        <v>41519.004733796297</v>
      </c>
      <c r="T297" s="11">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1">
        <f t="shared" si="28"/>
        <v>41134.475497685184</v>
      </c>
      <c r="T298" s="11">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1">
        <f t="shared" si="28"/>
        <v>42089.72802083334</v>
      </c>
      <c r="T299" s="11">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1">
        <f t="shared" si="28"/>
        <v>41709.463518518518</v>
      </c>
      <c r="T300" s="11">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1">
        <f t="shared" si="28"/>
        <v>40469.225231481483</v>
      </c>
      <c r="T301" s="11">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1">
        <f t="shared" si="28"/>
        <v>40626.959930555553</v>
      </c>
      <c r="T302" s="11">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1">
        <f t="shared" si="28"/>
        <v>41312.737673611111</v>
      </c>
      <c r="T303" s="11">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1">
        <f t="shared" si="28"/>
        <v>40933.856921296298</v>
      </c>
      <c r="T304" s="11">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1">
        <f t="shared" si="28"/>
        <v>41032.071134259262</v>
      </c>
      <c r="T305" s="11">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1">
        <f t="shared" si="28"/>
        <v>41114.094872685186</v>
      </c>
      <c r="T306" s="11">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1">
        <f t="shared" si="28"/>
        <v>40948.630196759259</v>
      </c>
      <c r="T307" s="11">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1">
        <f t="shared" si="28"/>
        <v>41333.837187500001</v>
      </c>
      <c r="T308" s="11">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1">
        <f t="shared" si="28"/>
        <v>41282.944456018515</v>
      </c>
      <c r="T309" s="11">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1">
        <f t="shared" si="28"/>
        <v>40567.694560185184</v>
      </c>
      <c r="T310" s="11">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1">
        <f t="shared" si="28"/>
        <v>41134.751550925925</v>
      </c>
      <c r="T311" s="11">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1">
        <f t="shared" si="28"/>
        <v>40821.183136574073</v>
      </c>
      <c r="T312" s="11">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1">
        <f t="shared" si="28"/>
        <v>40868.219814814816</v>
      </c>
      <c r="T313" s="11">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1">
        <f t="shared" si="28"/>
        <v>41348.877685185187</v>
      </c>
      <c r="T314" s="11">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1">
        <f t="shared" si="28"/>
        <v>40357.227939814817</v>
      </c>
      <c r="T315" s="11">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1">
        <f t="shared" si="28"/>
        <v>41304.833194444444</v>
      </c>
      <c r="T316" s="11">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1">
        <f t="shared" si="28"/>
        <v>41113.77238425926</v>
      </c>
      <c r="T317" s="11">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1">
        <f t="shared" si="28"/>
        <v>41950.923576388886</v>
      </c>
      <c r="T318" s="11">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1">
        <f t="shared" si="28"/>
        <v>41589.676886574074</v>
      </c>
      <c r="T319" s="11">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1">
        <f t="shared" si="28"/>
        <v>41330.038784722223</v>
      </c>
      <c r="T320" s="11">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1">
        <f t="shared" si="28"/>
        <v>40123.83829861111</v>
      </c>
      <c r="T321" s="11">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1">
        <f t="shared" si="28"/>
        <v>42331.551307870366</v>
      </c>
      <c r="T322" s="11">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E323/L323</f>
        <v>106.62314540059347</v>
      </c>
      <c r="Q323" t="str">
        <f t="shared" ref="Q323:Q386" si="32">LEFT(N323, SEARCH("/", N323, 1) -1)</f>
        <v>film &amp; video</v>
      </c>
      <c r="R323" t="str">
        <f t="shared" ref="R323:R386" si="33">RIGHT(N323, LEN(N323)-FIND("/", N323))</f>
        <v>documentary</v>
      </c>
      <c r="S323" s="11">
        <f t="shared" ref="S323:S386" si="34">(((J323/60)/60)/24)+DATE(1970,1,1)</f>
        <v>42647.446597222224</v>
      </c>
      <c r="T323" s="11">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1">
        <f t="shared" si="34"/>
        <v>42473.57</v>
      </c>
      <c r="T324" s="11">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1">
        <f t="shared" si="34"/>
        <v>42697.32136574074</v>
      </c>
      <c r="T325" s="11">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1">
        <f t="shared" si="34"/>
        <v>42184.626250000001</v>
      </c>
      <c r="T326" s="11">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1">
        <f t="shared" si="34"/>
        <v>42689.187881944439</v>
      </c>
      <c r="T327" s="11">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1">
        <f t="shared" si="34"/>
        <v>42775.314884259264</v>
      </c>
      <c r="T328" s="11">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1">
        <f t="shared" si="34"/>
        <v>42058.235289351855</v>
      </c>
      <c r="T329" s="11">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1">
        <f t="shared" si="34"/>
        <v>42278.946620370371</v>
      </c>
      <c r="T330" s="11">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1">
        <f t="shared" si="34"/>
        <v>42291.46674768519</v>
      </c>
      <c r="T331" s="11">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1">
        <f t="shared" si="34"/>
        <v>41379.515775462962</v>
      </c>
      <c r="T332" s="11">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1">
        <f t="shared" si="34"/>
        <v>42507.581412037034</v>
      </c>
      <c r="T333" s="11">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1">
        <f t="shared" si="34"/>
        <v>42263.680289351847</v>
      </c>
      <c r="T334" s="11">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1">
        <f t="shared" si="34"/>
        <v>42437.636469907404</v>
      </c>
      <c r="T335" s="11">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1">
        <f t="shared" si="34"/>
        <v>42101.682372685187</v>
      </c>
      <c r="T336" s="11">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1">
        <f t="shared" si="34"/>
        <v>42101.737442129626</v>
      </c>
      <c r="T337" s="11">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1">
        <f t="shared" si="34"/>
        <v>42291.596273148149</v>
      </c>
      <c r="T338" s="11">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1">
        <f t="shared" si="34"/>
        <v>42047.128564814819</v>
      </c>
      <c r="T339" s="11">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1">
        <f t="shared" si="34"/>
        <v>42559.755671296298</v>
      </c>
      <c r="T340" s="11">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1">
        <f t="shared" si="34"/>
        <v>42093.760046296295</v>
      </c>
      <c r="T341" s="11">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1">
        <f t="shared" si="34"/>
        <v>42772.669062500005</v>
      </c>
      <c r="T342" s="11">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1">
        <f t="shared" si="34"/>
        <v>41894.879606481481</v>
      </c>
      <c r="T343" s="11">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1">
        <f t="shared" si="34"/>
        <v>42459.780844907407</v>
      </c>
      <c r="T344" s="11">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1">
        <f t="shared" si="34"/>
        <v>41926.73778935185</v>
      </c>
      <c r="T345" s="11">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1">
        <f t="shared" si="34"/>
        <v>42111.970995370371</v>
      </c>
      <c r="T346" s="11">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1">
        <f t="shared" si="34"/>
        <v>42114.944328703699</v>
      </c>
      <c r="T347" s="11">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1">
        <f t="shared" si="34"/>
        <v>42261.500243055561</v>
      </c>
      <c r="T348" s="11">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1">
        <f t="shared" si="34"/>
        <v>42292.495474537034</v>
      </c>
      <c r="T349" s="11">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1">
        <f t="shared" si="34"/>
        <v>42207.58699074074</v>
      </c>
      <c r="T350" s="11">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1">
        <f t="shared" si="34"/>
        <v>42760.498935185184</v>
      </c>
      <c r="T351" s="11">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1">
        <f t="shared" si="34"/>
        <v>42586.066076388888</v>
      </c>
      <c r="T352" s="11">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1">
        <f t="shared" si="34"/>
        <v>42427.964745370366</v>
      </c>
      <c r="T353" s="11">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1">
        <f t="shared" si="34"/>
        <v>41890.167453703703</v>
      </c>
      <c r="T354" s="11">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1">
        <f t="shared" si="34"/>
        <v>42297.791886574079</v>
      </c>
      <c r="T355" s="11">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1">
        <f t="shared" si="34"/>
        <v>42438.827789351853</v>
      </c>
      <c r="T356" s="11">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1">
        <f t="shared" si="34"/>
        <v>41943.293912037036</v>
      </c>
      <c r="T357" s="11">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1">
        <f t="shared" si="34"/>
        <v>42415.803159722222</v>
      </c>
      <c r="T358" s="11">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1">
        <f t="shared" si="34"/>
        <v>42078.222187499996</v>
      </c>
      <c r="T359" s="11">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1">
        <f t="shared" si="34"/>
        <v>42507.860196759255</v>
      </c>
      <c r="T360" s="11">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1">
        <f t="shared" si="34"/>
        <v>41935.070486111108</v>
      </c>
      <c r="T361" s="11">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1">
        <f t="shared" si="34"/>
        <v>42163.897916666669</v>
      </c>
      <c r="T362" s="11">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1">
        <f t="shared" si="34"/>
        <v>41936.001226851848</v>
      </c>
      <c r="T363" s="11">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1">
        <f t="shared" si="34"/>
        <v>41837.210543981484</v>
      </c>
      <c r="T364" s="11">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1">
        <f t="shared" si="34"/>
        <v>40255.744629629626</v>
      </c>
      <c r="T365" s="11">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1">
        <f t="shared" si="34"/>
        <v>41780.859629629631</v>
      </c>
      <c r="T366" s="11">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1">
        <f t="shared" si="34"/>
        <v>41668.606469907405</v>
      </c>
      <c r="T367" s="11">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1">
        <f t="shared" si="34"/>
        <v>41019.793032407404</v>
      </c>
      <c r="T368" s="11">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1">
        <f t="shared" si="34"/>
        <v>41355.577291666668</v>
      </c>
      <c r="T369" s="11">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1">
        <f t="shared" si="34"/>
        <v>42043.605578703704</v>
      </c>
      <c r="T370" s="11">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1">
        <f t="shared" si="34"/>
        <v>40893.551724537036</v>
      </c>
      <c r="T371" s="11">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1">
        <f t="shared" si="34"/>
        <v>42711.795138888891</v>
      </c>
      <c r="T372" s="11">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1">
        <f t="shared" si="34"/>
        <v>41261.767812500002</v>
      </c>
      <c r="T373" s="11">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1">
        <f t="shared" si="34"/>
        <v>42425.576898148152</v>
      </c>
      <c r="T374" s="11">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1">
        <f t="shared" si="34"/>
        <v>41078.91201388889</v>
      </c>
      <c r="T375" s="11">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1">
        <f t="shared" si="34"/>
        <v>40757.889247685183</v>
      </c>
      <c r="T376" s="11">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1">
        <f t="shared" si="34"/>
        <v>41657.985081018516</v>
      </c>
      <c r="T377" s="11">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1">
        <f t="shared" si="34"/>
        <v>42576.452731481477</v>
      </c>
      <c r="T378" s="11">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1">
        <f t="shared" si="34"/>
        <v>42292.250787037032</v>
      </c>
      <c r="T379" s="11">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1">
        <f t="shared" si="34"/>
        <v>42370.571851851855</v>
      </c>
      <c r="T380" s="11">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1">
        <f t="shared" si="34"/>
        <v>40987.688333333332</v>
      </c>
      <c r="T381" s="11">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1">
        <f t="shared" si="34"/>
        <v>42367.719814814816</v>
      </c>
      <c r="T382" s="11">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1">
        <f t="shared" si="34"/>
        <v>41085.698113425926</v>
      </c>
      <c r="T383" s="11">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1">
        <f t="shared" si="34"/>
        <v>41144.709490740745</v>
      </c>
      <c r="T384" s="11">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1">
        <f t="shared" si="34"/>
        <v>41755.117581018516</v>
      </c>
      <c r="T385" s="11">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1">
        <f t="shared" si="34"/>
        <v>41980.781793981485</v>
      </c>
      <c r="T386" s="11">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E387/L387</f>
        <v>111.79535864978902</v>
      </c>
      <c r="Q387" t="str">
        <f t="shared" ref="Q387:Q450" si="38">LEFT(N387, SEARCH("/", N387, 1) -1)</f>
        <v>film &amp; video</v>
      </c>
      <c r="R387" t="str">
        <f t="shared" ref="R387:R450" si="39">RIGHT(N387, LEN(N387)-FIND("/", N387))</f>
        <v>documentary</v>
      </c>
      <c r="S387" s="11">
        <f t="shared" ref="S387:S450" si="40">(((J387/60)/60)/24)+DATE(1970,1,1)</f>
        <v>41934.584502314814</v>
      </c>
      <c r="T387" s="11">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1">
        <f t="shared" si="40"/>
        <v>42211.951284722221</v>
      </c>
      <c r="T388" s="11">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1">
        <f t="shared" si="40"/>
        <v>42200.67659722222</v>
      </c>
      <c r="T389" s="11">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1">
        <f t="shared" si="40"/>
        <v>42549.076157407413</v>
      </c>
      <c r="T390" s="11">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1">
        <f t="shared" si="40"/>
        <v>41674.063078703701</v>
      </c>
      <c r="T391" s="11">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1">
        <f t="shared" si="40"/>
        <v>42112.036712962959</v>
      </c>
      <c r="T392" s="11">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1">
        <f t="shared" si="40"/>
        <v>40865.042256944449</v>
      </c>
      <c r="T393" s="11">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1">
        <f t="shared" si="40"/>
        <v>40763.717256944445</v>
      </c>
      <c r="T394" s="11">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1">
        <f t="shared" si="40"/>
        <v>41526.708935185183</v>
      </c>
      <c r="T395" s="11">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1">
        <f t="shared" si="40"/>
        <v>42417.818078703705</v>
      </c>
      <c r="T396" s="11">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1">
        <f t="shared" si="40"/>
        <v>40990.909259259257</v>
      </c>
      <c r="T397" s="11">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1">
        <f t="shared" si="40"/>
        <v>41082.564884259256</v>
      </c>
      <c r="T398" s="11">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1">
        <f t="shared" si="40"/>
        <v>40379.776435185187</v>
      </c>
      <c r="T399" s="11">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1">
        <f t="shared" si="40"/>
        <v>42078.793124999997</v>
      </c>
      <c r="T400" s="11">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1">
        <f t="shared" si="40"/>
        <v>42687.875775462962</v>
      </c>
      <c r="T401" s="11">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1">
        <f t="shared" si="40"/>
        <v>41745.635960648149</v>
      </c>
      <c r="T402" s="11">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1">
        <f t="shared" si="40"/>
        <v>40732.842245370368</v>
      </c>
      <c r="T403" s="11">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1">
        <f t="shared" si="40"/>
        <v>42292.539548611108</v>
      </c>
      <c r="T404" s="11">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1">
        <f t="shared" si="40"/>
        <v>40718.310659722221</v>
      </c>
      <c r="T405" s="11">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1">
        <f t="shared" si="40"/>
        <v>41646.628032407411</v>
      </c>
      <c r="T406" s="11">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1">
        <f t="shared" si="40"/>
        <v>41674.08494212963</v>
      </c>
      <c r="T407" s="11">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1">
        <f t="shared" si="40"/>
        <v>40638.162465277775</v>
      </c>
      <c r="T408" s="11">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1">
        <f t="shared" si="40"/>
        <v>40806.870949074073</v>
      </c>
      <c r="T409" s="11">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1">
        <f t="shared" si="40"/>
        <v>41543.735995370371</v>
      </c>
      <c r="T410" s="11">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1">
        <f t="shared" si="40"/>
        <v>42543.862777777773</v>
      </c>
      <c r="T411" s="11">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1">
        <f t="shared" si="40"/>
        <v>42113.981446759266</v>
      </c>
      <c r="T412" s="11">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1">
        <f t="shared" si="40"/>
        <v>41598.17597222222</v>
      </c>
      <c r="T413" s="11">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1">
        <f t="shared" si="40"/>
        <v>41099.742800925924</v>
      </c>
      <c r="T414" s="11">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1">
        <f t="shared" si="40"/>
        <v>41079.877442129626</v>
      </c>
      <c r="T415" s="11">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1">
        <f t="shared" si="40"/>
        <v>41529.063252314816</v>
      </c>
      <c r="T416" s="11">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1">
        <f t="shared" si="40"/>
        <v>41904.851875</v>
      </c>
      <c r="T417" s="11">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1">
        <f t="shared" si="40"/>
        <v>41648.396192129629</v>
      </c>
      <c r="T418" s="11">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1">
        <f t="shared" si="40"/>
        <v>41360.970601851855</v>
      </c>
      <c r="T419" s="11">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1">
        <f t="shared" si="40"/>
        <v>42178.282372685186</v>
      </c>
      <c r="T420" s="11">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1">
        <f t="shared" si="40"/>
        <v>41394.842442129629</v>
      </c>
      <c r="T421" s="11">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1">
        <f t="shared" si="40"/>
        <v>41682.23646990741</v>
      </c>
      <c r="T422" s="11">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1">
        <f t="shared" si="40"/>
        <v>42177.491388888884</v>
      </c>
      <c r="T423" s="11">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1">
        <f t="shared" si="40"/>
        <v>41863.260381944441</v>
      </c>
      <c r="T424" s="11">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1">
        <f t="shared" si="40"/>
        <v>41400.92627314815</v>
      </c>
      <c r="T425" s="11">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1">
        <f t="shared" si="40"/>
        <v>40934.376145833332</v>
      </c>
      <c r="T426" s="11">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1">
        <f t="shared" si="40"/>
        <v>42275.861157407402</v>
      </c>
      <c r="T427" s="11">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1">
        <f t="shared" si="40"/>
        <v>42400.711967592593</v>
      </c>
      <c r="T428" s="11">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e">
        <f t="shared" si="37"/>
        <v>#DIV/0!</v>
      </c>
      <c r="Q429" t="str">
        <f t="shared" si="38"/>
        <v>film &amp; video</v>
      </c>
      <c r="R429" t="str">
        <f t="shared" si="39"/>
        <v>animation</v>
      </c>
      <c r="S429" s="11">
        <f t="shared" si="40"/>
        <v>42285.909027777772</v>
      </c>
      <c r="T429" s="11">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1">
        <f t="shared" si="40"/>
        <v>41778.766724537039</v>
      </c>
      <c r="T430" s="11">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e">
        <f t="shared" si="37"/>
        <v>#DIV/0!</v>
      </c>
      <c r="Q431" t="str">
        <f t="shared" si="38"/>
        <v>film &amp; video</v>
      </c>
      <c r="R431" t="str">
        <f t="shared" si="39"/>
        <v>animation</v>
      </c>
      <c r="S431" s="11">
        <f t="shared" si="40"/>
        <v>40070.901412037041</v>
      </c>
      <c r="T431" s="11">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1">
        <f t="shared" si="40"/>
        <v>41513.107256944444</v>
      </c>
      <c r="T432" s="11">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1">
        <f t="shared" si="40"/>
        <v>42526.871331018512</v>
      </c>
      <c r="T433" s="11">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1">
        <f t="shared" si="40"/>
        <v>42238.726631944446</v>
      </c>
      <c r="T434" s="11">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e">
        <f t="shared" si="37"/>
        <v>#DIV/0!</v>
      </c>
      <c r="Q435" t="str">
        <f t="shared" si="38"/>
        <v>film &amp; video</v>
      </c>
      <c r="R435" t="str">
        <f t="shared" si="39"/>
        <v>animation</v>
      </c>
      <c r="S435" s="11">
        <f t="shared" si="40"/>
        <v>42228.629884259266</v>
      </c>
      <c r="T435" s="11">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1">
        <f t="shared" si="40"/>
        <v>41576.834513888891</v>
      </c>
      <c r="T436" s="11">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1">
        <f t="shared" si="40"/>
        <v>41500.747453703705</v>
      </c>
      <c r="T437" s="11">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e">
        <f t="shared" si="37"/>
        <v>#DIV/0!</v>
      </c>
      <c r="Q438" t="str">
        <f t="shared" si="38"/>
        <v>film &amp; video</v>
      </c>
      <c r="R438" t="str">
        <f t="shared" si="39"/>
        <v>animation</v>
      </c>
      <c r="S438" s="11">
        <f t="shared" si="40"/>
        <v>41456.36241898148</v>
      </c>
      <c r="T438" s="11">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e">
        <f t="shared" si="37"/>
        <v>#DIV/0!</v>
      </c>
      <c r="Q439" t="str">
        <f t="shared" si="38"/>
        <v>film &amp; video</v>
      </c>
      <c r="R439" t="str">
        <f t="shared" si="39"/>
        <v>animation</v>
      </c>
      <c r="S439" s="11">
        <f t="shared" si="40"/>
        <v>42591.31858796296</v>
      </c>
      <c r="T439" s="11">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1">
        <f t="shared" si="40"/>
        <v>42296.261087962965</v>
      </c>
      <c r="T440" s="11">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e">
        <f t="shared" si="37"/>
        <v>#DIV/0!</v>
      </c>
      <c r="Q441" t="str">
        <f t="shared" si="38"/>
        <v>film &amp; video</v>
      </c>
      <c r="R441" t="str">
        <f t="shared" si="39"/>
        <v>animation</v>
      </c>
      <c r="S441" s="11">
        <f t="shared" si="40"/>
        <v>41919.761782407404</v>
      </c>
      <c r="T441" s="11">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1">
        <f t="shared" si="40"/>
        <v>42423.985567129625</v>
      </c>
      <c r="T442" s="11">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e">
        <f t="shared" si="37"/>
        <v>#DIV/0!</v>
      </c>
      <c r="Q443" t="str">
        <f t="shared" si="38"/>
        <v>film &amp; video</v>
      </c>
      <c r="R443" t="str">
        <f t="shared" si="39"/>
        <v>animation</v>
      </c>
      <c r="S443" s="11">
        <f t="shared" si="40"/>
        <v>41550.793935185182</v>
      </c>
      <c r="T443" s="11">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1">
        <f t="shared" si="40"/>
        <v>42024.888692129629</v>
      </c>
      <c r="T444" s="11">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1">
        <f t="shared" si="40"/>
        <v>41650.015057870369</v>
      </c>
      <c r="T445" s="11">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1">
        <f t="shared" si="40"/>
        <v>40894.906956018516</v>
      </c>
      <c r="T446" s="11">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1">
        <f t="shared" si="40"/>
        <v>42130.335358796292</v>
      </c>
      <c r="T447" s="11">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1">
        <f t="shared" si="40"/>
        <v>42037.083564814813</v>
      </c>
      <c r="T448" s="11">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1">
        <f t="shared" si="40"/>
        <v>41331.555127314816</v>
      </c>
      <c r="T449" s="11">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1">
        <f t="shared" si="40"/>
        <v>41753.758043981477</v>
      </c>
      <c r="T450" s="11">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E451/L451</f>
        <v>9</v>
      </c>
      <c r="Q451" t="str">
        <f t="shared" ref="Q451:Q514" si="44">LEFT(N451, SEARCH("/", N451, 1) -1)</f>
        <v>film &amp; video</v>
      </c>
      <c r="R451" t="str">
        <f t="shared" ref="R451:R514" si="45">RIGHT(N451, LEN(N451)-FIND("/", N451))</f>
        <v>animation</v>
      </c>
      <c r="S451" s="11">
        <f t="shared" ref="S451:S514" si="46">(((J451/60)/60)/24)+DATE(1970,1,1)</f>
        <v>41534.568113425928</v>
      </c>
      <c r="T451" s="11">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1">
        <f t="shared" si="46"/>
        <v>41654.946759259255</v>
      </c>
      <c r="T452" s="11">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e">
        <f t="shared" si="43"/>
        <v>#DIV/0!</v>
      </c>
      <c r="Q453" t="str">
        <f t="shared" si="44"/>
        <v>film &amp; video</v>
      </c>
      <c r="R453" t="str">
        <f t="shared" si="45"/>
        <v>animation</v>
      </c>
      <c r="S453" s="11">
        <f t="shared" si="46"/>
        <v>41634.715173611112</v>
      </c>
      <c r="T453" s="11">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1">
        <f t="shared" si="46"/>
        <v>42107.703877314809</v>
      </c>
      <c r="T454" s="11">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1">
        <f t="shared" si="46"/>
        <v>42038.824988425928</v>
      </c>
      <c r="T455" s="11">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1">
        <f t="shared" si="46"/>
        <v>41938.717256944445</v>
      </c>
      <c r="T456" s="11">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1">
        <f t="shared" si="46"/>
        <v>40971.002569444441</v>
      </c>
      <c r="T457" s="11">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1">
        <f t="shared" si="46"/>
        <v>41547.694456018515</v>
      </c>
      <c r="T458" s="11">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e">
        <f t="shared" si="43"/>
        <v>#DIV/0!</v>
      </c>
      <c r="Q459" t="str">
        <f t="shared" si="44"/>
        <v>film &amp; video</v>
      </c>
      <c r="R459" t="str">
        <f t="shared" si="45"/>
        <v>animation</v>
      </c>
      <c r="S459" s="11">
        <f t="shared" si="46"/>
        <v>41837.767500000002</v>
      </c>
      <c r="T459" s="11">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1">
        <f t="shared" si="46"/>
        <v>41378.69976851852</v>
      </c>
      <c r="T460" s="11">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1">
        <f t="shared" si="46"/>
        <v>40800.6403587963</v>
      </c>
      <c r="T461" s="11">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1">
        <f t="shared" si="46"/>
        <v>41759.542534722219</v>
      </c>
      <c r="T462" s="11">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e">
        <f t="shared" si="43"/>
        <v>#DIV/0!</v>
      </c>
      <c r="Q463" t="str">
        <f t="shared" si="44"/>
        <v>film &amp; video</v>
      </c>
      <c r="R463" t="str">
        <f t="shared" si="45"/>
        <v>animation</v>
      </c>
      <c r="S463" s="11">
        <f t="shared" si="46"/>
        <v>41407.84684027778</v>
      </c>
      <c r="T463" s="11">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e">
        <f t="shared" si="43"/>
        <v>#DIV/0!</v>
      </c>
      <c r="Q464" t="str">
        <f t="shared" si="44"/>
        <v>film &amp; video</v>
      </c>
      <c r="R464" t="str">
        <f t="shared" si="45"/>
        <v>animation</v>
      </c>
      <c r="S464" s="11">
        <f t="shared" si="46"/>
        <v>40705.126631944448</v>
      </c>
      <c r="T464" s="11">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1">
        <f t="shared" si="46"/>
        <v>40750.710104166668</v>
      </c>
      <c r="T465" s="11">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1">
        <f t="shared" si="46"/>
        <v>42488.848784722228</v>
      </c>
      <c r="T466" s="11">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1">
        <f t="shared" si="46"/>
        <v>41801.120069444441</v>
      </c>
      <c r="T467" s="11">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1">
        <f t="shared" si="46"/>
        <v>41129.942870370374</v>
      </c>
      <c r="T468" s="11">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1">
        <f t="shared" si="46"/>
        <v>41135.679791666669</v>
      </c>
      <c r="T469" s="11">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e">
        <f t="shared" si="43"/>
        <v>#DIV/0!</v>
      </c>
      <c r="Q470" t="str">
        <f t="shared" si="44"/>
        <v>film &amp; video</v>
      </c>
      <c r="R470" t="str">
        <f t="shared" si="45"/>
        <v>animation</v>
      </c>
      <c r="S470" s="11">
        <f t="shared" si="46"/>
        <v>41041.167627314811</v>
      </c>
      <c r="T470" s="11">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e">
        <f t="shared" si="43"/>
        <v>#DIV/0!</v>
      </c>
      <c r="Q471" t="str">
        <f t="shared" si="44"/>
        <v>film &amp; video</v>
      </c>
      <c r="R471" t="str">
        <f t="shared" si="45"/>
        <v>animation</v>
      </c>
      <c r="S471" s="11">
        <f t="shared" si="46"/>
        <v>41827.989861111113</v>
      </c>
      <c r="T471" s="11">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1">
        <f t="shared" si="46"/>
        <v>41605.167696759258</v>
      </c>
      <c r="T472" s="11">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1">
        <f t="shared" si="46"/>
        <v>41703.721979166665</v>
      </c>
      <c r="T473" s="11">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1">
        <f t="shared" si="46"/>
        <v>41844.922662037039</v>
      </c>
      <c r="T474" s="11">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1">
        <f t="shared" si="46"/>
        <v>41869.698136574072</v>
      </c>
      <c r="T475" s="11">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1">
        <f t="shared" si="46"/>
        <v>42753.329039351855</v>
      </c>
      <c r="T476" s="11">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e">
        <f t="shared" si="43"/>
        <v>#DIV/0!</v>
      </c>
      <c r="Q477" t="str">
        <f t="shared" si="44"/>
        <v>film &amp; video</v>
      </c>
      <c r="R477" t="str">
        <f t="shared" si="45"/>
        <v>animation</v>
      </c>
      <c r="S477" s="11">
        <f t="shared" si="46"/>
        <v>42100.086145833338</v>
      </c>
      <c r="T477" s="11">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1">
        <f t="shared" si="46"/>
        <v>41757.975011574075</v>
      </c>
      <c r="T478" s="11">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e">
        <f t="shared" si="43"/>
        <v>#DIV/0!</v>
      </c>
      <c r="Q479" t="str">
        <f t="shared" si="44"/>
        <v>film &amp; video</v>
      </c>
      <c r="R479" t="str">
        <f t="shared" si="45"/>
        <v>animation</v>
      </c>
      <c r="S479" s="11">
        <f t="shared" si="46"/>
        <v>40987.83488425926</v>
      </c>
      <c r="T479" s="11">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e">
        <f t="shared" si="43"/>
        <v>#DIV/0!</v>
      </c>
      <c r="Q480" t="str">
        <f t="shared" si="44"/>
        <v>film &amp; video</v>
      </c>
      <c r="R480" t="str">
        <f t="shared" si="45"/>
        <v>animation</v>
      </c>
      <c r="S480" s="11">
        <f t="shared" si="46"/>
        <v>42065.910983796297</v>
      </c>
      <c r="T480" s="11">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1">
        <f t="shared" si="46"/>
        <v>41904.407812500001</v>
      </c>
      <c r="T481" s="11">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1">
        <f t="shared" si="46"/>
        <v>41465.500173611108</v>
      </c>
      <c r="T482" s="11">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1">
        <f t="shared" si="46"/>
        <v>41162.672326388885</v>
      </c>
      <c r="T483" s="11">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1">
        <f t="shared" si="46"/>
        <v>42447.896875000006</v>
      </c>
      <c r="T484" s="11">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1">
        <f t="shared" si="46"/>
        <v>41243.197592592594</v>
      </c>
      <c r="T485" s="11">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1">
        <f t="shared" si="46"/>
        <v>42272.93949074074</v>
      </c>
      <c r="T486" s="11">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1">
        <f t="shared" si="46"/>
        <v>41381.50577546296</v>
      </c>
      <c r="T487" s="11">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1">
        <f t="shared" si="46"/>
        <v>41761.94258101852</v>
      </c>
      <c r="T488" s="11">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e">
        <f t="shared" si="43"/>
        <v>#DIV/0!</v>
      </c>
      <c r="Q489" t="str">
        <f t="shared" si="44"/>
        <v>film &amp; video</v>
      </c>
      <c r="R489" t="str">
        <f t="shared" si="45"/>
        <v>animation</v>
      </c>
      <c r="S489" s="11">
        <f t="shared" si="46"/>
        <v>42669.594837962963</v>
      </c>
      <c r="T489" s="11">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e">
        <f t="shared" si="43"/>
        <v>#DIV/0!</v>
      </c>
      <c r="Q490" t="str">
        <f t="shared" si="44"/>
        <v>film &amp; video</v>
      </c>
      <c r="R490" t="str">
        <f t="shared" si="45"/>
        <v>animation</v>
      </c>
      <c r="S490" s="11">
        <f t="shared" si="46"/>
        <v>42714.054398148146</v>
      </c>
      <c r="T490" s="11">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1">
        <f t="shared" si="46"/>
        <v>40882.481666666667</v>
      </c>
      <c r="T491" s="11">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e">
        <f t="shared" si="43"/>
        <v>#DIV/0!</v>
      </c>
      <c r="Q492" t="str">
        <f t="shared" si="44"/>
        <v>film &amp; video</v>
      </c>
      <c r="R492" t="str">
        <f t="shared" si="45"/>
        <v>animation</v>
      </c>
      <c r="S492" s="11">
        <f t="shared" si="46"/>
        <v>41113.968576388892</v>
      </c>
      <c r="T492" s="11">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e">
        <f t="shared" si="43"/>
        <v>#DIV/0!</v>
      </c>
      <c r="Q493" t="str">
        <f t="shared" si="44"/>
        <v>film &amp; video</v>
      </c>
      <c r="R493" t="str">
        <f t="shared" si="45"/>
        <v>animation</v>
      </c>
      <c r="S493" s="11">
        <f t="shared" si="46"/>
        <v>42366.982627314821</v>
      </c>
      <c r="T493" s="11">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e">
        <f t="shared" si="43"/>
        <v>#DIV/0!</v>
      </c>
      <c r="Q494" t="str">
        <f t="shared" si="44"/>
        <v>film &amp; video</v>
      </c>
      <c r="R494" t="str">
        <f t="shared" si="45"/>
        <v>animation</v>
      </c>
      <c r="S494" s="11">
        <f t="shared" si="46"/>
        <v>42596.03506944445</v>
      </c>
      <c r="T494" s="11">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e">
        <f t="shared" si="43"/>
        <v>#DIV/0!</v>
      </c>
      <c r="Q495" t="str">
        <f t="shared" si="44"/>
        <v>film &amp; video</v>
      </c>
      <c r="R495" t="str">
        <f t="shared" si="45"/>
        <v>animation</v>
      </c>
      <c r="S495" s="11">
        <f t="shared" si="46"/>
        <v>42114.726134259254</v>
      </c>
      <c r="T495" s="11">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1">
        <f t="shared" si="46"/>
        <v>41799.830613425926</v>
      </c>
      <c r="T496" s="11">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e">
        <f t="shared" si="43"/>
        <v>#DIV/0!</v>
      </c>
      <c r="Q497" t="str">
        <f t="shared" si="44"/>
        <v>film &amp; video</v>
      </c>
      <c r="R497" t="str">
        <f t="shared" si="45"/>
        <v>animation</v>
      </c>
      <c r="S497" s="11">
        <f t="shared" si="46"/>
        <v>42171.827604166669</v>
      </c>
      <c r="T497" s="11">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1">
        <f t="shared" si="46"/>
        <v>41620.93141203704</v>
      </c>
      <c r="T498" s="11">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1">
        <f t="shared" si="46"/>
        <v>41945.037789351853</v>
      </c>
      <c r="T499" s="11">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1">
        <f t="shared" si="46"/>
        <v>40858.762141203704</v>
      </c>
      <c r="T500" s="11">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1">
        <f t="shared" si="46"/>
        <v>40043.895462962959</v>
      </c>
      <c r="T501" s="11">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1">
        <f t="shared" si="46"/>
        <v>40247.886006944449</v>
      </c>
      <c r="T502" s="11">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e">
        <f t="shared" si="43"/>
        <v>#DIV/0!</v>
      </c>
      <c r="Q503" t="str">
        <f t="shared" si="44"/>
        <v>film &amp; video</v>
      </c>
      <c r="R503" t="str">
        <f t="shared" si="45"/>
        <v>animation</v>
      </c>
      <c r="S503" s="11">
        <f t="shared" si="46"/>
        <v>40703.234386574077</v>
      </c>
      <c r="T503" s="11">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1">
        <f t="shared" si="46"/>
        <v>40956.553530092591</v>
      </c>
      <c r="T504" s="11">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1">
        <f t="shared" si="46"/>
        <v>41991.526655092588</v>
      </c>
      <c r="T505" s="11">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1">
        <f t="shared" si="46"/>
        <v>40949.98364583333</v>
      </c>
      <c r="T506" s="11">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1">
        <f t="shared" si="46"/>
        <v>42318.098217592589</v>
      </c>
      <c r="T507" s="11">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1">
        <f t="shared" si="46"/>
        <v>41466.552314814813</v>
      </c>
      <c r="T508" s="11">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1">
        <f t="shared" si="46"/>
        <v>41156.958993055552</v>
      </c>
      <c r="T509" s="11">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1">
        <f t="shared" si="46"/>
        <v>40995.024317129632</v>
      </c>
      <c r="T510" s="11">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1">
        <f t="shared" si="46"/>
        <v>42153.631597222222</v>
      </c>
      <c r="T511" s="11">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e">
        <f t="shared" si="43"/>
        <v>#DIV/0!</v>
      </c>
      <c r="Q512" t="str">
        <f t="shared" si="44"/>
        <v>film &amp; video</v>
      </c>
      <c r="R512" t="str">
        <f t="shared" si="45"/>
        <v>animation</v>
      </c>
      <c r="S512" s="11">
        <f t="shared" si="46"/>
        <v>42400.176377314812</v>
      </c>
      <c r="T512" s="11">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1">
        <f t="shared" si="46"/>
        <v>41340.303032407406</v>
      </c>
      <c r="T513" s="11">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1">
        <f t="shared" si="46"/>
        <v>42649.742210648154</v>
      </c>
      <c r="T514" s="11">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E515/L515</f>
        <v>102.38235294117646</v>
      </c>
      <c r="Q515" t="str">
        <f t="shared" ref="Q515:Q578" si="50">LEFT(N515, SEARCH("/", N515, 1) -1)</f>
        <v>film &amp; video</v>
      </c>
      <c r="R515" t="str">
        <f t="shared" ref="R515:R578" si="51">RIGHT(N515, LEN(N515)-FIND("/", N515))</f>
        <v>animation</v>
      </c>
      <c r="S515" s="11">
        <f t="shared" ref="S515:S578" si="52">(((J515/60)/60)/24)+DATE(1970,1,1)</f>
        <v>42552.653993055559</v>
      </c>
      <c r="T515" s="11">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1">
        <f t="shared" si="52"/>
        <v>41830.613969907405</v>
      </c>
      <c r="T516" s="11">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1">
        <f t="shared" si="52"/>
        <v>42327.490752314814</v>
      </c>
      <c r="T517" s="11">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e">
        <f t="shared" si="49"/>
        <v>#DIV/0!</v>
      </c>
      <c r="Q518" t="str">
        <f t="shared" si="50"/>
        <v>film &amp; video</v>
      </c>
      <c r="R518" t="str">
        <f t="shared" si="51"/>
        <v>animation</v>
      </c>
      <c r="S518" s="11">
        <f t="shared" si="52"/>
        <v>42091.778703703705</v>
      </c>
      <c r="T518" s="11">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1">
        <f t="shared" si="52"/>
        <v>42738.615289351852</v>
      </c>
      <c r="T519" s="11">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e">
        <f t="shared" si="49"/>
        <v>#DIV/0!</v>
      </c>
      <c r="Q520" t="str">
        <f t="shared" si="50"/>
        <v>film &amp; video</v>
      </c>
      <c r="R520" t="str">
        <f t="shared" si="51"/>
        <v>animation</v>
      </c>
      <c r="S520" s="11">
        <f t="shared" si="52"/>
        <v>42223.616018518514</v>
      </c>
      <c r="T520" s="11">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1">
        <f t="shared" si="52"/>
        <v>41218.391446759262</v>
      </c>
      <c r="T521" s="11">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1">
        <f t="shared" si="52"/>
        <v>42318.702094907407</v>
      </c>
      <c r="T522" s="11">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1">
        <f t="shared" si="52"/>
        <v>42646.092812499999</v>
      </c>
      <c r="T523" s="11">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1">
        <f t="shared" si="52"/>
        <v>42430.040798611109</v>
      </c>
      <c r="T524" s="11">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1">
        <f t="shared" si="52"/>
        <v>42238.13282407407</v>
      </c>
      <c r="T525" s="11">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1">
        <f t="shared" si="52"/>
        <v>42492.717233796298</v>
      </c>
      <c r="T526" s="11">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1">
        <f t="shared" si="52"/>
        <v>41850.400937500002</v>
      </c>
      <c r="T527" s="11">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1">
        <f t="shared" si="52"/>
        <v>42192.591944444444</v>
      </c>
      <c r="T528" s="11">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1">
        <f t="shared" si="52"/>
        <v>42753.205625000002</v>
      </c>
      <c r="T529" s="11">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1">
        <f t="shared" si="52"/>
        <v>42155.920219907406</v>
      </c>
      <c r="T530" s="11">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1">
        <f t="shared" si="52"/>
        <v>42725.031180555554</v>
      </c>
      <c r="T531" s="11">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1">
        <f t="shared" si="52"/>
        <v>42157.591064814813</v>
      </c>
      <c r="T532" s="11">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1">
        <f t="shared" si="52"/>
        <v>42676.065150462964</v>
      </c>
      <c r="T533" s="11">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1">
        <f t="shared" si="52"/>
        <v>42473.007037037038</v>
      </c>
      <c r="T534" s="11">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1">
        <f t="shared" si="52"/>
        <v>42482.43478009259</v>
      </c>
      <c r="T535" s="11">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1">
        <f t="shared" si="52"/>
        <v>42270.810995370368</v>
      </c>
      <c r="T536" s="11">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1">
        <f t="shared" si="52"/>
        <v>42711.545196759253</v>
      </c>
      <c r="T537" s="11">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1">
        <f t="shared" si="52"/>
        <v>42179.344988425932</v>
      </c>
      <c r="T538" s="11">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1">
        <f t="shared" si="52"/>
        <v>42282.768414351856</v>
      </c>
      <c r="T539" s="11">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1">
        <f t="shared" si="52"/>
        <v>42473.794710648144</v>
      </c>
      <c r="T540" s="11">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1">
        <f t="shared" si="52"/>
        <v>42535.049849537041</v>
      </c>
      <c r="T541" s="11">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1">
        <f t="shared" si="52"/>
        <v>42009.817199074074</v>
      </c>
      <c r="T542" s="11">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1">
        <f t="shared" si="52"/>
        <v>42276.046689814815</v>
      </c>
      <c r="T543" s="11">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1">
        <f t="shared" si="52"/>
        <v>42433.737453703703</v>
      </c>
      <c r="T544" s="11">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1">
        <f t="shared" si="52"/>
        <v>41914.092152777775</v>
      </c>
      <c r="T545" s="11">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1">
        <f t="shared" si="52"/>
        <v>42525.656944444447</v>
      </c>
      <c r="T546" s="11">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1">
        <f t="shared" si="52"/>
        <v>42283.592465277776</v>
      </c>
      <c r="T547" s="11">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1">
        <f t="shared" si="52"/>
        <v>42249.667997685188</v>
      </c>
      <c r="T548" s="11">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e">
        <f t="shared" si="49"/>
        <v>#DIV/0!</v>
      </c>
      <c r="Q549" t="str">
        <f t="shared" si="50"/>
        <v>technology</v>
      </c>
      <c r="R549" t="str">
        <f t="shared" si="51"/>
        <v>web</v>
      </c>
      <c r="S549" s="11">
        <f t="shared" si="52"/>
        <v>42380.696342592593</v>
      </c>
      <c r="T549" s="11">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1">
        <f t="shared" si="52"/>
        <v>42276.903333333335</v>
      </c>
      <c r="T550" s="11">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1">
        <f t="shared" si="52"/>
        <v>42163.636828703704</v>
      </c>
      <c r="T551" s="11">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1">
        <f t="shared" si="52"/>
        <v>42753.678761574076</v>
      </c>
      <c r="T552" s="11">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1">
        <f t="shared" si="52"/>
        <v>42173.275740740741</v>
      </c>
      <c r="T553" s="11">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e">
        <f t="shared" si="49"/>
        <v>#DIV/0!</v>
      </c>
      <c r="Q554" t="str">
        <f t="shared" si="50"/>
        <v>technology</v>
      </c>
      <c r="R554" t="str">
        <f t="shared" si="51"/>
        <v>web</v>
      </c>
      <c r="S554" s="11">
        <f t="shared" si="52"/>
        <v>42318.616851851853</v>
      </c>
      <c r="T554" s="11">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1">
        <f t="shared" si="52"/>
        <v>41927.71980324074</v>
      </c>
      <c r="T555" s="11">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1">
        <f t="shared" si="52"/>
        <v>41901.684861111113</v>
      </c>
      <c r="T556" s="11">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e">
        <f t="shared" si="49"/>
        <v>#DIV/0!</v>
      </c>
      <c r="Q557" t="str">
        <f t="shared" si="50"/>
        <v>technology</v>
      </c>
      <c r="R557" t="str">
        <f t="shared" si="51"/>
        <v>web</v>
      </c>
      <c r="S557" s="11">
        <f t="shared" si="52"/>
        <v>42503.353506944448</v>
      </c>
      <c r="T557" s="11">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1">
        <f t="shared" si="52"/>
        <v>42345.860150462962</v>
      </c>
      <c r="T558" s="11">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1">
        <f t="shared" si="52"/>
        <v>42676.942164351851</v>
      </c>
      <c r="T559" s="11">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e">
        <f t="shared" si="49"/>
        <v>#DIV/0!</v>
      </c>
      <c r="Q560" t="str">
        <f t="shared" si="50"/>
        <v>technology</v>
      </c>
      <c r="R560" t="str">
        <f t="shared" si="51"/>
        <v>web</v>
      </c>
      <c r="S560" s="11">
        <f t="shared" si="52"/>
        <v>42057.883159722223</v>
      </c>
      <c r="T560" s="11">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1">
        <f t="shared" si="52"/>
        <v>42321.283101851848</v>
      </c>
      <c r="T561" s="11">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1">
        <f t="shared" si="52"/>
        <v>41960.771354166667</v>
      </c>
      <c r="T562" s="11">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1">
        <f t="shared" si="52"/>
        <v>42268.658715277779</v>
      </c>
      <c r="T563" s="11">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e">
        <f t="shared" si="49"/>
        <v>#DIV/0!</v>
      </c>
      <c r="Q564" t="str">
        <f t="shared" si="50"/>
        <v>technology</v>
      </c>
      <c r="R564" t="str">
        <f t="shared" si="51"/>
        <v>web</v>
      </c>
      <c r="S564" s="11">
        <f t="shared" si="52"/>
        <v>42692.389062500006</v>
      </c>
      <c r="T564" s="11">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1">
        <f t="shared" si="52"/>
        <v>42022.069988425923</v>
      </c>
      <c r="T565" s="11">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1">
        <f t="shared" si="52"/>
        <v>42411.942997685182</v>
      </c>
      <c r="T566" s="11">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e">
        <f t="shared" si="49"/>
        <v>#DIV/0!</v>
      </c>
      <c r="Q567" t="str">
        <f t="shared" si="50"/>
        <v>technology</v>
      </c>
      <c r="R567" t="str">
        <f t="shared" si="51"/>
        <v>web</v>
      </c>
      <c r="S567" s="11">
        <f t="shared" si="52"/>
        <v>42165.785289351858</v>
      </c>
      <c r="T567" s="11">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1">
        <f t="shared" si="52"/>
        <v>42535.68440972222</v>
      </c>
      <c r="T568" s="11">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e">
        <f t="shared" si="49"/>
        <v>#DIV/0!</v>
      </c>
      <c r="Q569" t="str">
        <f t="shared" si="50"/>
        <v>technology</v>
      </c>
      <c r="R569" t="str">
        <f t="shared" si="51"/>
        <v>web</v>
      </c>
      <c r="S569" s="11">
        <f t="shared" si="52"/>
        <v>41975.842523148152</v>
      </c>
      <c r="T569" s="11">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1">
        <f t="shared" si="52"/>
        <v>42348.9215625</v>
      </c>
      <c r="T570" s="11">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1">
        <f t="shared" si="52"/>
        <v>42340.847361111111</v>
      </c>
      <c r="T571" s="11">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1">
        <f t="shared" si="52"/>
        <v>42388.798252314817</v>
      </c>
      <c r="T572" s="11">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1">
        <f t="shared" si="52"/>
        <v>42192.816238425927</v>
      </c>
      <c r="T573" s="11">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e">
        <f t="shared" si="49"/>
        <v>#DIV/0!</v>
      </c>
      <c r="Q574" t="str">
        <f t="shared" si="50"/>
        <v>technology</v>
      </c>
      <c r="R574" t="str">
        <f t="shared" si="51"/>
        <v>web</v>
      </c>
      <c r="S574" s="11">
        <f t="shared" si="52"/>
        <v>42282.71629629629</v>
      </c>
      <c r="T574" s="11">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1">
        <f t="shared" si="52"/>
        <v>41963.050127314811</v>
      </c>
      <c r="T575" s="11">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1">
        <f t="shared" si="52"/>
        <v>42632.443368055552</v>
      </c>
      <c r="T576" s="11">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1">
        <f t="shared" si="52"/>
        <v>42138.692627314813</v>
      </c>
      <c r="T577" s="11">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1">
        <f t="shared" si="52"/>
        <v>42031.471666666665</v>
      </c>
      <c r="T578" s="11">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E579/L579</f>
        <v>10</v>
      </c>
      <c r="Q579" t="str">
        <f t="shared" ref="Q579:Q642" si="56">LEFT(N579, SEARCH("/", N579, 1) -1)</f>
        <v>technology</v>
      </c>
      <c r="R579" t="str">
        <f t="shared" ref="R579:R642" si="57">RIGHT(N579, LEN(N579)-FIND("/", N579))</f>
        <v>web</v>
      </c>
      <c r="S579" s="11">
        <f t="shared" ref="S579:S642" si="58">(((J579/60)/60)/24)+DATE(1970,1,1)</f>
        <v>42450.589143518519</v>
      </c>
      <c r="T579" s="11">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1">
        <f t="shared" si="58"/>
        <v>42230.578622685185</v>
      </c>
      <c r="T580" s="11">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1">
        <f t="shared" si="58"/>
        <v>41968.852118055554</v>
      </c>
      <c r="T581" s="11">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1">
        <f t="shared" si="58"/>
        <v>42605.908182870371</v>
      </c>
      <c r="T582" s="11">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e">
        <f t="shared" si="55"/>
        <v>#DIV/0!</v>
      </c>
      <c r="Q583" t="str">
        <f t="shared" si="56"/>
        <v>technology</v>
      </c>
      <c r="R583" t="str">
        <f t="shared" si="57"/>
        <v>web</v>
      </c>
      <c r="S583" s="11">
        <f t="shared" si="58"/>
        <v>42188.012777777782</v>
      </c>
      <c r="T583" s="11">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e">
        <f t="shared" si="55"/>
        <v>#DIV/0!</v>
      </c>
      <c r="Q584" t="str">
        <f t="shared" si="56"/>
        <v>technology</v>
      </c>
      <c r="R584" t="str">
        <f t="shared" si="57"/>
        <v>web</v>
      </c>
      <c r="S584" s="11">
        <f t="shared" si="58"/>
        <v>42055.739803240736</v>
      </c>
      <c r="T584" s="11">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1">
        <f t="shared" si="58"/>
        <v>42052.93850694444</v>
      </c>
      <c r="T585" s="11">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1">
        <f t="shared" si="58"/>
        <v>42049.716620370367</v>
      </c>
      <c r="T586" s="11">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e">
        <f t="shared" si="55"/>
        <v>#DIV/0!</v>
      </c>
      <c r="Q587" t="str">
        <f t="shared" si="56"/>
        <v>technology</v>
      </c>
      <c r="R587" t="str">
        <f t="shared" si="57"/>
        <v>web</v>
      </c>
      <c r="S587" s="11">
        <f t="shared" si="58"/>
        <v>42283.3909375</v>
      </c>
      <c r="T587" s="11">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1">
        <f t="shared" si="58"/>
        <v>42020.854247685187</v>
      </c>
      <c r="T588" s="11">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1">
        <f t="shared" si="58"/>
        <v>42080.757326388892</v>
      </c>
      <c r="T589" s="11">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1">
        <f t="shared" si="58"/>
        <v>42631.769513888896</v>
      </c>
      <c r="T590" s="11">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1">
        <f t="shared" si="58"/>
        <v>42178.614571759259</v>
      </c>
      <c r="T591" s="11">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1">
        <f t="shared" si="58"/>
        <v>42377.554756944446</v>
      </c>
      <c r="T592" s="11">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1">
        <f t="shared" si="58"/>
        <v>42177.543171296296</v>
      </c>
      <c r="T593" s="11">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1">
        <f t="shared" si="58"/>
        <v>41946.232175925928</v>
      </c>
      <c r="T594" s="11">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1">
        <f t="shared" si="58"/>
        <v>42070.677604166667</v>
      </c>
      <c r="T595" s="11">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1">
        <f t="shared" si="58"/>
        <v>42446.780162037037</v>
      </c>
      <c r="T596" s="11">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1">
        <f t="shared" si="58"/>
        <v>42083.069884259254</v>
      </c>
      <c r="T597" s="11">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1">
        <f t="shared" si="58"/>
        <v>42646.896898148145</v>
      </c>
      <c r="T598" s="11">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1">
        <f t="shared" si="58"/>
        <v>42545.705266203702</v>
      </c>
      <c r="T599" s="11">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1">
        <f t="shared" si="58"/>
        <v>41948.00209490741</v>
      </c>
      <c r="T600" s="11">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1">
        <f t="shared" si="58"/>
        <v>42047.812523148154</v>
      </c>
      <c r="T601" s="11">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1">
        <f t="shared" si="58"/>
        <v>42073.798171296294</v>
      </c>
      <c r="T602" s="11">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1">
        <f t="shared" si="58"/>
        <v>41969.858090277776</v>
      </c>
      <c r="T603" s="11">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e">
        <f t="shared" si="55"/>
        <v>#DIV/0!</v>
      </c>
      <c r="Q604" t="str">
        <f t="shared" si="56"/>
        <v>technology</v>
      </c>
      <c r="R604" t="str">
        <f t="shared" si="57"/>
        <v>web</v>
      </c>
      <c r="S604" s="11">
        <f t="shared" si="58"/>
        <v>42143.79415509259</v>
      </c>
      <c r="T604" s="11">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1">
        <f t="shared" si="58"/>
        <v>41835.639155092591</v>
      </c>
      <c r="T605" s="11">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e">
        <f t="shared" si="55"/>
        <v>#DIV/0!</v>
      </c>
      <c r="Q606" t="str">
        <f t="shared" si="56"/>
        <v>technology</v>
      </c>
      <c r="R606" t="str">
        <f t="shared" si="57"/>
        <v>web</v>
      </c>
      <c r="S606" s="11">
        <f t="shared" si="58"/>
        <v>41849.035370370373</v>
      </c>
      <c r="T606" s="11">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1">
        <f t="shared" si="58"/>
        <v>42194.357731481476</v>
      </c>
      <c r="T607" s="11">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1">
        <f t="shared" si="58"/>
        <v>42102.650567129633</v>
      </c>
      <c r="T608" s="11">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e">
        <f t="shared" si="55"/>
        <v>#DIV/0!</v>
      </c>
      <c r="Q609" t="str">
        <f t="shared" si="56"/>
        <v>technology</v>
      </c>
      <c r="R609" t="str">
        <f t="shared" si="57"/>
        <v>web</v>
      </c>
      <c r="S609" s="11">
        <f t="shared" si="58"/>
        <v>42300.825648148151</v>
      </c>
      <c r="T609" s="11">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1">
        <f t="shared" si="58"/>
        <v>42140.921064814815</v>
      </c>
      <c r="T610" s="11">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1">
        <f t="shared" si="58"/>
        <v>42307.034074074079</v>
      </c>
      <c r="T611" s="11">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e">
        <f t="shared" si="55"/>
        <v>#DIV/0!</v>
      </c>
      <c r="Q612" t="str">
        <f t="shared" si="56"/>
        <v>technology</v>
      </c>
      <c r="R612" t="str">
        <f t="shared" si="57"/>
        <v>web</v>
      </c>
      <c r="S612" s="11">
        <f t="shared" si="58"/>
        <v>42086.83085648148</v>
      </c>
      <c r="T612" s="11">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e">
        <f t="shared" si="55"/>
        <v>#DIV/0!</v>
      </c>
      <c r="Q613" t="str">
        <f t="shared" si="56"/>
        <v>technology</v>
      </c>
      <c r="R613" t="str">
        <f t="shared" si="57"/>
        <v>web</v>
      </c>
      <c r="S613" s="11">
        <f t="shared" si="58"/>
        <v>42328.560613425929</v>
      </c>
      <c r="T613" s="11">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e">
        <f t="shared" si="55"/>
        <v>#DIV/0!</v>
      </c>
      <c r="Q614" t="str">
        <f t="shared" si="56"/>
        <v>technology</v>
      </c>
      <c r="R614" t="str">
        <f t="shared" si="57"/>
        <v>web</v>
      </c>
      <c r="S614" s="11">
        <f t="shared" si="58"/>
        <v>42585.031782407401</v>
      </c>
      <c r="T614" s="11">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1">
        <f t="shared" si="58"/>
        <v>42247.496759259258</v>
      </c>
      <c r="T615" s="11">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e">
        <f t="shared" si="55"/>
        <v>#DIV/0!</v>
      </c>
      <c r="Q616" t="str">
        <f t="shared" si="56"/>
        <v>technology</v>
      </c>
      <c r="R616" t="str">
        <f t="shared" si="57"/>
        <v>web</v>
      </c>
      <c r="S616" s="11">
        <f t="shared" si="58"/>
        <v>42515.061805555553</v>
      </c>
      <c r="T616" s="11">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e">
        <f t="shared" si="55"/>
        <v>#DIV/0!</v>
      </c>
      <c r="Q617" t="str">
        <f t="shared" si="56"/>
        <v>technology</v>
      </c>
      <c r="R617" t="str">
        <f t="shared" si="57"/>
        <v>web</v>
      </c>
      <c r="S617" s="11">
        <f t="shared" si="58"/>
        <v>42242.122210648144</v>
      </c>
      <c r="T617" s="11">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e">
        <f t="shared" si="55"/>
        <v>#DIV/0!</v>
      </c>
      <c r="Q618" t="str">
        <f t="shared" si="56"/>
        <v>technology</v>
      </c>
      <c r="R618" t="str">
        <f t="shared" si="57"/>
        <v>web</v>
      </c>
      <c r="S618" s="11">
        <f t="shared" si="58"/>
        <v>42761.376238425932</v>
      </c>
      <c r="T618" s="11">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1">
        <f t="shared" si="58"/>
        <v>42087.343090277776</v>
      </c>
      <c r="T619" s="11">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e">
        <f t="shared" si="55"/>
        <v>#DIV/0!</v>
      </c>
      <c r="Q620" t="str">
        <f t="shared" si="56"/>
        <v>technology</v>
      </c>
      <c r="R620" t="str">
        <f t="shared" si="57"/>
        <v>web</v>
      </c>
      <c r="S620" s="11">
        <f t="shared" si="58"/>
        <v>42317.810219907406</v>
      </c>
      <c r="T620" s="11">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1">
        <f t="shared" si="58"/>
        <v>41908.650347222225</v>
      </c>
      <c r="T621" s="11">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1">
        <f t="shared" si="58"/>
        <v>41831.716874999998</v>
      </c>
      <c r="T622" s="11">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1">
        <f t="shared" si="58"/>
        <v>42528.987696759257</v>
      </c>
      <c r="T623" s="11">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1">
        <f t="shared" si="58"/>
        <v>42532.774745370371</v>
      </c>
      <c r="T624" s="11">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e">
        <f t="shared" si="55"/>
        <v>#DIV/0!</v>
      </c>
      <c r="Q625" t="str">
        <f t="shared" si="56"/>
        <v>technology</v>
      </c>
      <c r="R625" t="str">
        <f t="shared" si="57"/>
        <v>web</v>
      </c>
      <c r="S625" s="11">
        <f t="shared" si="58"/>
        <v>42122.009224537032</v>
      </c>
      <c r="T625" s="11">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e">
        <f t="shared" si="55"/>
        <v>#DIV/0!</v>
      </c>
      <c r="Q626" t="str">
        <f t="shared" si="56"/>
        <v>technology</v>
      </c>
      <c r="R626" t="str">
        <f t="shared" si="57"/>
        <v>web</v>
      </c>
      <c r="S626" s="11">
        <f t="shared" si="58"/>
        <v>42108.988900462966</v>
      </c>
      <c r="T626" s="11">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e">
        <f t="shared" si="55"/>
        <v>#DIV/0!</v>
      </c>
      <c r="Q627" t="str">
        <f t="shared" si="56"/>
        <v>technology</v>
      </c>
      <c r="R627" t="str">
        <f t="shared" si="57"/>
        <v>web</v>
      </c>
      <c r="S627" s="11">
        <f t="shared" si="58"/>
        <v>42790.895567129628</v>
      </c>
      <c r="T627" s="11">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1">
        <f t="shared" si="58"/>
        <v>42198.559479166666</v>
      </c>
      <c r="T628" s="11">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1">
        <f t="shared" si="58"/>
        <v>42384.306840277779</v>
      </c>
      <c r="T629" s="11">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e">
        <f t="shared" si="55"/>
        <v>#DIV/0!</v>
      </c>
      <c r="Q630" t="str">
        <f t="shared" si="56"/>
        <v>technology</v>
      </c>
      <c r="R630" t="str">
        <f t="shared" si="57"/>
        <v>web</v>
      </c>
      <c r="S630" s="11">
        <f t="shared" si="58"/>
        <v>41803.692789351851</v>
      </c>
      <c r="T630" s="11">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1">
        <f t="shared" si="58"/>
        <v>42474.637824074074</v>
      </c>
      <c r="T631" s="11">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1">
        <f t="shared" si="58"/>
        <v>42223.619456018518</v>
      </c>
      <c r="T632" s="11">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1">
        <f t="shared" si="58"/>
        <v>42489.772326388891</v>
      </c>
      <c r="T633" s="11">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e">
        <f t="shared" si="55"/>
        <v>#DIV/0!</v>
      </c>
      <c r="Q634" t="str">
        <f t="shared" si="56"/>
        <v>technology</v>
      </c>
      <c r="R634" t="str">
        <f t="shared" si="57"/>
        <v>web</v>
      </c>
      <c r="S634" s="11">
        <f t="shared" si="58"/>
        <v>42303.659317129626</v>
      </c>
      <c r="T634" s="11">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1">
        <f t="shared" si="58"/>
        <v>42507.29932870371</v>
      </c>
      <c r="T635" s="11">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1">
        <f t="shared" si="58"/>
        <v>42031.928576388891</v>
      </c>
      <c r="T636" s="11">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1">
        <f t="shared" si="58"/>
        <v>42076.092152777783</v>
      </c>
      <c r="T637" s="11">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1">
        <f t="shared" si="58"/>
        <v>42131.455439814818</v>
      </c>
      <c r="T638" s="11">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e">
        <f t="shared" si="55"/>
        <v>#DIV/0!</v>
      </c>
      <c r="Q639" t="str">
        <f t="shared" si="56"/>
        <v>technology</v>
      </c>
      <c r="R639" t="str">
        <f t="shared" si="57"/>
        <v>web</v>
      </c>
      <c r="S639" s="11">
        <f t="shared" si="58"/>
        <v>42762.962013888886</v>
      </c>
      <c r="T639" s="11">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1">
        <f t="shared" si="58"/>
        <v>42759.593310185184</v>
      </c>
      <c r="T640" s="11">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1">
        <f t="shared" si="58"/>
        <v>41865.583275462966</v>
      </c>
      <c r="T641" s="11">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1">
        <f t="shared" si="58"/>
        <v>42683.420312500006</v>
      </c>
      <c r="T642" s="11">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E643/L643</f>
        <v>151.31746031746033</v>
      </c>
      <c r="Q643" t="str">
        <f t="shared" ref="Q643:Q706" si="62">LEFT(N643, SEARCH("/", N643, 1) -1)</f>
        <v>technology</v>
      </c>
      <c r="R643" t="str">
        <f t="shared" ref="R643:R706" si="63">RIGHT(N643, LEN(N643)-FIND("/", N643))</f>
        <v>wearables</v>
      </c>
      <c r="S643" s="11">
        <f t="shared" ref="S643:S706" si="64">(((J643/60)/60)/24)+DATE(1970,1,1)</f>
        <v>42199.57</v>
      </c>
      <c r="T643" s="11">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1">
        <f t="shared" si="64"/>
        <v>42199.651319444441</v>
      </c>
      <c r="T644" s="11">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1">
        <f t="shared" si="64"/>
        <v>42100.642071759255</v>
      </c>
      <c r="T645" s="11">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1">
        <f t="shared" si="64"/>
        <v>41898.665960648148</v>
      </c>
      <c r="T646" s="11">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1">
        <f t="shared" si="64"/>
        <v>42564.026319444441</v>
      </c>
      <c r="T647" s="11">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1">
        <f t="shared" si="64"/>
        <v>41832.852627314816</v>
      </c>
      <c r="T648" s="11">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1">
        <f t="shared" si="64"/>
        <v>42416.767928240741</v>
      </c>
      <c r="T649" s="11">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1">
        <f t="shared" si="64"/>
        <v>41891.693379629629</v>
      </c>
      <c r="T650" s="11">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1">
        <f t="shared" si="64"/>
        <v>41877.912187499998</v>
      </c>
      <c r="T651" s="11">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1">
        <f t="shared" si="64"/>
        <v>41932.036851851852</v>
      </c>
      <c r="T652" s="11">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1">
        <f t="shared" si="64"/>
        <v>41956.017488425925</v>
      </c>
      <c r="T653" s="11">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1">
        <f t="shared" si="64"/>
        <v>42675.690393518518</v>
      </c>
      <c r="T654" s="11">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1">
        <f t="shared" si="64"/>
        <v>42199.618518518517</v>
      </c>
      <c r="T655" s="11">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1">
        <f t="shared" si="64"/>
        <v>42163.957326388889</v>
      </c>
      <c r="T656" s="11">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1">
        <f t="shared" si="64"/>
        <v>42045.957314814819</v>
      </c>
      <c r="T657" s="11">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1">
        <f t="shared" si="64"/>
        <v>42417.804618055554</v>
      </c>
      <c r="T658" s="11">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1">
        <f t="shared" si="64"/>
        <v>42331.84574074074</v>
      </c>
      <c r="T659" s="11">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1">
        <f t="shared" si="64"/>
        <v>42179.160752314812</v>
      </c>
      <c r="T660" s="11">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1">
        <f t="shared" si="64"/>
        <v>42209.593692129631</v>
      </c>
      <c r="T661" s="11">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1">
        <f t="shared" si="64"/>
        <v>41922.741655092592</v>
      </c>
      <c r="T662" s="11">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1">
        <f t="shared" si="64"/>
        <v>42636.645358796297</v>
      </c>
      <c r="T663" s="11">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1">
        <f t="shared" si="64"/>
        <v>41990.438043981485</v>
      </c>
      <c r="T664" s="11">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1">
        <f t="shared" si="64"/>
        <v>42173.843240740738</v>
      </c>
      <c r="T665" s="11">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1">
        <f t="shared" si="64"/>
        <v>42077.666377314818</v>
      </c>
      <c r="T666" s="11">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1">
        <f t="shared" si="64"/>
        <v>42688.711354166662</v>
      </c>
      <c r="T667" s="11">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1">
        <f t="shared" si="64"/>
        <v>41838.832152777781</v>
      </c>
      <c r="T668" s="11">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1">
        <f t="shared" si="64"/>
        <v>42632.373414351852</v>
      </c>
      <c r="T669" s="11">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1">
        <f t="shared" si="64"/>
        <v>42090.831273148149</v>
      </c>
      <c r="T670" s="11">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1">
        <f t="shared" si="64"/>
        <v>42527.625671296293</v>
      </c>
      <c r="T671" s="11">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1">
        <f t="shared" si="64"/>
        <v>42506.709722222222</v>
      </c>
      <c r="T672" s="11">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1">
        <f t="shared" si="64"/>
        <v>41984.692731481482</v>
      </c>
      <c r="T673" s="11">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1">
        <f t="shared" si="64"/>
        <v>41974.219490740739</v>
      </c>
      <c r="T674" s="11">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1">
        <f t="shared" si="64"/>
        <v>41838.840474537035</v>
      </c>
      <c r="T675" s="11">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1">
        <f t="shared" si="64"/>
        <v>41803.116053240738</v>
      </c>
      <c r="T676" s="11">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1">
        <f t="shared" si="64"/>
        <v>41975.930601851855</v>
      </c>
      <c r="T677" s="11">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1">
        <f t="shared" si="64"/>
        <v>42012.768298611118</v>
      </c>
      <c r="T678" s="11">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1">
        <f t="shared" si="64"/>
        <v>42504.403877314813</v>
      </c>
      <c r="T679" s="11">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1">
        <f t="shared" si="64"/>
        <v>42481.376597222217</v>
      </c>
      <c r="T680" s="11">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1">
        <f t="shared" si="64"/>
        <v>42556.695706018523</v>
      </c>
      <c r="T681" s="11">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1">
        <f t="shared" si="64"/>
        <v>41864.501516203702</v>
      </c>
      <c r="T682" s="11">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1">
        <f t="shared" si="64"/>
        <v>42639.805601851855</v>
      </c>
      <c r="T683" s="11">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1">
        <f t="shared" si="64"/>
        <v>42778.765300925923</v>
      </c>
      <c r="T684" s="11">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1">
        <f t="shared" si="64"/>
        <v>42634.900046296301</v>
      </c>
      <c r="T685" s="11">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1">
        <f t="shared" si="64"/>
        <v>41809.473275462966</v>
      </c>
      <c r="T686" s="11">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1">
        <f t="shared" si="64"/>
        <v>41971.866574074069</v>
      </c>
      <c r="T687" s="11">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e">
        <f t="shared" si="61"/>
        <v>#DIV/0!</v>
      </c>
      <c r="Q688" t="str">
        <f t="shared" si="62"/>
        <v>technology</v>
      </c>
      <c r="R688" t="str">
        <f t="shared" si="63"/>
        <v>wearables</v>
      </c>
      <c r="S688" s="11">
        <f t="shared" si="64"/>
        <v>42189.673263888893</v>
      </c>
      <c r="T688" s="11">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1">
        <f t="shared" si="64"/>
        <v>42711.750613425931</v>
      </c>
      <c r="T689" s="11">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1">
        <f t="shared" si="64"/>
        <v>42262.104780092588</v>
      </c>
      <c r="T690" s="11">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1">
        <f t="shared" si="64"/>
        <v>42675.66778935185</v>
      </c>
      <c r="T691" s="11">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1">
        <f t="shared" si="64"/>
        <v>42579.634733796294</v>
      </c>
      <c r="T692" s="11">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1">
        <f t="shared" si="64"/>
        <v>42158.028310185182</v>
      </c>
      <c r="T693" s="11">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1">
        <f t="shared" si="64"/>
        <v>42696.37572916667</v>
      </c>
      <c r="T694" s="11">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1">
        <f t="shared" si="64"/>
        <v>42094.808182870373</v>
      </c>
      <c r="T695" s="11">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1">
        <f t="shared" si="64"/>
        <v>42737.663877314815</v>
      </c>
      <c r="T696" s="11">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1">
        <f t="shared" si="64"/>
        <v>41913.521064814813</v>
      </c>
      <c r="T697" s="11">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1">
        <f t="shared" si="64"/>
        <v>41815.927106481482</v>
      </c>
      <c r="T698" s="11">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1">
        <f t="shared" si="64"/>
        <v>42388.523020833338</v>
      </c>
      <c r="T699" s="11">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1">
        <f t="shared" si="64"/>
        <v>41866.931076388886</v>
      </c>
      <c r="T700" s="11">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1">
        <f t="shared" si="64"/>
        <v>41563.485509259262</v>
      </c>
      <c r="T701" s="11">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1">
        <f t="shared" si="64"/>
        <v>42715.688437500001</v>
      </c>
      <c r="T702" s="11">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1">
        <f t="shared" si="64"/>
        <v>41813.662962962961</v>
      </c>
      <c r="T703" s="11">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1">
        <f t="shared" si="64"/>
        <v>42668.726701388892</v>
      </c>
      <c r="T704" s="11">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1">
        <f t="shared" si="64"/>
        <v>42711.950798611113</v>
      </c>
      <c r="T705" s="11">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1">
        <f t="shared" si="64"/>
        <v>42726.192916666667</v>
      </c>
      <c r="T706" s="11">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E707/L707</f>
        <v>195.4</v>
      </c>
      <c r="Q707" t="str">
        <f t="shared" ref="Q707:Q770" si="68">LEFT(N707, SEARCH("/", N707, 1) -1)</f>
        <v>technology</v>
      </c>
      <c r="R707" t="str">
        <f t="shared" ref="R707:R770" si="69">RIGHT(N707, LEN(N707)-FIND("/", N707))</f>
        <v>wearables</v>
      </c>
      <c r="S707" s="11">
        <f t="shared" ref="S707:S770" si="70">(((J707/60)/60)/24)+DATE(1970,1,1)</f>
        <v>42726.491643518515</v>
      </c>
      <c r="T707" s="11">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e">
        <f t="shared" si="67"/>
        <v>#DIV/0!</v>
      </c>
      <c r="Q708" t="str">
        <f t="shared" si="68"/>
        <v>technology</v>
      </c>
      <c r="R708" t="str">
        <f t="shared" si="69"/>
        <v>wearables</v>
      </c>
      <c r="S708" s="11">
        <f t="shared" si="70"/>
        <v>42676.995173611111</v>
      </c>
      <c r="T708" s="11">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1">
        <f t="shared" si="70"/>
        <v>42696.663506944446</v>
      </c>
      <c r="T709" s="11">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1">
        <f t="shared" si="70"/>
        <v>41835.581018518518</v>
      </c>
      <c r="T710" s="11">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1">
        <f t="shared" si="70"/>
        <v>41948.041192129633</v>
      </c>
      <c r="T711" s="11">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e">
        <f t="shared" si="67"/>
        <v>#DIV/0!</v>
      </c>
      <c r="Q712" t="str">
        <f t="shared" si="68"/>
        <v>technology</v>
      </c>
      <c r="R712" t="str">
        <f t="shared" si="69"/>
        <v>wearables</v>
      </c>
      <c r="S712" s="11">
        <f t="shared" si="70"/>
        <v>41837.984976851854</v>
      </c>
      <c r="T712" s="11">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1">
        <f t="shared" si="70"/>
        <v>42678.459120370375</v>
      </c>
      <c r="T713" s="11">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1">
        <f t="shared" si="70"/>
        <v>42384.680925925932</v>
      </c>
      <c r="T714" s="11">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1">
        <f t="shared" si="70"/>
        <v>42496.529305555552</v>
      </c>
      <c r="T715" s="11">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1">
        <f t="shared" si="70"/>
        <v>42734.787986111114</v>
      </c>
      <c r="T716" s="11">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1">
        <f t="shared" si="70"/>
        <v>42273.090740740736</v>
      </c>
      <c r="T717" s="11">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1">
        <f t="shared" si="70"/>
        <v>41940.658645833333</v>
      </c>
      <c r="T718" s="11">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1">
        <f t="shared" si="70"/>
        <v>41857.854189814818</v>
      </c>
      <c r="T719" s="11">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1">
        <f t="shared" si="70"/>
        <v>42752.845451388886</v>
      </c>
      <c r="T720" s="11">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1">
        <f t="shared" si="70"/>
        <v>42409.040231481486</v>
      </c>
      <c r="T721" s="11">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1">
        <f t="shared" si="70"/>
        <v>40909.649201388893</v>
      </c>
      <c r="T722" s="11">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1">
        <f t="shared" si="70"/>
        <v>41807.571840277778</v>
      </c>
      <c r="T723" s="11">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1">
        <f t="shared" si="70"/>
        <v>40977.805300925924</v>
      </c>
      <c r="T724" s="11">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1">
        <f t="shared" si="70"/>
        <v>42184.816539351858</v>
      </c>
      <c r="T725" s="11">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1">
        <f t="shared" si="70"/>
        <v>40694.638460648144</v>
      </c>
      <c r="T726" s="11">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1">
        <f t="shared" si="70"/>
        <v>42321.626296296294</v>
      </c>
      <c r="T727" s="11">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1">
        <f t="shared" si="70"/>
        <v>41346.042673611111</v>
      </c>
      <c r="T728" s="11">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1">
        <f t="shared" si="70"/>
        <v>41247.020243055551</v>
      </c>
      <c r="T729" s="11">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1">
        <f t="shared" si="70"/>
        <v>40731.837465277778</v>
      </c>
      <c r="T730" s="11">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1">
        <f t="shared" si="70"/>
        <v>41111.185891203706</v>
      </c>
      <c r="T731" s="11">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1">
        <f t="shared" si="70"/>
        <v>40854.745266203703</v>
      </c>
      <c r="T732" s="11">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1">
        <f t="shared" si="70"/>
        <v>40879.795682870368</v>
      </c>
      <c r="T733" s="11">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1">
        <f t="shared" si="70"/>
        <v>41486.424317129626</v>
      </c>
      <c r="T734" s="11">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1">
        <f t="shared" si="70"/>
        <v>41598.420046296298</v>
      </c>
      <c r="T735" s="11">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1">
        <f t="shared" si="70"/>
        <v>42102.164583333331</v>
      </c>
      <c r="T736" s="11">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1">
        <f t="shared" si="70"/>
        <v>41946.029467592591</v>
      </c>
      <c r="T737" s="11">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1">
        <f t="shared" si="70"/>
        <v>41579.734259259261</v>
      </c>
      <c r="T738" s="11">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1">
        <f t="shared" si="70"/>
        <v>41667.275312500002</v>
      </c>
      <c r="T739" s="11">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1">
        <f t="shared" si="70"/>
        <v>41943.604097222218</v>
      </c>
      <c r="T740" s="11">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1">
        <f t="shared" si="70"/>
        <v>41829.502650462964</v>
      </c>
      <c r="T741" s="11">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1">
        <f t="shared" si="70"/>
        <v>42162.146782407406</v>
      </c>
      <c r="T742" s="11">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1">
        <f t="shared" si="70"/>
        <v>41401.648217592592</v>
      </c>
      <c r="T743" s="11">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1">
        <f t="shared" si="70"/>
        <v>41689.917962962965</v>
      </c>
      <c r="T744" s="11">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1">
        <f t="shared" si="70"/>
        <v>40990.709317129629</v>
      </c>
      <c r="T745" s="11">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1">
        <f t="shared" si="70"/>
        <v>41226.95721064815</v>
      </c>
      <c r="T746" s="11">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1">
        <f t="shared" si="70"/>
        <v>41367.572280092594</v>
      </c>
      <c r="T747" s="11">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1">
        <f t="shared" si="70"/>
        <v>41157.042928240742</v>
      </c>
      <c r="T748" s="11">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1">
        <f t="shared" si="70"/>
        <v>41988.548831018517</v>
      </c>
      <c r="T749" s="11">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1">
        <f t="shared" si="70"/>
        <v>41831.846828703703</v>
      </c>
      <c r="T750" s="11">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1">
        <f t="shared" si="70"/>
        <v>42733.94131944445</v>
      </c>
      <c r="T751" s="11">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1">
        <f t="shared" si="70"/>
        <v>41299.878148148149</v>
      </c>
      <c r="T752" s="11">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1">
        <f t="shared" si="70"/>
        <v>40713.630497685182</v>
      </c>
      <c r="T753" s="11">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1">
        <f t="shared" si="70"/>
        <v>42639.421493055561</v>
      </c>
      <c r="T754" s="11">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1">
        <f t="shared" si="70"/>
        <v>42019.590173611112</v>
      </c>
      <c r="T755" s="11">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1">
        <f t="shared" si="70"/>
        <v>41249.749085648145</v>
      </c>
      <c r="T756" s="11">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1">
        <f t="shared" si="70"/>
        <v>41383.605057870373</v>
      </c>
      <c r="T757" s="11">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1">
        <f t="shared" si="70"/>
        <v>40590.766886574071</v>
      </c>
      <c r="T758" s="11">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1">
        <f t="shared" si="70"/>
        <v>41235.054560185185</v>
      </c>
      <c r="T759" s="11">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1">
        <f t="shared" si="70"/>
        <v>40429.836435185185</v>
      </c>
      <c r="T760" s="11">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1">
        <f t="shared" si="70"/>
        <v>41789.330312500002</v>
      </c>
      <c r="T761" s="11">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e">
        <f t="shared" si="67"/>
        <v>#DIV/0!</v>
      </c>
      <c r="Q762" t="str">
        <f t="shared" si="68"/>
        <v>publishing</v>
      </c>
      <c r="R762" t="str">
        <f t="shared" si="69"/>
        <v>fiction</v>
      </c>
      <c r="S762" s="11">
        <f t="shared" si="70"/>
        <v>42670.764039351852</v>
      </c>
      <c r="T762" s="11">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1">
        <f t="shared" si="70"/>
        <v>41642.751458333332</v>
      </c>
      <c r="T763" s="11">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e">
        <f t="shared" si="67"/>
        <v>#DIV/0!</v>
      </c>
      <c r="Q764" t="str">
        <f t="shared" si="68"/>
        <v>publishing</v>
      </c>
      <c r="R764" t="str">
        <f t="shared" si="69"/>
        <v>fiction</v>
      </c>
      <c r="S764" s="11">
        <f t="shared" si="70"/>
        <v>42690.858449074076</v>
      </c>
      <c r="T764" s="11">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1">
        <f t="shared" si="70"/>
        <v>41471.446851851848</v>
      </c>
      <c r="T765" s="11">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e">
        <f t="shared" si="67"/>
        <v>#DIV/0!</v>
      </c>
      <c r="Q766" t="str">
        <f t="shared" si="68"/>
        <v>publishing</v>
      </c>
      <c r="R766" t="str">
        <f t="shared" si="69"/>
        <v>fiction</v>
      </c>
      <c r="S766" s="11">
        <f t="shared" si="70"/>
        <v>42227.173159722224</v>
      </c>
      <c r="T766" s="11">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1">
        <f t="shared" si="70"/>
        <v>41901.542638888888</v>
      </c>
      <c r="T767" s="11">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e">
        <f t="shared" si="67"/>
        <v>#DIV/0!</v>
      </c>
      <c r="Q768" t="str">
        <f t="shared" si="68"/>
        <v>publishing</v>
      </c>
      <c r="R768" t="str">
        <f t="shared" si="69"/>
        <v>fiction</v>
      </c>
      <c r="S768" s="11">
        <f t="shared" si="70"/>
        <v>42021.783368055556</v>
      </c>
      <c r="T768" s="11">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1">
        <f t="shared" si="70"/>
        <v>42115.143634259264</v>
      </c>
      <c r="T769" s="11">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e">
        <f t="shared" si="67"/>
        <v>#DIV/0!</v>
      </c>
      <c r="Q770" t="str">
        <f t="shared" si="68"/>
        <v>publishing</v>
      </c>
      <c r="R770" t="str">
        <f t="shared" si="69"/>
        <v>fiction</v>
      </c>
      <c r="S770" s="11">
        <f t="shared" si="70"/>
        <v>41594.207060185188</v>
      </c>
      <c r="T770" s="11">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E771/L771</f>
        <v>31.846153846153847</v>
      </c>
      <c r="Q771" t="str">
        <f t="shared" ref="Q771:Q834" si="74">LEFT(N771, SEARCH("/", N771, 1) -1)</f>
        <v>publishing</v>
      </c>
      <c r="R771" t="str">
        <f t="shared" ref="R771:R834" si="75">RIGHT(N771, LEN(N771)-FIND("/", N771))</f>
        <v>fiction</v>
      </c>
      <c r="S771" s="11">
        <f t="shared" ref="S771:S834" si="76">(((J771/60)/60)/24)+DATE(1970,1,1)</f>
        <v>41604.996458333335</v>
      </c>
      <c r="T771" s="11">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e">
        <f t="shared" si="73"/>
        <v>#DIV/0!</v>
      </c>
      <c r="Q772" t="str">
        <f t="shared" si="74"/>
        <v>publishing</v>
      </c>
      <c r="R772" t="str">
        <f t="shared" si="75"/>
        <v>fiction</v>
      </c>
      <c r="S772" s="11">
        <f t="shared" si="76"/>
        <v>41289.999641203707</v>
      </c>
      <c r="T772" s="11">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1">
        <f t="shared" si="76"/>
        <v>42349.824097222227</v>
      </c>
      <c r="T773" s="11">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1">
        <f t="shared" si="76"/>
        <v>40068.056932870371</v>
      </c>
      <c r="T774" s="11">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1">
        <f t="shared" si="76"/>
        <v>42100.735937499994</v>
      </c>
      <c r="T775" s="11">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1">
        <f t="shared" si="76"/>
        <v>41663.780300925922</v>
      </c>
      <c r="T776" s="11">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1">
        <f t="shared" si="76"/>
        <v>40863.060127314813</v>
      </c>
      <c r="T777" s="11">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1">
        <f t="shared" si="76"/>
        <v>42250.685706018514</v>
      </c>
      <c r="T778" s="11">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1">
        <f t="shared" si="76"/>
        <v>41456.981215277774</v>
      </c>
      <c r="T779" s="11">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1">
        <f t="shared" si="76"/>
        <v>41729.702314814815</v>
      </c>
      <c r="T780" s="11">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1">
        <f t="shared" si="76"/>
        <v>40436.68408564815</v>
      </c>
      <c r="T781" s="11">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1">
        <f t="shared" si="76"/>
        <v>40636.673900462964</v>
      </c>
      <c r="T782" s="11">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1">
        <f t="shared" si="76"/>
        <v>41403.000856481485</v>
      </c>
      <c r="T783" s="11">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1">
        <f t="shared" si="76"/>
        <v>41116.758125</v>
      </c>
      <c r="T784" s="11">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1">
        <f t="shared" si="76"/>
        <v>40987.773715277777</v>
      </c>
      <c r="T785" s="11">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1">
        <f t="shared" si="76"/>
        <v>41675.149525462963</v>
      </c>
      <c r="T786" s="11">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1">
        <f t="shared" si="76"/>
        <v>41303.593923611108</v>
      </c>
      <c r="T787" s="11">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1">
        <f t="shared" si="76"/>
        <v>40983.055949074071</v>
      </c>
      <c r="T788" s="11">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1">
        <f t="shared" si="76"/>
        <v>41549.627615740741</v>
      </c>
      <c r="T789" s="11">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1">
        <f t="shared" si="76"/>
        <v>41059.006805555553</v>
      </c>
      <c r="T790" s="11">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1">
        <f t="shared" si="76"/>
        <v>41277.186111111114</v>
      </c>
      <c r="T791" s="11">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1">
        <f t="shared" si="76"/>
        <v>41276.047905092593</v>
      </c>
      <c r="T792" s="11">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1">
        <f t="shared" si="76"/>
        <v>41557.780624999999</v>
      </c>
      <c r="T793" s="11">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1">
        <f t="shared" si="76"/>
        <v>41555.873645833337</v>
      </c>
      <c r="T794" s="11">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1">
        <f t="shared" si="76"/>
        <v>41442.741249999999</v>
      </c>
      <c r="T795" s="11">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1">
        <f t="shared" si="76"/>
        <v>40736.115011574075</v>
      </c>
      <c r="T796" s="11">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1">
        <f t="shared" si="76"/>
        <v>40963.613032407404</v>
      </c>
      <c r="T797" s="11">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1">
        <f t="shared" si="76"/>
        <v>41502.882928240739</v>
      </c>
      <c r="T798" s="11">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1">
        <f t="shared" si="76"/>
        <v>40996.994074074071</v>
      </c>
      <c r="T799" s="11">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1">
        <f t="shared" si="76"/>
        <v>41882.590127314819</v>
      </c>
      <c r="T800" s="11">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1">
        <f t="shared" si="76"/>
        <v>40996.667199074072</v>
      </c>
      <c r="T801" s="11">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1">
        <f t="shared" si="76"/>
        <v>41863.433495370373</v>
      </c>
      <c r="T802" s="11">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1">
        <f t="shared" si="76"/>
        <v>40695.795370370368</v>
      </c>
      <c r="T803" s="11">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1">
        <f t="shared" si="76"/>
        <v>41123.022268518522</v>
      </c>
      <c r="T804" s="11">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1">
        <f t="shared" si="76"/>
        <v>40665.949976851851</v>
      </c>
      <c r="T805" s="11">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1">
        <f t="shared" si="76"/>
        <v>40730.105625000004</v>
      </c>
      <c r="T806" s="11">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1">
        <f t="shared" si="76"/>
        <v>40690.823055555556</v>
      </c>
      <c r="T807" s="11">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1">
        <f t="shared" si="76"/>
        <v>40763.691423611112</v>
      </c>
      <c r="T808" s="11">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1">
        <f t="shared" si="76"/>
        <v>42759.628599537042</v>
      </c>
      <c r="T809" s="11">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1">
        <f t="shared" si="76"/>
        <v>41962.100532407407</v>
      </c>
      <c r="T810" s="11">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1">
        <f t="shared" si="76"/>
        <v>41628.833680555559</v>
      </c>
      <c r="T811" s="11">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1">
        <f t="shared" si="76"/>
        <v>41123.056273148148</v>
      </c>
      <c r="T812" s="11">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1">
        <f t="shared" si="76"/>
        <v>41443.643541666665</v>
      </c>
      <c r="T813" s="11">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1">
        <f t="shared" si="76"/>
        <v>41282.017962962964</v>
      </c>
      <c r="T814" s="11">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1">
        <f t="shared" si="76"/>
        <v>41080.960243055553</v>
      </c>
      <c r="T815" s="11">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1">
        <f t="shared" si="76"/>
        <v>40679.743067129632</v>
      </c>
      <c r="T816" s="11">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1">
        <f t="shared" si="76"/>
        <v>41914.917858796296</v>
      </c>
      <c r="T817" s="11">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1">
        <f t="shared" si="76"/>
        <v>41341.870868055557</v>
      </c>
      <c r="T818" s="11">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1">
        <f t="shared" si="76"/>
        <v>40925.599664351852</v>
      </c>
      <c r="T819" s="11">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1">
        <f t="shared" si="76"/>
        <v>41120.882881944446</v>
      </c>
      <c r="T820" s="11">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1">
        <f t="shared" si="76"/>
        <v>41619.998310185183</v>
      </c>
      <c r="T821" s="11">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1">
        <f t="shared" si="76"/>
        <v>41768.841921296298</v>
      </c>
      <c r="T822" s="11">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1">
        <f t="shared" si="76"/>
        <v>42093.922048611115</v>
      </c>
      <c r="T823" s="11">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1">
        <f t="shared" si="76"/>
        <v>41157.947337962964</v>
      </c>
      <c r="T824" s="11">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1">
        <f t="shared" si="76"/>
        <v>42055.972824074073</v>
      </c>
      <c r="T825" s="11">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1">
        <f t="shared" si="76"/>
        <v>40250.242106481484</v>
      </c>
      <c r="T826" s="11">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1">
        <f t="shared" si="76"/>
        <v>41186.306527777779</v>
      </c>
      <c r="T827" s="11">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1">
        <f t="shared" si="76"/>
        <v>40973.038541666669</v>
      </c>
      <c r="T828" s="11">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1">
        <f t="shared" si="76"/>
        <v>40927.473460648151</v>
      </c>
      <c r="T829" s="11">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1">
        <f t="shared" si="76"/>
        <v>41073.050717592596</v>
      </c>
      <c r="T830" s="11">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1">
        <f t="shared" si="76"/>
        <v>42504.801388888889</v>
      </c>
      <c r="T831" s="11">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1">
        <f t="shared" si="76"/>
        <v>41325.525752314818</v>
      </c>
      <c r="T832" s="11">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1">
        <f t="shared" si="76"/>
        <v>40996.646921296298</v>
      </c>
      <c r="T833" s="11">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1">
        <f t="shared" si="76"/>
        <v>40869.675173611111</v>
      </c>
      <c r="T834" s="11">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E835/L835</f>
        <v>148.78048780487805</v>
      </c>
      <c r="Q835" t="str">
        <f t="shared" ref="Q835:Q898" si="80">LEFT(N835, SEARCH("/", N835, 1) -1)</f>
        <v>music</v>
      </c>
      <c r="R835" t="str">
        <f t="shared" ref="R835:R898" si="81">RIGHT(N835, LEN(N835)-FIND("/", N835))</f>
        <v>rock</v>
      </c>
      <c r="S835" s="11">
        <f t="shared" ref="S835:S898" si="82">(((J835/60)/60)/24)+DATE(1970,1,1)</f>
        <v>41718.878182870372</v>
      </c>
      <c r="T835" s="11">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1">
        <f t="shared" si="82"/>
        <v>41422.822824074072</v>
      </c>
      <c r="T836" s="11">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1">
        <f t="shared" si="82"/>
        <v>41005.45784722222</v>
      </c>
      <c r="T837" s="11">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1">
        <f t="shared" si="82"/>
        <v>41524.056921296295</v>
      </c>
      <c r="T838" s="11">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1">
        <f t="shared" si="82"/>
        <v>41730.998402777775</v>
      </c>
      <c r="T839" s="11">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1">
        <f t="shared" si="82"/>
        <v>40895.897974537038</v>
      </c>
      <c r="T840" s="11">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1">
        <f t="shared" si="82"/>
        <v>41144.763379629629</v>
      </c>
      <c r="T841" s="11">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1">
        <f t="shared" si="82"/>
        <v>42607.226701388892</v>
      </c>
      <c r="T842" s="11">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1">
        <f t="shared" si="82"/>
        <v>41923.838692129626</v>
      </c>
      <c r="T843" s="11">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1">
        <f t="shared" si="82"/>
        <v>41526.592395833337</v>
      </c>
      <c r="T844" s="11">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1">
        <f t="shared" si="82"/>
        <v>42695.257870370369</v>
      </c>
      <c r="T845" s="11">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1">
        <f t="shared" si="82"/>
        <v>41905.684629629628</v>
      </c>
      <c r="T846" s="11">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1">
        <f t="shared" si="82"/>
        <v>42578.205972222218</v>
      </c>
      <c r="T847" s="11">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1">
        <f t="shared" si="82"/>
        <v>41694.391840277778</v>
      </c>
      <c r="T848" s="11">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1">
        <f t="shared" si="82"/>
        <v>42165.79833333334</v>
      </c>
      <c r="T849" s="11">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1">
        <f t="shared" si="82"/>
        <v>42078.792048611111</v>
      </c>
      <c r="T850" s="11">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1">
        <f t="shared" si="82"/>
        <v>42051.148888888885</v>
      </c>
      <c r="T851" s="11">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1">
        <f t="shared" si="82"/>
        <v>42452.827743055561</v>
      </c>
      <c r="T852" s="11">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1">
        <f t="shared" si="82"/>
        <v>42522.880243055552</v>
      </c>
      <c r="T853" s="11">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1">
        <f t="shared" si="82"/>
        <v>42656.805497685185</v>
      </c>
      <c r="T854" s="11">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1">
        <f t="shared" si="82"/>
        <v>42021.832280092596</v>
      </c>
      <c r="T855" s="11">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1">
        <f t="shared" si="82"/>
        <v>42702.212337962963</v>
      </c>
      <c r="T856" s="11">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1">
        <f t="shared" si="82"/>
        <v>42545.125196759262</v>
      </c>
      <c r="T857" s="11">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1">
        <f t="shared" si="82"/>
        <v>42609.311990740738</v>
      </c>
      <c r="T858" s="11">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1">
        <f t="shared" si="82"/>
        <v>42291.581377314811</v>
      </c>
      <c r="T859" s="11">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1">
        <f t="shared" si="82"/>
        <v>42079.745578703703</v>
      </c>
      <c r="T860" s="11">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1">
        <f t="shared" si="82"/>
        <v>42128.820231481484</v>
      </c>
      <c r="T861" s="11">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1">
        <f t="shared" si="82"/>
        <v>41570.482789351852</v>
      </c>
      <c r="T862" s="11">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1">
        <f t="shared" si="82"/>
        <v>42599.965324074074</v>
      </c>
      <c r="T863" s="11">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1">
        <f t="shared" si="82"/>
        <v>41559.5549537037</v>
      </c>
      <c r="T864" s="11">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1">
        <f t="shared" si="82"/>
        <v>40921.117662037039</v>
      </c>
      <c r="T865" s="11">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1">
        <f t="shared" si="82"/>
        <v>41541.106921296298</v>
      </c>
      <c r="T866" s="11">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1">
        <f t="shared" si="82"/>
        <v>41230.77311342593</v>
      </c>
      <c r="T867" s="11">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1">
        <f t="shared" si="82"/>
        <v>42025.637939814813</v>
      </c>
      <c r="T868" s="11">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1">
        <f t="shared" si="82"/>
        <v>40088.105393518519</v>
      </c>
      <c r="T869" s="11">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1">
        <f t="shared" si="82"/>
        <v>41616.027754629627</v>
      </c>
      <c r="T870" s="11">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1">
        <f t="shared" si="82"/>
        <v>41342.845567129632</v>
      </c>
      <c r="T871" s="11">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1">
        <f t="shared" si="82"/>
        <v>41488.022256944445</v>
      </c>
      <c r="T872" s="11">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1">
        <f t="shared" si="82"/>
        <v>41577.561284722222</v>
      </c>
      <c r="T873" s="11">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1">
        <f t="shared" si="82"/>
        <v>40567.825543981482</v>
      </c>
      <c r="T874" s="11">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1">
        <f t="shared" si="82"/>
        <v>41184.167129629634</v>
      </c>
      <c r="T875" s="11">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1">
        <f t="shared" si="82"/>
        <v>41368.583726851852</v>
      </c>
      <c r="T876" s="11">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e">
        <f t="shared" si="79"/>
        <v>#DIV/0!</v>
      </c>
      <c r="Q877" t="str">
        <f t="shared" si="80"/>
        <v>music</v>
      </c>
      <c r="R877" t="str">
        <f t="shared" si="81"/>
        <v>jazz</v>
      </c>
      <c r="S877" s="11">
        <f t="shared" si="82"/>
        <v>42248.723738425921</v>
      </c>
      <c r="T877" s="11">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1">
        <f t="shared" si="82"/>
        <v>41276.496840277774</v>
      </c>
      <c r="T878" s="11">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1">
        <f t="shared" si="82"/>
        <v>41597.788888888892</v>
      </c>
      <c r="T879" s="11">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1">
        <f t="shared" si="82"/>
        <v>40505.232916666668</v>
      </c>
      <c r="T880" s="11">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1">
        <f t="shared" si="82"/>
        <v>41037.829918981479</v>
      </c>
      <c r="T881" s="11">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1">
        <f t="shared" si="82"/>
        <v>41179.32104166667</v>
      </c>
      <c r="T882" s="11">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1">
        <f t="shared" si="82"/>
        <v>40877.25099537037</v>
      </c>
      <c r="T883" s="11">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1">
        <f t="shared" si="82"/>
        <v>40759.860532407409</v>
      </c>
      <c r="T884" s="11">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1">
        <f t="shared" si="82"/>
        <v>42371.935590277775</v>
      </c>
      <c r="T885" s="11">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1">
        <f t="shared" si="82"/>
        <v>40981.802615740737</v>
      </c>
      <c r="T886" s="11">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1">
        <f t="shared" si="82"/>
        <v>42713.941099537042</v>
      </c>
      <c r="T887" s="11">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1">
        <f t="shared" si="82"/>
        <v>42603.870520833334</v>
      </c>
      <c r="T888" s="11">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e">
        <f t="shared" si="79"/>
        <v>#DIV/0!</v>
      </c>
      <c r="Q889" t="str">
        <f t="shared" si="80"/>
        <v>music</v>
      </c>
      <c r="R889" t="str">
        <f t="shared" si="81"/>
        <v>indie rock</v>
      </c>
      <c r="S889" s="11">
        <f t="shared" si="82"/>
        <v>41026.958969907406</v>
      </c>
      <c r="T889" s="11">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1">
        <f t="shared" si="82"/>
        <v>40751.753298611111</v>
      </c>
      <c r="T890" s="11">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1">
        <f t="shared" si="82"/>
        <v>41887.784062500003</v>
      </c>
      <c r="T891" s="11">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1">
        <f t="shared" si="82"/>
        <v>41569.698831018519</v>
      </c>
      <c r="T892" s="11">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1">
        <f t="shared" si="82"/>
        <v>41842.031597222223</v>
      </c>
      <c r="T893" s="11">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1">
        <f t="shared" si="82"/>
        <v>40304.20003472222</v>
      </c>
      <c r="T894" s="11">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1">
        <f t="shared" si="82"/>
        <v>42065.897719907407</v>
      </c>
      <c r="T895" s="11">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1">
        <f t="shared" si="82"/>
        <v>42496.981597222228</v>
      </c>
      <c r="T896" s="11">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1">
        <f t="shared" si="82"/>
        <v>40431.127650462964</v>
      </c>
      <c r="T897" s="11">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1">
        <f t="shared" si="82"/>
        <v>42218.872986111113</v>
      </c>
      <c r="T898" s="11">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t="e">
        <f t="shared" ref="P899:P962" si="85">E899/L899</f>
        <v>#DIV/0!</v>
      </c>
      <c r="Q899" t="str">
        <f t="shared" ref="Q899:Q962" si="86">LEFT(N899, SEARCH("/", N899, 1) -1)</f>
        <v>music</v>
      </c>
      <c r="R899" t="str">
        <f t="shared" ref="R899:R962" si="87">RIGHT(N899, LEN(N899)-FIND("/", N899))</f>
        <v>indie rock</v>
      </c>
      <c r="S899" s="11">
        <f t="shared" ref="S899:S962" si="88">(((J899/60)/60)/24)+DATE(1970,1,1)</f>
        <v>41211.688750000001</v>
      </c>
      <c r="T899" s="11">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1">
        <f t="shared" si="88"/>
        <v>40878.758217592593</v>
      </c>
      <c r="T900" s="11">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1">
        <f t="shared" si="88"/>
        <v>40646.099097222221</v>
      </c>
      <c r="T901" s="11">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1">
        <f t="shared" si="88"/>
        <v>42429.84956018519</v>
      </c>
      <c r="T902" s="11">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e">
        <f t="shared" si="85"/>
        <v>#DIV/0!</v>
      </c>
      <c r="Q903" t="str">
        <f t="shared" si="86"/>
        <v>music</v>
      </c>
      <c r="R903" t="str">
        <f t="shared" si="87"/>
        <v>jazz</v>
      </c>
      <c r="S903" s="11">
        <f t="shared" si="88"/>
        <v>40291.81150462963</v>
      </c>
      <c r="T903" s="11">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1">
        <f t="shared" si="88"/>
        <v>41829.965532407405</v>
      </c>
      <c r="T904" s="11">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1">
        <f t="shared" si="88"/>
        <v>41149.796064814815</v>
      </c>
      <c r="T905" s="11">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1">
        <f t="shared" si="88"/>
        <v>42342.080289351856</v>
      </c>
      <c r="T906" s="11">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1">
        <f t="shared" si="88"/>
        <v>40507.239884259259</v>
      </c>
      <c r="T907" s="11">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e">
        <f t="shared" si="85"/>
        <v>#DIV/0!</v>
      </c>
      <c r="Q908" t="str">
        <f t="shared" si="86"/>
        <v>music</v>
      </c>
      <c r="R908" t="str">
        <f t="shared" si="87"/>
        <v>jazz</v>
      </c>
      <c r="S908" s="11">
        <f t="shared" si="88"/>
        <v>41681.189699074072</v>
      </c>
      <c r="T908" s="11">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e">
        <f t="shared" si="85"/>
        <v>#DIV/0!</v>
      </c>
      <c r="Q909" t="str">
        <f t="shared" si="86"/>
        <v>music</v>
      </c>
      <c r="R909" t="str">
        <f t="shared" si="87"/>
        <v>jazz</v>
      </c>
      <c r="S909" s="11">
        <f t="shared" si="88"/>
        <v>40767.192395833335</v>
      </c>
      <c r="T909" s="11">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e">
        <f t="shared" si="85"/>
        <v>#DIV/0!</v>
      </c>
      <c r="Q910" t="str">
        <f t="shared" si="86"/>
        <v>music</v>
      </c>
      <c r="R910" t="str">
        <f t="shared" si="87"/>
        <v>jazz</v>
      </c>
      <c r="S910" s="11">
        <f t="shared" si="88"/>
        <v>40340.801562499997</v>
      </c>
      <c r="T910" s="11">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1">
        <f t="shared" si="88"/>
        <v>41081.69027777778</v>
      </c>
      <c r="T911" s="11">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1">
        <f t="shared" si="88"/>
        <v>42737.545358796298</v>
      </c>
      <c r="T912" s="11">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e">
        <f t="shared" si="85"/>
        <v>#DIV/0!</v>
      </c>
      <c r="Q913" t="str">
        <f t="shared" si="86"/>
        <v>music</v>
      </c>
      <c r="R913" t="str">
        <f t="shared" si="87"/>
        <v>jazz</v>
      </c>
      <c r="S913" s="11">
        <f t="shared" si="88"/>
        <v>41642.005150462966</v>
      </c>
      <c r="T913" s="11">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1">
        <f t="shared" si="88"/>
        <v>41194.109340277777</v>
      </c>
      <c r="T914" s="11">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1">
        <f t="shared" si="88"/>
        <v>41004.139108796298</v>
      </c>
      <c r="T915" s="11">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e">
        <f t="shared" si="85"/>
        <v>#DIV/0!</v>
      </c>
      <c r="Q916" t="str">
        <f t="shared" si="86"/>
        <v>music</v>
      </c>
      <c r="R916" t="str">
        <f t="shared" si="87"/>
        <v>jazz</v>
      </c>
      <c r="S916" s="11">
        <f t="shared" si="88"/>
        <v>41116.763275462967</v>
      </c>
      <c r="T916" s="11">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1">
        <f t="shared" si="88"/>
        <v>40937.679560185185</v>
      </c>
      <c r="T917" s="11">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e">
        <f t="shared" si="85"/>
        <v>#DIV/0!</v>
      </c>
      <c r="Q918" t="str">
        <f t="shared" si="86"/>
        <v>music</v>
      </c>
      <c r="R918" t="str">
        <f t="shared" si="87"/>
        <v>jazz</v>
      </c>
      <c r="S918" s="11">
        <f t="shared" si="88"/>
        <v>40434.853402777779</v>
      </c>
      <c r="T918" s="11">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1">
        <f t="shared" si="88"/>
        <v>41802.94363425926</v>
      </c>
      <c r="T919" s="11">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1">
        <f t="shared" si="88"/>
        <v>41944.916215277779</v>
      </c>
      <c r="T920" s="11">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1">
        <f t="shared" si="88"/>
        <v>41227.641724537039</v>
      </c>
      <c r="T921" s="11">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e">
        <f t="shared" si="85"/>
        <v>#DIV/0!</v>
      </c>
      <c r="Q922" t="str">
        <f t="shared" si="86"/>
        <v>music</v>
      </c>
      <c r="R922" t="str">
        <f t="shared" si="87"/>
        <v>jazz</v>
      </c>
      <c r="S922" s="11">
        <f t="shared" si="88"/>
        <v>41562.67155092593</v>
      </c>
      <c r="T922" s="11">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1">
        <f t="shared" si="88"/>
        <v>40847.171018518515</v>
      </c>
      <c r="T923" s="11">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1">
        <f t="shared" si="88"/>
        <v>41878.530011574076</v>
      </c>
      <c r="T924" s="11">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1">
        <f t="shared" si="88"/>
        <v>41934.959756944445</v>
      </c>
      <c r="T925" s="11">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1">
        <f t="shared" si="88"/>
        <v>41288.942928240744</v>
      </c>
      <c r="T926" s="11">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1">
        <f t="shared" si="88"/>
        <v>41575.880914351852</v>
      </c>
      <c r="T927" s="11">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e">
        <f t="shared" si="85"/>
        <v>#DIV/0!</v>
      </c>
      <c r="Q928" t="str">
        <f t="shared" si="86"/>
        <v>music</v>
      </c>
      <c r="R928" t="str">
        <f t="shared" si="87"/>
        <v>jazz</v>
      </c>
      <c r="S928" s="11">
        <f t="shared" si="88"/>
        <v>40338.02002314815</v>
      </c>
      <c r="T928" s="11">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e">
        <f t="shared" si="85"/>
        <v>#DIV/0!</v>
      </c>
      <c r="Q929" t="str">
        <f t="shared" si="86"/>
        <v>music</v>
      </c>
      <c r="R929" t="str">
        <f t="shared" si="87"/>
        <v>jazz</v>
      </c>
      <c r="S929" s="11">
        <f t="shared" si="88"/>
        <v>41013.822858796295</v>
      </c>
      <c r="T929" s="11">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1">
        <f t="shared" si="88"/>
        <v>41180.86241898148</v>
      </c>
      <c r="T930" s="11">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e">
        <f t="shared" si="85"/>
        <v>#DIV/0!</v>
      </c>
      <c r="Q931" t="str">
        <f t="shared" si="86"/>
        <v>music</v>
      </c>
      <c r="R931" t="str">
        <f t="shared" si="87"/>
        <v>jazz</v>
      </c>
      <c r="S931" s="11">
        <f t="shared" si="88"/>
        <v>40978.238067129627</v>
      </c>
      <c r="T931" s="11">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1">
        <f t="shared" si="88"/>
        <v>40312.915578703702</v>
      </c>
      <c r="T932" s="11">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1">
        <f t="shared" si="88"/>
        <v>41680.359976851854</v>
      </c>
      <c r="T933" s="11">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1">
        <f t="shared" si="88"/>
        <v>41310.969270833331</v>
      </c>
      <c r="T934" s="11">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1">
        <f t="shared" si="88"/>
        <v>41711.169085648151</v>
      </c>
      <c r="T935" s="11">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1">
        <f t="shared" si="88"/>
        <v>41733.737083333333</v>
      </c>
      <c r="T936" s="11">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1">
        <f t="shared" si="88"/>
        <v>42368.333668981482</v>
      </c>
      <c r="T937" s="11">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e">
        <f t="shared" si="85"/>
        <v>#DIV/0!</v>
      </c>
      <c r="Q938" t="str">
        <f t="shared" si="86"/>
        <v>music</v>
      </c>
      <c r="R938" t="str">
        <f t="shared" si="87"/>
        <v>jazz</v>
      </c>
      <c r="S938" s="11">
        <f t="shared" si="88"/>
        <v>40883.024178240739</v>
      </c>
      <c r="T938" s="11">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1">
        <f t="shared" si="88"/>
        <v>41551.798113425924</v>
      </c>
      <c r="T939" s="11">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1">
        <f t="shared" si="88"/>
        <v>41124.479722222226</v>
      </c>
      <c r="T940" s="11">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1">
        <f t="shared" si="88"/>
        <v>41416.763171296298</v>
      </c>
      <c r="T941" s="11">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1">
        <f t="shared" si="88"/>
        <v>42182.008402777778</v>
      </c>
      <c r="T942" s="11">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1">
        <f t="shared" si="88"/>
        <v>42746.096585648149</v>
      </c>
      <c r="T943" s="11">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1">
        <f t="shared" si="88"/>
        <v>42382.843287037031</v>
      </c>
      <c r="T944" s="11">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1">
        <f t="shared" si="88"/>
        <v>42673.66788194445</v>
      </c>
      <c r="T945" s="11">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1">
        <f t="shared" si="88"/>
        <v>42444.583912037036</v>
      </c>
      <c r="T946" s="11">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1">
        <f t="shared" si="88"/>
        <v>42732.872986111113</v>
      </c>
      <c r="T947" s="11">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1">
        <f t="shared" si="88"/>
        <v>42592.750555555554</v>
      </c>
      <c r="T948" s="11">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e">
        <f t="shared" si="85"/>
        <v>#DIV/0!</v>
      </c>
      <c r="Q949" t="str">
        <f t="shared" si="86"/>
        <v>technology</v>
      </c>
      <c r="R949" t="str">
        <f t="shared" si="87"/>
        <v>wearables</v>
      </c>
      <c r="S949" s="11">
        <f t="shared" si="88"/>
        <v>42491.781319444446</v>
      </c>
      <c r="T949" s="11">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1">
        <f t="shared" si="88"/>
        <v>42411.828287037039</v>
      </c>
      <c r="T950" s="11">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1">
        <f t="shared" si="88"/>
        <v>42361.043703703705</v>
      </c>
      <c r="T951" s="11">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1">
        <f t="shared" si="88"/>
        <v>42356.750706018516</v>
      </c>
      <c r="T952" s="11">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1">
        <f t="shared" si="88"/>
        <v>42480.653611111105</v>
      </c>
      <c r="T953" s="11">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1">
        <f t="shared" si="88"/>
        <v>42662.613564814819</v>
      </c>
      <c r="T954" s="11">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1">
        <f t="shared" si="88"/>
        <v>41999.164340277777</v>
      </c>
      <c r="T955" s="11">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1">
        <f t="shared" si="88"/>
        <v>42194.833784722221</v>
      </c>
      <c r="T956" s="11">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1">
        <f t="shared" si="88"/>
        <v>42586.295138888891</v>
      </c>
      <c r="T957" s="11">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1">
        <f t="shared" si="88"/>
        <v>42060.913877314815</v>
      </c>
      <c r="T958" s="11">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1">
        <f t="shared" si="88"/>
        <v>42660.552465277782</v>
      </c>
      <c r="T959" s="11">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1">
        <f t="shared" si="88"/>
        <v>42082.802812499998</v>
      </c>
      <c r="T960" s="11">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1">
        <f t="shared" si="88"/>
        <v>41993.174363425926</v>
      </c>
      <c r="T961" s="11">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1">
        <f t="shared" si="88"/>
        <v>42766.626793981486</v>
      </c>
      <c r="T962" s="11">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E963/L963</f>
        <v>364.35454545454547</v>
      </c>
      <c r="Q963" t="str">
        <f t="shared" ref="Q963:Q1026" si="92">LEFT(N963, SEARCH("/", N963, 1) -1)</f>
        <v>technology</v>
      </c>
      <c r="R963" t="str">
        <f t="shared" ref="R963:R1026" si="93">RIGHT(N963, LEN(N963)-FIND("/", N963))</f>
        <v>wearables</v>
      </c>
      <c r="S963" s="11">
        <f t="shared" ref="S963:S1026" si="94">(((J963/60)/60)/24)+DATE(1970,1,1)</f>
        <v>42740.693692129629</v>
      </c>
      <c r="T963" s="11">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1">
        <f t="shared" si="94"/>
        <v>42373.712418981479</v>
      </c>
      <c r="T964" s="11">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1">
        <f t="shared" si="94"/>
        <v>42625.635636574079</v>
      </c>
      <c r="T965" s="11">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1">
        <f t="shared" si="94"/>
        <v>42208.628692129627</v>
      </c>
      <c r="T966" s="11">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1">
        <f t="shared" si="94"/>
        <v>42637.016736111109</v>
      </c>
      <c r="T967" s="11">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1">
        <f t="shared" si="94"/>
        <v>42619.635787037041</v>
      </c>
      <c r="T968" s="11">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1">
        <f t="shared" si="94"/>
        <v>42422.254328703704</v>
      </c>
      <c r="T969" s="11">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1">
        <f t="shared" si="94"/>
        <v>41836.847615740742</v>
      </c>
      <c r="T970" s="11">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1">
        <f t="shared" si="94"/>
        <v>42742.30332175926</v>
      </c>
      <c r="T971" s="11">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1">
        <f t="shared" si="94"/>
        <v>42721.220520833333</v>
      </c>
      <c r="T972" s="11">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1">
        <f t="shared" si="94"/>
        <v>42111.709027777775</v>
      </c>
      <c r="T973" s="11">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1">
        <f t="shared" si="94"/>
        <v>41856.865717592591</v>
      </c>
      <c r="T974" s="11">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1">
        <f t="shared" si="94"/>
        <v>42257.014965277776</v>
      </c>
      <c r="T975" s="11">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1">
        <f t="shared" si="94"/>
        <v>42424.749490740738</v>
      </c>
      <c r="T976" s="11">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1">
        <f t="shared" si="94"/>
        <v>42489.696585648147</v>
      </c>
      <c r="T977" s="11">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1">
        <f t="shared" si="94"/>
        <v>42185.058993055558</v>
      </c>
      <c r="T978" s="11">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1">
        <f t="shared" si="94"/>
        <v>42391.942094907412</v>
      </c>
      <c r="T979" s="11">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1">
        <f t="shared" si="94"/>
        <v>42395.309039351851</v>
      </c>
      <c r="T980" s="11">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1">
        <f t="shared" si="94"/>
        <v>42506.416990740734</v>
      </c>
      <c r="T981" s="11">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1">
        <f t="shared" si="94"/>
        <v>41928.904189814813</v>
      </c>
      <c r="T982" s="11">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1">
        <f t="shared" si="94"/>
        <v>41830.947013888886</v>
      </c>
      <c r="T983" s="11">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1">
        <f t="shared" si="94"/>
        <v>42615.753310185188</v>
      </c>
      <c r="T984" s="11">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1">
        <f t="shared" si="94"/>
        <v>42574.667650462965</v>
      </c>
      <c r="T985" s="11">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1">
        <f t="shared" si="94"/>
        <v>42061.11583333333</v>
      </c>
      <c r="T986" s="11">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1">
        <f t="shared" si="94"/>
        <v>42339.967708333337</v>
      </c>
      <c r="T987" s="11">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1">
        <f t="shared" si="94"/>
        <v>42324.767361111109</v>
      </c>
      <c r="T988" s="11">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1">
        <f t="shared" si="94"/>
        <v>41773.294560185182</v>
      </c>
      <c r="T989" s="11">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e">
        <f t="shared" si="91"/>
        <v>#DIV/0!</v>
      </c>
      <c r="Q990" t="str">
        <f t="shared" si="92"/>
        <v>technology</v>
      </c>
      <c r="R990" t="str">
        <f t="shared" si="93"/>
        <v>wearables</v>
      </c>
      <c r="S990" s="11">
        <f t="shared" si="94"/>
        <v>42614.356770833328</v>
      </c>
      <c r="T990" s="11">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1">
        <f t="shared" si="94"/>
        <v>42611.933969907404</v>
      </c>
      <c r="T991" s="11">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1">
        <f t="shared" si="94"/>
        <v>41855.784305555557</v>
      </c>
      <c r="T992" s="11">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1">
        <f t="shared" si="94"/>
        <v>42538.75680555556</v>
      </c>
      <c r="T993" s="11">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1">
        <f t="shared" si="94"/>
        <v>42437.924988425926</v>
      </c>
      <c r="T994" s="11">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1">
        <f t="shared" si="94"/>
        <v>42652.964907407411</v>
      </c>
      <c r="T995" s="11">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1">
        <f t="shared" si="94"/>
        <v>41921.263078703705</v>
      </c>
      <c r="T996" s="11">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1">
        <f t="shared" si="94"/>
        <v>41947.940740740742</v>
      </c>
      <c r="T997" s="11">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1">
        <f t="shared" si="94"/>
        <v>41817.866435185184</v>
      </c>
      <c r="T998" s="11">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1">
        <f t="shared" si="94"/>
        <v>41941.10297453704</v>
      </c>
      <c r="T999" s="11">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1">
        <f t="shared" si="94"/>
        <v>42282.168993055559</v>
      </c>
      <c r="T1000" s="11">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1">
        <f t="shared" si="94"/>
        <v>41926.29965277778</v>
      </c>
      <c r="T1001" s="11">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1">
        <f t="shared" si="94"/>
        <v>42749.059722222228</v>
      </c>
      <c r="T1002" s="11">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1">
        <f t="shared" si="94"/>
        <v>42720.720057870371</v>
      </c>
      <c r="T1003" s="11">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1">
        <f t="shared" si="94"/>
        <v>42325.684189814812</v>
      </c>
      <c r="T1004" s="11">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1">
        <f t="shared" si="94"/>
        <v>42780.709039351852</v>
      </c>
      <c r="T1005" s="11">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1">
        <f t="shared" si="94"/>
        <v>42388.708645833336</v>
      </c>
      <c r="T1006" s="11">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1">
        <f t="shared" si="94"/>
        <v>42276.624803240738</v>
      </c>
      <c r="T1007" s="11">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1">
        <f t="shared" si="94"/>
        <v>41977.040185185186</v>
      </c>
      <c r="T1008" s="11">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1">
        <f t="shared" si="94"/>
        <v>42676.583599537036</v>
      </c>
      <c r="T1009" s="11">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1">
        <f t="shared" si="94"/>
        <v>42702.809201388889</v>
      </c>
      <c r="T1010" s="11">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1">
        <f t="shared" si="94"/>
        <v>42510.604699074072</v>
      </c>
      <c r="T1011" s="11">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1">
        <f t="shared" si="94"/>
        <v>42561.829421296294</v>
      </c>
      <c r="T1012" s="11">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1">
        <f t="shared" si="94"/>
        <v>41946.898090277777</v>
      </c>
      <c r="T1013" s="11">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1">
        <f t="shared" si="94"/>
        <v>42714.440416666665</v>
      </c>
      <c r="T1014" s="11">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1">
        <f t="shared" si="94"/>
        <v>42339.833981481483</v>
      </c>
      <c r="T1015" s="11">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1">
        <f t="shared" si="94"/>
        <v>41955.002488425926</v>
      </c>
      <c r="T1016" s="11">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1">
        <f t="shared" si="94"/>
        <v>42303.878414351857</v>
      </c>
      <c r="T1017" s="11">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1">
        <f t="shared" si="94"/>
        <v>42422.107129629629</v>
      </c>
      <c r="T1018" s="11">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1">
        <f t="shared" si="94"/>
        <v>42289.675173611111</v>
      </c>
      <c r="T1019" s="11">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1">
        <f t="shared" si="94"/>
        <v>42535.492280092592</v>
      </c>
      <c r="T1020" s="11">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1">
        <f t="shared" si="94"/>
        <v>42009.973946759259</v>
      </c>
      <c r="T1021" s="11">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1">
        <f t="shared" si="94"/>
        <v>42127.069548611107</v>
      </c>
      <c r="T1022" s="11">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1">
        <f t="shared" si="94"/>
        <v>42271.251979166671</v>
      </c>
      <c r="T1023" s="11">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1">
        <f t="shared" si="94"/>
        <v>42111.646724537044</v>
      </c>
      <c r="T1024" s="11">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1">
        <f t="shared" si="94"/>
        <v>42145.919687500005</v>
      </c>
      <c r="T1025" s="11">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1">
        <f t="shared" si="94"/>
        <v>42370.580590277779</v>
      </c>
      <c r="T1026" s="11">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E1027/L1027</f>
        <v>71.848571428571432</v>
      </c>
      <c r="Q1027" t="str">
        <f t="shared" ref="Q1027:Q1090" si="98">LEFT(N1027, SEARCH("/", N1027, 1) -1)</f>
        <v>music</v>
      </c>
      <c r="R1027" t="str">
        <f t="shared" ref="R1027:R1090" si="99">RIGHT(N1027, LEN(N1027)-FIND("/", N1027))</f>
        <v>electronic music</v>
      </c>
      <c r="S1027" s="11">
        <f t="shared" ref="S1027:S1090" si="100">(((J1027/60)/60)/24)+DATE(1970,1,1)</f>
        <v>42049.833761574075</v>
      </c>
      <c r="T1027" s="11">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1">
        <f t="shared" si="100"/>
        <v>42426.407592592594</v>
      </c>
      <c r="T1028" s="11">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1">
        <f t="shared" si="100"/>
        <v>41905.034108796295</v>
      </c>
      <c r="T1029" s="11">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1">
        <f t="shared" si="100"/>
        <v>42755.627372685187</v>
      </c>
      <c r="T1030" s="11">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1">
        <f t="shared" si="100"/>
        <v>42044.711886574078</v>
      </c>
      <c r="T1031" s="11">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1">
        <f t="shared" si="100"/>
        <v>42611.483206018514</v>
      </c>
      <c r="T1032" s="11">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1">
        <f t="shared" si="100"/>
        <v>42324.764004629629</v>
      </c>
      <c r="T1033" s="11">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1">
        <f t="shared" si="100"/>
        <v>42514.666956018518</v>
      </c>
      <c r="T1034" s="11">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1">
        <f t="shared" si="100"/>
        <v>42688.732407407413</v>
      </c>
      <c r="T1035" s="11">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1">
        <f t="shared" si="100"/>
        <v>42555.166712962964</v>
      </c>
      <c r="T1036" s="11">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1">
        <f t="shared" si="100"/>
        <v>42016.641435185185</v>
      </c>
      <c r="T1037" s="11">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1">
        <f t="shared" si="100"/>
        <v>41249.448958333334</v>
      </c>
      <c r="T1038" s="11">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1">
        <f t="shared" si="100"/>
        <v>42119.822476851856</v>
      </c>
      <c r="T1039" s="11">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1">
        <f t="shared" si="100"/>
        <v>42418.231747685189</v>
      </c>
      <c r="T1040" s="11">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1">
        <f t="shared" si="100"/>
        <v>42692.109328703707</v>
      </c>
      <c r="T1041" s="11">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1">
        <f t="shared" si="100"/>
        <v>42579.708437499998</v>
      </c>
      <c r="T1042" s="11">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e">
        <f t="shared" si="97"/>
        <v>#DIV/0!</v>
      </c>
      <c r="Q1043" t="str">
        <f t="shared" si="98"/>
        <v>journalism</v>
      </c>
      <c r="R1043" t="str">
        <f t="shared" si="99"/>
        <v>audio</v>
      </c>
      <c r="S1043" s="11">
        <f t="shared" si="100"/>
        <v>41831.060092592597</v>
      </c>
      <c r="T1043" s="11">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1">
        <f t="shared" si="100"/>
        <v>41851.696157407408</v>
      </c>
      <c r="T1044" s="11">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1">
        <f t="shared" si="100"/>
        <v>42114.252951388888</v>
      </c>
      <c r="T1045" s="11">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1">
        <f t="shared" si="100"/>
        <v>42011.925937499997</v>
      </c>
      <c r="T1046" s="11">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1">
        <f t="shared" si="100"/>
        <v>41844.874421296299</v>
      </c>
      <c r="T1047" s="11">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e">
        <f t="shared" si="97"/>
        <v>#DIV/0!</v>
      </c>
      <c r="Q1048" t="str">
        <f t="shared" si="98"/>
        <v>journalism</v>
      </c>
      <c r="R1048" t="str">
        <f t="shared" si="99"/>
        <v>audio</v>
      </c>
      <c r="S1048" s="11">
        <f t="shared" si="100"/>
        <v>42319.851388888885</v>
      </c>
      <c r="T1048" s="11">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1">
        <f t="shared" si="100"/>
        <v>41918.818460648145</v>
      </c>
      <c r="T1049" s="11">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1">
        <f t="shared" si="100"/>
        <v>42598.053113425922</v>
      </c>
      <c r="T1050" s="11">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e">
        <f t="shared" si="97"/>
        <v>#DIV/0!</v>
      </c>
      <c r="Q1051" t="str">
        <f t="shared" si="98"/>
        <v>journalism</v>
      </c>
      <c r="R1051" t="str">
        <f t="shared" si="99"/>
        <v>audio</v>
      </c>
      <c r="S1051" s="11">
        <f t="shared" si="100"/>
        <v>42382.431076388893</v>
      </c>
      <c r="T1051" s="11">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e">
        <f t="shared" si="97"/>
        <v>#DIV/0!</v>
      </c>
      <c r="Q1052" t="str">
        <f t="shared" si="98"/>
        <v>journalism</v>
      </c>
      <c r="R1052" t="str">
        <f t="shared" si="99"/>
        <v>audio</v>
      </c>
      <c r="S1052" s="11">
        <f t="shared" si="100"/>
        <v>42231.7971875</v>
      </c>
      <c r="T1052" s="11">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e">
        <f t="shared" si="97"/>
        <v>#DIV/0!</v>
      </c>
      <c r="Q1053" t="str">
        <f t="shared" si="98"/>
        <v>journalism</v>
      </c>
      <c r="R1053" t="str">
        <f t="shared" si="99"/>
        <v>audio</v>
      </c>
      <c r="S1053" s="11">
        <f t="shared" si="100"/>
        <v>41850.014178240745</v>
      </c>
      <c r="T1053" s="11">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e">
        <f t="shared" si="97"/>
        <v>#DIV/0!</v>
      </c>
      <c r="Q1054" t="str">
        <f t="shared" si="98"/>
        <v>journalism</v>
      </c>
      <c r="R1054" t="str">
        <f t="shared" si="99"/>
        <v>audio</v>
      </c>
      <c r="S1054" s="11">
        <f t="shared" si="100"/>
        <v>42483.797395833331</v>
      </c>
      <c r="T1054" s="11">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1">
        <f t="shared" si="100"/>
        <v>42775.172824074078</v>
      </c>
      <c r="T1055" s="11">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e">
        <f t="shared" si="97"/>
        <v>#DIV/0!</v>
      </c>
      <c r="Q1056" t="str">
        <f t="shared" si="98"/>
        <v>journalism</v>
      </c>
      <c r="R1056" t="str">
        <f t="shared" si="99"/>
        <v>audio</v>
      </c>
      <c r="S1056" s="11">
        <f t="shared" si="100"/>
        <v>41831.851840277777</v>
      </c>
      <c r="T1056" s="11">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e">
        <f t="shared" si="97"/>
        <v>#DIV/0!</v>
      </c>
      <c r="Q1057" t="str">
        <f t="shared" si="98"/>
        <v>journalism</v>
      </c>
      <c r="R1057" t="str">
        <f t="shared" si="99"/>
        <v>audio</v>
      </c>
      <c r="S1057" s="11">
        <f t="shared" si="100"/>
        <v>42406.992418981477</v>
      </c>
      <c r="T1057" s="11">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e">
        <f t="shared" si="97"/>
        <v>#DIV/0!</v>
      </c>
      <c r="Q1058" t="str">
        <f t="shared" si="98"/>
        <v>journalism</v>
      </c>
      <c r="R1058" t="str">
        <f t="shared" si="99"/>
        <v>audio</v>
      </c>
      <c r="S1058" s="11">
        <f t="shared" si="100"/>
        <v>42058.719641203701</v>
      </c>
      <c r="T1058" s="11">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e">
        <f t="shared" si="97"/>
        <v>#DIV/0!</v>
      </c>
      <c r="Q1059" t="str">
        <f t="shared" si="98"/>
        <v>journalism</v>
      </c>
      <c r="R1059" t="str">
        <f t="shared" si="99"/>
        <v>audio</v>
      </c>
      <c r="S1059" s="11">
        <f t="shared" si="100"/>
        <v>42678.871331018512</v>
      </c>
      <c r="T1059" s="11">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e">
        <f t="shared" si="97"/>
        <v>#DIV/0!</v>
      </c>
      <c r="Q1060" t="str">
        <f t="shared" si="98"/>
        <v>journalism</v>
      </c>
      <c r="R1060" t="str">
        <f t="shared" si="99"/>
        <v>audio</v>
      </c>
      <c r="S1060" s="11">
        <f t="shared" si="100"/>
        <v>42047.900960648149</v>
      </c>
      <c r="T1060" s="11">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e">
        <f t="shared" si="97"/>
        <v>#DIV/0!</v>
      </c>
      <c r="Q1061" t="str">
        <f t="shared" si="98"/>
        <v>journalism</v>
      </c>
      <c r="R1061" t="str">
        <f t="shared" si="99"/>
        <v>audio</v>
      </c>
      <c r="S1061" s="11">
        <f t="shared" si="100"/>
        <v>42046.79</v>
      </c>
      <c r="T1061" s="11">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1">
        <f t="shared" si="100"/>
        <v>42079.913113425922</v>
      </c>
      <c r="T1062" s="11">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e">
        <f t="shared" si="97"/>
        <v>#DIV/0!</v>
      </c>
      <c r="Q1063" t="str">
        <f t="shared" si="98"/>
        <v>journalism</v>
      </c>
      <c r="R1063" t="str">
        <f t="shared" si="99"/>
        <v>audio</v>
      </c>
      <c r="S1063" s="11">
        <f t="shared" si="100"/>
        <v>42432.276712962965</v>
      </c>
      <c r="T1063" s="11">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1">
        <f t="shared" si="100"/>
        <v>42556.807187500002</v>
      </c>
      <c r="T1064" s="11">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e">
        <f t="shared" si="97"/>
        <v>#DIV/0!</v>
      </c>
      <c r="Q1065" t="str">
        <f t="shared" si="98"/>
        <v>journalism</v>
      </c>
      <c r="R1065" t="str">
        <f t="shared" si="99"/>
        <v>audio</v>
      </c>
      <c r="S1065" s="11">
        <f t="shared" si="100"/>
        <v>42583.030810185184</v>
      </c>
      <c r="T1065" s="11">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1">
        <f t="shared" si="100"/>
        <v>41417.228043981479</v>
      </c>
      <c r="T1066" s="11">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1">
        <f t="shared" si="100"/>
        <v>41661.381041666667</v>
      </c>
      <c r="T1067" s="11">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1">
        <f t="shared" si="100"/>
        <v>41445.962754629632</v>
      </c>
      <c r="T1068" s="11">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1">
        <f t="shared" si="100"/>
        <v>41599.855682870373</v>
      </c>
      <c r="T1069" s="11">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1">
        <f t="shared" si="100"/>
        <v>42440.371111111104</v>
      </c>
      <c r="T1070" s="11">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1">
        <f t="shared" si="100"/>
        <v>41572.229849537034</v>
      </c>
      <c r="T1071" s="11">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1">
        <f t="shared" si="100"/>
        <v>41163.011828703704</v>
      </c>
      <c r="T1072" s="11">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e">
        <f t="shared" si="97"/>
        <v>#DIV/0!</v>
      </c>
      <c r="Q1073" t="str">
        <f t="shared" si="98"/>
        <v>games</v>
      </c>
      <c r="R1073" t="str">
        <f t="shared" si="99"/>
        <v>video games</v>
      </c>
      <c r="S1073" s="11">
        <f t="shared" si="100"/>
        <v>42295.753391203703</v>
      </c>
      <c r="T1073" s="11">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1">
        <f t="shared" si="100"/>
        <v>41645.832141203704</v>
      </c>
      <c r="T1074" s="11">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1">
        <f t="shared" si="100"/>
        <v>40802.964594907404</v>
      </c>
      <c r="T1075" s="11">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1">
        <f t="shared" si="100"/>
        <v>41613.172974537039</v>
      </c>
      <c r="T1076" s="11">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1">
        <f t="shared" si="100"/>
        <v>41005.904120370367</v>
      </c>
      <c r="T1077" s="11">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1">
        <f t="shared" si="100"/>
        <v>41838.377893518518</v>
      </c>
      <c r="T1078" s="11">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1">
        <f t="shared" si="100"/>
        <v>42353.16679398148</v>
      </c>
      <c r="T1079" s="11">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1">
        <f t="shared" si="100"/>
        <v>40701.195844907408</v>
      </c>
      <c r="T1080" s="11">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1">
        <f t="shared" si="100"/>
        <v>42479.566388888896</v>
      </c>
      <c r="T1081" s="11">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1">
        <f t="shared" si="100"/>
        <v>41740.138113425928</v>
      </c>
      <c r="T1082" s="11">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1">
        <f t="shared" si="100"/>
        <v>42002.926990740743</v>
      </c>
      <c r="T1083" s="11">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1">
        <f t="shared" si="100"/>
        <v>41101.906111111115</v>
      </c>
      <c r="T1084" s="11">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1">
        <f t="shared" si="100"/>
        <v>41793.659525462965</v>
      </c>
      <c r="T1085" s="11">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e">
        <f t="shared" si="97"/>
        <v>#DIV/0!</v>
      </c>
      <c r="Q1086" t="str">
        <f t="shared" si="98"/>
        <v>games</v>
      </c>
      <c r="R1086" t="str">
        <f t="shared" si="99"/>
        <v>video games</v>
      </c>
      <c r="S1086" s="11">
        <f t="shared" si="100"/>
        <v>41829.912083333329</v>
      </c>
      <c r="T1086" s="11">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1">
        <f t="shared" si="100"/>
        <v>42413.671006944445</v>
      </c>
      <c r="T1087" s="11">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1">
        <f t="shared" si="100"/>
        <v>41845.866793981484</v>
      </c>
      <c r="T1088" s="11">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e">
        <f t="shared" si="97"/>
        <v>#DIV/0!</v>
      </c>
      <c r="Q1089" t="str">
        <f t="shared" si="98"/>
        <v>games</v>
      </c>
      <c r="R1089" t="str">
        <f t="shared" si="99"/>
        <v>video games</v>
      </c>
      <c r="S1089" s="11">
        <f t="shared" si="100"/>
        <v>41775.713969907411</v>
      </c>
      <c r="T1089" s="11">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1">
        <f t="shared" si="100"/>
        <v>41723.799386574072</v>
      </c>
      <c r="T1090" s="11">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E1091/L1091</f>
        <v>23.959183673469386</v>
      </c>
      <c r="Q1091" t="str">
        <f t="shared" ref="Q1091:Q1154" si="104">LEFT(N1091, SEARCH("/", N1091, 1) -1)</f>
        <v>games</v>
      </c>
      <c r="R1091" t="str">
        <f t="shared" ref="R1091:R1154" si="105">RIGHT(N1091, LEN(N1091)-FIND("/", N1091))</f>
        <v>video games</v>
      </c>
      <c r="S1091" s="11">
        <f t="shared" ref="S1091:S1154" si="106">(((J1091/60)/60)/24)+DATE(1970,1,1)</f>
        <v>42151.189525462964</v>
      </c>
      <c r="T1091" s="11">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1">
        <f t="shared" si="106"/>
        <v>42123.185798611114</v>
      </c>
      <c r="T1092" s="11">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1">
        <f t="shared" si="106"/>
        <v>42440.820277777777</v>
      </c>
      <c r="T1093" s="11">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1">
        <f t="shared" si="106"/>
        <v>41250.025902777779</v>
      </c>
      <c r="T1094" s="11">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1">
        <f t="shared" si="106"/>
        <v>42396.973807870367</v>
      </c>
      <c r="T1095" s="11">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1">
        <f t="shared" si="106"/>
        <v>40795.713344907403</v>
      </c>
      <c r="T1096" s="11">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1">
        <f t="shared" si="106"/>
        <v>41486.537268518521</v>
      </c>
      <c r="T1097" s="11">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1">
        <f t="shared" si="106"/>
        <v>41885.51798611111</v>
      </c>
      <c r="T1098" s="11">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1">
        <f t="shared" si="106"/>
        <v>41660.792557870373</v>
      </c>
      <c r="T1099" s="11">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1">
        <f t="shared" si="106"/>
        <v>41712.762673611112</v>
      </c>
      <c r="T1100" s="11">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1">
        <f t="shared" si="106"/>
        <v>42107.836435185185</v>
      </c>
      <c r="T1101" s="11">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1">
        <f t="shared" si="106"/>
        <v>42384.110775462963</v>
      </c>
      <c r="T1102" s="11">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1">
        <f t="shared" si="106"/>
        <v>42538.77243055556</v>
      </c>
      <c r="T1103" s="11">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1">
        <f t="shared" si="106"/>
        <v>41577.045428240745</v>
      </c>
      <c r="T1104" s="11">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1">
        <f t="shared" si="106"/>
        <v>42479.22210648148</v>
      </c>
      <c r="T1105" s="11">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1">
        <f t="shared" si="106"/>
        <v>41771.40996527778</v>
      </c>
      <c r="T1106" s="11">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1">
        <f t="shared" si="106"/>
        <v>41692.135729166665</v>
      </c>
      <c r="T1107" s="11">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1">
        <f t="shared" si="106"/>
        <v>40973.740451388891</v>
      </c>
      <c r="T1108" s="11">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e">
        <f t="shared" si="103"/>
        <v>#DIV/0!</v>
      </c>
      <c r="Q1109" t="str">
        <f t="shared" si="104"/>
        <v>games</v>
      </c>
      <c r="R1109" t="str">
        <f t="shared" si="105"/>
        <v>video games</v>
      </c>
      <c r="S1109" s="11">
        <f t="shared" si="106"/>
        <v>41813.861388888887</v>
      </c>
      <c r="T1109" s="11">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1">
        <f t="shared" si="106"/>
        <v>40952.636979166666</v>
      </c>
      <c r="T1110" s="11">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1">
        <f t="shared" si="106"/>
        <v>42662.752199074079</v>
      </c>
      <c r="T1111" s="11">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1">
        <f t="shared" si="106"/>
        <v>41220.933124999996</v>
      </c>
      <c r="T1112" s="11">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1">
        <f t="shared" si="106"/>
        <v>42347.203587962969</v>
      </c>
      <c r="T1113" s="11">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1">
        <f t="shared" si="106"/>
        <v>41963.759386574078</v>
      </c>
      <c r="T1114" s="11">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1">
        <f t="shared" si="106"/>
        <v>41835.977083333331</v>
      </c>
      <c r="T1115" s="11">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1">
        <f t="shared" si="106"/>
        <v>41526.345914351856</v>
      </c>
      <c r="T1116" s="11">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1">
        <f t="shared" si="106"/>
        <v>42429.695543981477</v>
      </c>
      <c r="T1117" s="11">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1">
        <f t="shared" si="106"/>
        <v>41009.847314814811</v>
      </c>
      <c r="T1118" s="11">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1">
        <f t="shared" si="106"/>
        <v>42333.598530092597</v>
      </c>
      <c r="T1119" s="11">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1">
        <f t="shared" si="106"/>
        <v>41704.16642361111</v>
      </c>
      <c r="T1120" s="11">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1">
        <f t="shared" si="106"/>
        <v>41722.792407407411</v>
      </c>
      <c r="T1121" s="11">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e">
        <f t="shared" si="103"/>
        <v>#DIV/0!</v>
      </c>
      <c r="Q1122" t="str">
        <f t="shared" si="104"/>
        <v>games</v>
      </c>
      <c r="R1122" t="str">
        <f t="shared" si="105"/>
        <v>video games</v>
      </c>
      <c r="S1122" s="11">
        <f t="shared" si="106"/>
        <v>40799.872685185182</v>
      </c>
      <c r="T1122" s="11">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1">
        <f t="shared" si="106"/>
        <v>42412.934212962966</v>
      </c>
      <c r="T1123" s="11">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e">
        <f t="shared" si="103"/>
        <v>#DIV/0!</v>
      </c>
      <c r="Q1124" t="str">
        <f t="shared" si="104"/>
        <v>games</v>
      </c>
      <c r="R1124" t="str">
        <f t="shared" si="105"/>
        <v>video games</v>
      </c>
      <c r="S1124" s="11">
        <f t="shared" si="106"/>
        <v>41410.703993055555</v>
      </c>
      <c r="T1124" s="11">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1">
        <f t="shared" si="106"/>
        <v>41718.5237037037</v>
      </c>
      <c r="T1125" s="11">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1">
        <f t="shared" si="106"/>
        <v>42094.667256944449</v>
      </c>
      <c r="T1126" s="11">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e">
        <f t="shared" si="103"/>
        <v>#DIV/0!</v>
      </c>
      <c r="Q1127" t="str">
        <f t="shared" si="104"/>
        <v>games</v>
      </c>
      <c r="R1127" t="str">
        <f t="shared" si="105"/>
        <v>mobile games</v>
      </c>
      <c r="S1127" s="11">
        <f t="shared" si="106"/>
        <v>42212.624189814815</v>
      </c>
      <c r="T1127" s="11">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1">
        <f t="shared" si="106"/>
        <v>42535.327476851846</v>
      </c>
      <c r="T1128" s="11">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1">
        <f t="shared" si="106"/>
        <v>41926.854166666664</v>
      </c>
      <c r="T1129" s="11">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1">
        <f t="shared" si="106"/>
        <v>41828.649502314816</v>
      </c>
      <c r="T1130" s="11">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1">
        <f t="shared" si="106"/>
        <v>42496.264965277776</v>
      </c>
      <c r="T1131" s="11">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1">
        <f t="shared" si="106"/>
        <v>41908.996527777781</v>
      </c>
      <c r="T1132" s="11">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e">
        <f t="shared" si="103"/>
        <v>#DIV/0!</v>
      </c>
      <c r="Q1133" t="str">
        <f t="shared" si="104"/>
        <v>games</v>
      </c>
      <c r="R1133" t="str">
        <f t="shared" si="105"/>
        <v>mobile games</v>
      </c>
      <c r="S1133" s="11">
        <f t="shared" si="106"/>
        <v>42332.908194444448</v>
      </c>
      <c r="T1133" s="11">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1">
        <f t="shared" si="106"/>
        <v>42706.115405092598</v>
      </c>
      <c r="T1134" s="11">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1">
        <f t="shared" si="106"/>
        <v>41821.407187500001</v>
      </c>
      <c r="T1135" s="11">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1">
        <f t="shared" si="106"/>
        <v>41958.285046296296</v>
      </c>
      <c r="T1136" s="11">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1">
        <f t="shared" si="106"/>
        <v>42558.989513888882</v>
      </c>
      <c r="T1137" s="11">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1">
        <f t="shared" si="106"/>
        <v>42327.671631944439</v>
      </c>
      <c r="T1138" s="11">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1">
        <f t="shared" si="106"/>
        <v>42453.819687499999</v>
      </c>
      <c r="T1139" s="11">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1">
        <f t="shared" si="106"/>
        <v>42736.9066087963</v>
      </c>
      <c r="T1140" s="11">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1">
        <f t="shared" si="106"/>
        <v>41975.347523148142</v>
      </c>
      <c r="T1141" s="11">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e">
        <f t="shared" si="103"/>
        <v>#DIV/0!</v>
      </c>
      <c r="Q1142" t="str">
        <f t="shared" si="104"/>
        <v>games</v>
      </c>
      <c r="R1142" t="str">
        <f t="shared" si="105"/>
        <v>mobile games</v>
      </c>
      <c r="S1142" s="11">
        <f t="shared" si="106"/>
        <v>42192.462048611109</v>
      </c>
      <c r="T1142" s="11">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e">
        <f t="shared" si="103"/>
        <v>#DIV/0!</v>
      </c>
      <c r="Q1143" t="str">
        <f t="shared" si="104"/>
        <v>games</v>
      </c>
      <c r="R1143" t="str">
        <f t="shared" si="105"/>
        <v>mobile games</v>
      </c>
      <c r="S1143" s="11">
        <f t="shared" si="106"/>
        <v>42164.699652777781</v>
      </c>
      <c r="T1143" s="11">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e">
        <f t="shared" si="103"/>
        <v>#DIV/0!</v>
      </c>
      <c r="Q1144" t="str">
        <f t="shared" si="104"/>
        <v>games</v>
      </c>
      <c r="R1144" t="str">
        <f t="shared" si="105"/>
        <v>mobile games</v>
      </c>
      <c r="S1144" s="11">
        <f t="shared" si="106"/>
        <v>42022.006099537044</v>
      </c>
      <c r="T1144" s="11">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1">
        <f t="shared" si="106"/>
        <v>42325.19358796296</v>
      </c>
      <c r="T1145" s="11">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e">
        <f t="shared" si="103"/>
        <v>#DIV/0!</v>
      </c>
      <c r="Q1146" t="str">
        <f t="shared" si="104"/>
        <v>food</v>
      </c>
      <c r="R1146" t="str">
        <f t="shared" si="105"/>
        <v>food trucks</v>
      </c>
      <c r="S1146" s="11">
        <f t="shared" si="106"/>
        <v>42093.181944444441</v>
      </c>
      <c r="T1146" s="11">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1">
        <f t="shared" si="106"/>
        <v>41854.747592592597</v>
      </c>
      <c r="T1147" s="11">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1">
        <f t="shared" si="106"/>
        <v>41723.9533912037</v>
      </c>
      <c r="T1148" s="11">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e">
        <f t="shared" si="103"/>
        <v>#DIV/0!</v>
      </c>
      <c r="Q1149" t="str">
        <f t="shared" si="104"/>
        <v>food</v>
      </c>
      <c r="R1149" t="str">
        <f t="shared" si="105"/>
        <v>food trucks</v>
      </c>
      <c r="S1149" s="11">
        <f t="shared" si="106"/>
        <v>41871.972025462965</v>
      </c>
      <c r="T1149" s="11">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1">
        <f t="shared" si="106"/>
        <v>42675.171076388884</v>
      </c>
      <c r="T1150" s="11">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1">
        <f t="shared" si="106"/>
        <v>42507.71025462963</v>
      </c>
      <c r="T1151" s="11">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1">
        <f t="shared" si="106"/>
        <v>42317.954571759255</v>
      </c>
      <c r="T1152" s="11">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e">
        <f t="shared" si="103"/>
        <v>#DIV/0!</v>
      </c>
      <c r="Q1153" t="str">
        <f t="shared" si="104"/>
        <v>food</v>
      </c>
      <c r="R1153" t="str">
        <f t="shared" si="105"/>
        <v>food trucks</v>
      </c>
      <c r="S1153" s="11">
        <f t="shared" si="106"/>
        <v>42224.102581018517</v>
      </c>
      <c r="T1153" s="11">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1">
        <f t="shared" si="106"/>
        <v>42109.709629629629</v>
      </c>
      <c r="T1154" s="11">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E1155/L1155</f>
        <v>50</v>
      </c>
      <c r="Q1155" t="str">
        <f t="shared" ref="Q1155:Q1218" si="110">LEFT(N1155, SEARCH("/", N1155, 1) -1)</f>
        <v>food</v>
      </c>
      <c r="R1155" t="str">
        <f t="shared" ref="R1155:R1218" si="111">RIGHT(N1155, LEN(N1155)-FIND("/", N1155))</f>
        <v>food trucks</v>
      </c>
      <c r="S1155" s="11">
        <f t="shared" ref="S1155:S1218" si="112">(((J1155/60)/60)/24)+DATE(1970,1,1)</f>
        <v>42143.714178240742</v>
      </c>
      <c r="T1155" s="11">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1">
        <f t="shared" si="112"/>
        <v>42223.108865740738</v>
      </c>
      <c r="T1156" s="11">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1">
        <f t="shared" si="112"/>
        <v>41835.763981481483</v>
      </c>
      <c r="T1157" s="11">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e">
        <f t="shared" si="109"/>
        <v>#DIV/0!</v>
      </c>
      <c r="Q1158" t="str">
        <f t="shared" si="110"/>
        <v>food</v>
      </c>
      <c r="R1158" t="str">
        <f t="shared" si="111"/>
        <v>food trucks</v>
      </c>
      <c r="S1158" s="11">
        <f t="shared" si="112"/>
        <v>42029.07131944444</v>
      </c>
      <c r="T1158" s="11">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1">
        <f t="shared" si="112"/>
        <v>41918.628240740742</v>
      </c>
      <c r="T1159" s="11">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1">
        <f t="shared" si="112"/>
        <v>41952.09175925926</v>
      </c>
      <c r="T1160" s="11">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e">
        <f t="shared" si="109"/>
        <v>#DIV/0!</v>
      </c>
      <c r="Q1161" t="str">
        <f t="shared" si="110"/>
        <v>food</v>
      </c>
      <c r="R1161" t="str">
        <f t="shared" si="111"/>
        <v>food trucks</v>
      </c>
      <c r="S1161" s="11">
        <f t="shared" si="112"/>
        <v>42154.726446759261</v>
      </c>
      <c r="T1161" s="11">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1">
        <f t="shared" si="112"/>
        <v>42061.154930555553</v>
      </c>
      <c r="T1162" s="11">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e">
        <f t="shared" si="109"/>
        <v>#DIV/0!</v>
      </c>
      <c r="Q1163" t="str">
        <f t="shared" si="110"/>
        <v>food</v>
      </c>
      <c r="R1163" t="str">
        <f t="shared" si="111"/>
        <v>food trucks</v>
      </c>
      <c r="S1163" s="11">
        <f t="shared" si="112"/>
        <v>42122.629502314812</v>
      </c>
      <c r="T1163" s="11">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1">
        <f t="shared" si="112"/>
        <v>41876.683611111112</v>
      </c>
      <c r="T1164" s="11">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e">
        <f t="shared" si="109"/>
        <v>#DIV/0!</v>
      </c>
      <c r="Q1165" t="str">
        <f t="shared" si="110"/>
        <v>food</v>
      </c>
      <c r="R1165" t="str">
        <f t="shared" si="111"/>
        <v>food trucks</v>
      </c>
      <c r="S1165" s="11">
        <f t="shared" si="112"/>
        <v>41830.723611111112</v>
      </c>
      <c r="T1165" s="11">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e">
        <f t="shared" si="109"/>
        <v>#DIV/0!</v>
      </c>
      <c r="Q1166" t="str">
        <f t="shared" si="110"/>
        <v>food</v>
      </c>
      <c r="R1166" t="str">
        <f t="shared" si="111"/>
        <v>food trucks</v>
      </c>
      <c r="S1166" s="11">
        <f t="shared" si="112"/>
        <v>42509.724328703705</v>
      </c>
      <c r="T1166" s="11">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1">
        <f t="shared" si="112"/>
        <v>41792.214467592588</v>
      </c>
      <c r="T1167" s="11">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1">
        <f t="shared" si="112"/>
        <v>42150.485439814816</v>
      </c>
      <c r="T1168" s="11">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1">
        <f t="shared" si="112"/>
        <v>41863.734895833331</v>
      </c>
      <c r="T1169" s="11">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1">
        <f t="shared" si="112"/>
        <v>42605.053993055553</v>
      </c>
      <c r="T1170" s="11">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1">
        <f t="shared" si="112"/>
        <v>42027.353738425925</v>
      </c>
      <c r="T1171" s="11">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1">
        <f t="shared" si="112"/>
        <v>42124.893182870372</v>
      </c>
      <c r="T1172" s="11">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1">
        <f t="shared" si="112"/>
        <v>41938.804710648146</v>
      </c>
      <c r="T1173" s="11">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e">
        <f t="shared" si="109"/>
        <v>#DIV/0!</v>
      </c>
      <c r="Q1174" t="str">
        <f t="shared" si="110"/>
        <v>food</v>
      </c>
      <c r="R1174" t="str">
        <f t="shared" si="111"/>
        <v>food trucks</v>
      </c>
      <c r="S1174" s="11">
        <f t="shared" si="112"/>
        <v>41841.682314814818</v>
      </c>
      <c r="T1174" s="11">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1">
        <f t="shared" si="112"/>
        <v>42184.185844907406</v>
      </c>
      <c r="T1175" s="11">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1">
        <f t="shared" si="112"/>
        <v>42468.84174768519</v>
      </c>
      <c r="T1176" s="11">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1">
        <f t="shared" si="112"/>
        <v>42170.728460648148</v>
      </c>
      <c r="T1177" s="11">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1">
        <f t="shared" si="112"/>
        <v>42746.019652777773</v>
      </c>
      <c r="T1178" s="11">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e">
        <f t="shared" si="109"/>
        <v>#DIV/0!</v>
      </c>
      <c r="Q1179" t="str">
        <f t="shared" si="110"/>
        <v>food</v>
      </c>
      <c r="R1179" t="str">
        <f t="shared" si="111"/>
        <v>food trucks</v>
      </c>
      <c r="S1179" s="11">
        <f t="shared" si="112"/>
        <v>41897.660833333335</v>
      </c>
      <c r="T1179" s="11">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1">
        <f t="shared" si="112"/>
        <v>41837.905694444446</v>
      </c>
      <c r="T1180" s="11">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1">
        <f t="shared" si="112"/>
        <v>42275.720219907409</v>
      </c>
      <c r="T1181" s="11">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1">
        <f t="shared" si="112"/>
        <v>41781.806875000002</v>
      </c>
      <c r="T1182" s="11">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1">
        <f t="shared" si="112"/>
        <v>42034.339363425926</v>
      </c>
      <c r="T1183" s="11">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1">
        <f t="shared" si="112"/>
        <v>42728.827407407407</v>
      </c>
      <c r="T1184" s="11">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1">
        <f t="shared" si="112"/>
        <v>42656.86137731481</v>
      </c>
      <c r="T1185" s="11">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1">
        <f t="shared" si="112"/>
        <v>42741.599664351852</v>
      </c>
      <c r="T1186" s="11">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1">
        <f t="shared" si="112"/>
        <v>42130.865150462967</v>
      </c>
      <c r="T1187" s="11">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1">
        <f t="shared" si="112"/>
        <v>42123.86336805555</v>
      </c>
      <c r="T1188" s="11">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1">
        <f t="shared" si="112"/>
        <v>42109.894942129627</v>
      </c>
      <c r="T1189" s="11">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1">
        <f t="shared" si="112"/>
        <v>42711.700694444444</v>
      </c>
      <c r="T1190" s="11">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1">
        <f t="shared" si="112"/>
        <v>42529.979108796295</v>
      </c>
      <c r="T1191" s="11">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1">
        <f t="shared" si="112"/>
        <v>41852.665798611109</v>
      </c>
      <c r="T1192" s="11">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1">
        <f t="shared" si="112"/>
        <v>42419.603703703702</v>
      </c>
      <c r="T1193" s="11">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1">
        <f t="shared" si="112"/>
        <v>42747.506689814814</v>
      </c>
      <c r="T1194" s="11">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1">
        <f t="shared" si="112"/>
        <v>42409.776076388895</v>
      </c>
      <c r="T1195" s="11">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1">
        <f t="shared" si="112"/>
        <v>42072.488182870366</v>
      </c>
      <c r="T1196" s="11">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1">
        <f t="shared" si="112"/>
        <v>42298.34783564815</v>
      </c>
      <c r="T1197" s="11">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1">
        <f t="shared" si="112"/>
        <v>42326.818738425922</v>
      </c>
      <c r="T1198" s="11">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1">
        <f t="shared" si="112"/>
        <v>42503.66474537037</v>
      </c>
      <c r="T1199" s="11">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1">
        <f t="shared" si="112"/>
        <v>42333.619050925925</v>
      </c>
      <c r="T1200" s="11">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1">
        <f t="shared" si="112"/>
        <v>42161.770833333328</v>
      </c>
      <c r="T1201" s="11">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1">
        <f t="shared" si="112"/>
        <v>42089.477500000001</v>
      </c>
      <c r="T1202" s="11">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1">
        <f t="shared" si="112"/>
        <v>42536.60701388889</v>
      </c>
      <c r="T1203" s="11">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1">
        <f t="shared" si="112"/>
        <v>42152.288819444439</v>
      </c>
      <c r="T1204" s="11">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1">
        <f t="shared" si="112"/>
        <v>42125.614895833336</v>
      </c>
      <c r="T1205" s="11">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1">
        <f t="shared" si="112"/>
        <v>42297.748067129629</v>
      </c>
      <c r="T1206" s="11">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1">
        <f t="shared" si="112"/>
        <v>42138.506377314814</v>
      </c>
      <c r="T1207" s="11">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1">
        <f t="shared" si="112"/>
        <v>42772.776076388895</v>
      </c>
      <c r="T1208" s="11">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1">
        <f t="shared" si="112"/>
        <v>42430.430243055554</v>
      </c>
      <c r="T1209" s="11">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1">
        <f t="shared" si="112"/>
        <v>42423.709074074075</v>
      </c>
      <c r="T1210" s="11">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1">
        <f t="shared" si="112"/>
        <v>42761.846122685187</v>
      </c>
      <c r="T1211" s="11">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1">
        <f t="shared" si="112"/>
        <v>42132.941805555558</v>
      </c>
      <c r="T1212" s="11">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1">
        <f t="shared" si="112"/>
        <v>42515.866446759261</v>
      </c>
      <c r="T1213" s="11">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1">
        <f t="shared" si="112"/>
        <v>42318.950173611112</v>
      </c>
      <c r="T1214" s="11">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1">
        <f t="shared" si="112"/>
        <v>42731.755787037036</v>
      </c>
      <c r="T1215" s="11">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1">
        <f t="shared" si="112"/>
        <v>42104.840335648143</v>
      </c>
      <c r="T1216" s="11">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1">
        <f t="shared" si="112"/>
        <v>41759.923101851848</v>
      </c>
      <c r="T1217" s="11">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1">
        <f t="shared" si="112"/>
        <v>42247.616400462968</v>
      </c>
      <c r="T1218" s="11">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E1219/L1219</f>
        <v>148.57377049180329</v>
      </c>
      <c r="Q1219" t="str">
        <f t="shared" ref="Q1219:Q1282" si="116">LEFT(N1219, SEARCH("/", N1219, 1) -1)</f>
        <v>photography</v>
      </c>
      <c r="R1219" t="str">
        <f t="shared" ref="R1219:R1282" si="117">RIGHT(N1219, LEN(N1219)-FIND("/", N1219))</f>
        <v>photobooks</v>
      </c>
      <c r="S1219" s="11">
        <f t="shared" ref="S1219:S1282" si="118">(((J1219/60)/60)/24)+DATE(1970,1,1)</f>
        <v>42535.809490740736</v>
      </c>
      <c r="T1219" s="11">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1">
        <f t="shared" si="118"/>
        <v>42278.662037037036</v>
      </c>
      <c r="T1220" s="11">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1">
        <f t="shared" si="118"/>
        <v>42633.461956018517</v>
      </c>
      <c r="T1221" s="11">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1">
        <f t="shared" si="118"/>
        <v>42211.628611111111</v>
      </c>
      <c r="T1222" s="11">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1">
        <f t="shared" si="118"/>
        <v>42680.47555555556</v>
      </c>
      <c r="T1223" s="11">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1">
        <f t="shared" si="118"/>
        <v>42430.720451388886</v>
      </c>
      <c r="T1224" s="11">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1">
        <f t="shared" si="118"/>
        <v>42654.177187499998</v>
      </c>
      <c r="T1225" s="11">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1">
        <f t="shared" si="118"/>
        <v>41736.549791666665</v>
      </c>
      <c r="T1226" s="11">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1">
        <f t="shared" si="118"/>
        <v>41509.905995370369</v>
      </c>
      <c r="T1227" s="11">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1">
        <f t="shared" si="118"/>
        <v>41715.874780092592</v>
      </c>
      <c r="T1228" s="11">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e">
        <f t="shared" si="115"/>
        <v>#DIV/0!</v>
      </c>
      <c r="Q1229" t="str">
        <f t="shared" si="116"/>
        <v>music</v>
      </c>
      <c r="R1229" t="str">
        <f t="shared" si="117"/>
        <v>world music</v>
      </c>
      <c r="S1229" s="11">
        <f t="shared" si="118"/>
        <v>41827.919166666667</v>
      </c>
      <c r="T1229" s="11">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1">
        <f t="shared" si="118"/>
        <v>40754.729259259257</v>
      </c>
      <c r="T1230" s="11">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1">
        <f t="shared" si="118"/>
        <v>40985.459803240738</v>
      </c>
      <c r="T1231" s="11">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e">
        <f t="shared" si="115"/>
        <v>#DIV/0!</v>
      </c>
      <c r="Q1232" t="str">
        <f t="shared" si="116"/>
        <v>music</v>
      </c>
      <c r="R1232" t="str">
        <f t="shared" si="117"/>
        <v>world music</v>
      </c>
      <c r="S1232" s="11">
        <f t="shared" si="118"/>
        <v>40568.972569444442</v>
      </c>
      <c r="T1232" s="11">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e">
        <f t="shared" si="115"/>
        <v>#DIV/0!</v>
      </c>
      <c r="Q1233" t="str">
        <f t="shared" si="116"/>
        <v>music</v>
      </c>
      <c r="R1233" t="str">
        <f t="shared" si="117"/>
        <v>world music</v>
      </c>
      <c r="S1233" s="11">
        <f t="shared" si="118"/>
        <v>42193.941759259258</v>
      </c>
      <c r="T1233" s="11">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1">
        <f t="shared" si="118"/>
        <v>41506.848032407412</v>
      </c>
      <c r="T1234" s="11">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1">
        <f t="shared" si="118"/>
        <v>40939.948773148149</v>
      </c>
      <c r="T1235" s="11">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e">
        <f t="shared" si="115"/>
        <v>#DIV/0!</v>
      </c>
      <c r="Q1236" t="str">
        <f t="shared" si="116"/>
        <v>music</v>
      </c>
      <c r="R1236" t="str">
        <f t="shared" si="117"/>
        <v>world music</v>
      </c>
      <c r="S1236" s="11">
        <f t="shared" si="118"/>
        <v>42007.788680555561</v>
      </c>
      <c r="T1236" s="11">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1">
        <f t="shared" si="118"/>
        <v>41583.135405092595</v>
      </c>
      <c r="T1237" s="11">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e">
        <f t="shared" si="115"/>
        <v>#DIV/0!</v>
      </c>
      <c r="Q1238" t="str">
        <f t="shared" si="116"/>
        <v>music</v>
      </c>
      <c r="R1238" t="str">
        <f t="shared" si="117"/>
        <v>world music</v>
      </c>
      <c r="S1238" s="11">
        <f t="shared" si="118"/>
        <v>41110.680138888885</v>
      </c>
      <c r="T1238" s="11">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e">
        <f t="shared" si="115"/>
        <v>#DIV/0!</v>
      </c>
      <c r="Q1239" t="str">
        <f t="shared" si="116"/>
        <v>music</v>
      </c>
      <c r="R1239" t="str">
        <f t="shared" si="117"/>
        <v>world music</v>
      </c>
      <c r="S1239" s="11">
        <f t="shared" si="118"/>
        <v>41125.283159722225</v>
      </c>
      <c r="T1239" s="11">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1">
        <f t="shared" si="118"/>
        <v>40731.61037037037</v>
      </c>
      <c r="T1240" s="11">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e">
        <f t="shared" si="115"/>
        <v>#DIV/0!</v>
      </c>
      <c r="Q1241" t="str">
        <f t="shared" si="116"/>
        <v>music</v>
      </c>
      <c r="R1241" t="str">
        <f t="shared" si="117"/>
        <v>world music</v>
      </c>
      <c r="S1241" s="11">
        <f t="shared" si="118"/>
        <v>40883.962581018517</v>
      </c>
      <c r="T1241" s="11">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1">
        <f t="shared" si="118"/>
        <v>41409.040011574078</v>
      </c>
      <c r="T1242" s="11">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1">
        <f t="shared" si="118"/>
        <v>41923.837731481479</v>
      </c>
      <c r="T1243" s="11">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1">
        <f t="shared" si="118"/>
        <v>40782.165532407409</v>
      </c>
      <c r="T1244" s="11">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1">
        <f t="shared" si="118"/>
        <v>40671.879293981481</v>
      </c>
      <c r="T1245" s="11">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1">
        <f t="shared" si="118"/>
        <v>41355.825497685182</v>
      </c>
      <c r="T1246" s="11">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1">
        <f t="shared" si="118"/>
        <v>41774.599930555552</v>
      </c>
      <c r="T1247" s="11">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1">
        <f t="shared" si="118"/>
        <v>40838.043391203704</v>
      </c>
      <c r="T1248" s="11">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1">
        <f t="shared" si="118"/>
        <v>41370.292303240742</v>
      </c>
      <c r="T1249" s="11">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1">
        <f t="shared" si="118"/>
        <v>41767.656863425924</v>
      </c>
      <c r="T1250" s="11">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1">
        <f t="shared" si="118"/>
        <v>41067.74086805556</v>
      </c>
      <c r="T1251" s="11">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1">
        <f t="shared" si="118"/>
        <v>41843.64271990741</v>
      </c>
      <c r="T1252" s="11">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1">
        <f t="shared" si="118"/>
        <v>40751.814432870371</v>
      </c>
      <c r="T1253" s="11">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1">
        <f t="shared" si="118"/>
        <v>41543.988067129627</v>
      </c>
      <c r="T1254" s="11">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1">
        <f t="shared" si="118"/>
        <v>41855.783645833333</v>
      </c>
      <c r="T1255" s="11">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1">
        <f t="shared" si="118"/>
        <v>40487.621365740742</v>
      </c>
      <c r="T1256" s="11">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1">
        <f t="shared" si="118"/>
        <v>41579.845509259263</v>
      </c>
      <c r="T1257" s="11">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1">
        <f t="shared" si="118"/>
        <v>40921.919340277782</v>
      </c>
      <c r="T1258" s="11">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1">
        <f t="shared" si="118"/>
        <v>40587.085532407407</v>
      </c>
      <c r="T1259" s="11">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1">
        <f t="shared" si="118"/>
        <v>41487.611250000002</v>
      </c>
      <c r="T1260" s="11">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1">
        <f t="shared" si="118"/>
        <v>41766.970648148148</v>
      </c>
      <c r="T1261" s="11">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1">
        <f t="shared" si="118"/>
        <v>41666.842824074076</v>
      </c>
      <c r="T1262" s="11">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1">
        <f t="shared" si="118"/>
        <v>41638.342905092592</v>
      </c>
      <c r="T1263" s="11">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1">
        <f t="shared" si="118"/>
        <v>41656.762638888889</v>
      </c>
      <c r="T1264" s="11">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1">
        <f t="shared" si="118"/>
        <v>41692.084143518521</v>
      </c>
      <c r="T1265" s="11">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1">
        <f t="shared" si="118"/>
        <v>41547.662997685184</v>
      </c>
      <c r="T1266" s="11">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1">
        <f t="shared" si="118"/>
        <v>40465.655266203699</v>
      </c>
      <c r="T1267" s="11">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1">
        <f t="shared" si="118"/>
        <v>41620.87667824074</v>
      </c>
      <c r="T1268" s="11">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1">
        <f t="shared" si="118"/>
        <v>41449.585162037038</v>
      </c>
      <c r="T1269" s="11">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1">
        <f t="shared" si="118"/>
        <v>41507.845451388886</v>
      </c>
      <c r="T1270" s="11">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1">
        <f t="shared" si="118"/>
        <v>42445.823055555549</v>
      </c>
      <c r="T1271" s="11">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1">
        <f t="shared" si="118"/>
        <v>40933.856967592597</v>
      </c>
      <c r="T1272" s="11">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1">
        <f t="shared" si="118"/>
        <v>41561.683553240742</v>
      </c>
      <c r="T1273" s="11">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1">
        <f t="shared" si="118"/>
        <v>40274.745127314818</v>
      </c>
      <c r="T1274" s="11">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1">
        <f t="shared" si="118"/>
        <v>41852.730219907404</v>
      </c>
      <c r="T1275" s="11">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1">
        <f t="shared" si="118"/>
        <v>41116.690104166664</v>
      </c>
      <c r="T1276" s="11">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1">
        <f t="shared" si="118"/>
        <v>41458.867905092593</v>
      </c>
      <c r="T1277" s="11">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1">
        <f t="shared" si="118"/>
        <v>40007.704247685186</v>
      </c>
      <c r="T1278" s="11">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1">
        <f t="shared" si="118"/>
        <v>41121.561886574076</v>
      </c>
      <c r="T1279" s="11">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1">
        <f t="shared" si="118"/>
        <v>41786.555162037039</v>
      </c>
      <c r="T1280" s="11">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1">
        <f t="shared" si="118"/>
        <v>41682.099189814813</v>
      </c>
      <c r="T1281" s="11">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1">
        <f t="shared" si="118"/>
        <v>40513.757569444446</v>
      </c>
      <c r="T1282" s="11">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E1283/L1283</f>
        <v>104.72972972972973</v>
      </c>
      <c r="Q1283" t="str">
        <f t="shared" ref="Q1283:Q1346" si="122">LEFT(N1283, SEARCH("/", N1283, 1) -1)</f>
        <v>music</v>
      </c>
      <c r="R1283" t="str">
        <f t="shared" ref="R1283:R1346" si="123">RIGHT(N1283, LEN(N1283)-FIND("/", N1283))</f>
        <v>rock</v>
      </c>
      <c r="S1283" s="11">
        <f t="shared" ref="S1283:S1346" si="124">(((J1283/60)/60)/24)+DATE(1970,1,1)</f>
        <v>41463.743472222224</v>
      </c>
      <c r="T1283" s="11">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1">
        <f t="shared" si="124"/>
        <v>41586.475173611114</v>
      </c>
      <c r="T1284" s="11">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1">
        <f t="shared" si="124"/>
        <v>41320.717465277776</v>
      </c>
      <c r="T1285" s="11">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1">
        <f t="shared" si="124"/>
        <v>42712.23474537037</v>
      </c>
      <c r="T1286" s="11">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1">
        <f t="shared" si="124"/>
        <v>42160.583043981482</v>
      </c>
      <c r="T1287" s="11">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1">
        <f t="shared" si="124"/>
        <v>42039.384571759263</v>
      </c>
      <c r="T1288" s="11">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1">
        <f t="shared" si="124"/>
        <v>42107.621018518519</v>
      </c>
      <c r="T1289" s="11">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1">
        <f t="shared" si="124"/>
        <v>42561.154664351852</v>
      </c>
      <c r="T1290" s="11">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1">
        <f t="shared" si="124"/>
        <v>42709.134780092587</v>
      </c>
      <c r="T1291" s="11">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1">
        <f t="shared" si="124"/>
        <v>42086.614942129629</v>
      </c>
      <c r="T1292" s="11">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1">
        <f t="shared" si="124"/>
        <v>42064.652673611112</v>
      </c>
      <c r="T1293" s="11">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1">
        <f t="shared" si="124"/>
        <v>42256.764212962968</v>
      </c>
      <c r="T1294" s="11">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1">
        <f t="shared" si="124"/>
        <v>42292.701053240744</v>
      </c>
      <c r="T1295" s="11">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1">
        <f t="shared" si="124"/>
        <v>42278.453668981485</v>
      </c>
      <c r="T1296" s="11">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1">
        <f t="shared" si="124"/>
        <v>42184.572881944448</v>
      </c>
      <c r="T1297" s="11">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1">
        <f t="shared" si="124"/>
        <v>42423.050613425927</v>
      </c>
      <c r="T1298" s="11">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1">
        <f t="shared" si="124"/>
        <v>42461.747199074074</v>
      </c>
      <c r="T1299" s="11">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1">
        <f t="shared" si="124"/>
        <v>42458.680925925932</v>
      </c>
      <c r="T1300" s="11">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1">
        <f t="shared" si="124"/>
        <v>42169.814340277779</v>
      </c>
      <c r="T1301" s="11">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1">
        <f t="shared" si="124"/>
        <v>42483.675208333334</v>
      </c>
      <c r="T1302" s="11">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1">
        <f t="shared" si="124"/>
        <v>42195.749745370369</v>
      </c>
      <c r="T1303" s="11">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1">
        <f t="shared" si="124"/>
        <v>42675.057997685188</v>
      </c>
      <c r="T1304" s="11">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1">
        <f t="shared" si="124"/>
        <v>42566.441203703704</v>
      </c>
      <c r="T1305" s="11">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1">
        <f t="shared" si="124"/>
        <v>42747.194502314815</v>
      </c>
      <c r="T1306" s="11">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1">
        <f t="shared" si="124"/>
        <v>42543.665601851855</v>
      </c>
      <c r="T1307" s="11">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1">
        <f t="shared" si="124"/>
        <v>41947.457569444443</v>
      </c>
      <c r="T1308" s="11">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1">
        <f t="shared" si="124"/>
        <v>42387.503229166665</v>
      </c>
      <c r="T1309" s="11">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1">
        <f t="shared" si="124"/>
        <v>42611.613564814819</v>
      </c>
      <c r="T1310" s="11">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1">
        <f t="shared" si="124"/>
        <v>42257.882731481484</v>
      </c>
      <c r="T1311" s="11">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1">
        <f t="shared" si="124"/>
        <v>42556.667245370365</v>
      </c>
      <c r="T1312" s="11">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1">
        <f t="shared" si="124"/>
        <v>42669.802303240736</v>
      </c>
      <c r="T1313" s="11">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1">
        <f t="shared" si="124"/>
        <v>42082.702800925923</v>
      </c>
      <c r="T1314" s="11">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1">
        <f t="shared" si="124"/>
        <v>42402.709652777776</v>
      </c>
      <c r="T1315" s="11">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1">
        <f t="shared" si="124"/>
        <v>42604.669675925921</v>
      </c>
      <c r="T1316" s="11">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1">
        <f t="shared" si="124"/>
        <v>42278.498240740737</v>
      </c>
      <c r="T1317" s="11">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1">
        <f t="shared" si="124"/>
        <v>42393.961909722217</v>
      </c>
      <c r="T1318" s="11">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1">
        <f t="shared" si="124"/>
        <v>42520.235486111109</v>
      </c>
      <c r="T1319" s="11">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1">
        <f t="shared" si="124"/>
        <v>41985.043657407412</v>
      </c>
      <c r="T1320" s="11">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1">
        <f t="shared" si="124"/>
        <v>41816.812094907407</v>
      </c>
      <c r="T1321" s="11">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1">
        <f t="shared" si="124"/>
        <v>42705.690347222218</v>
      </c>
      <c r="T1322" s="11">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1">
        <f t="shared" si="124"/>
        <v>42697.74927083333</v>
      </c>
      <c r="T1323" s="11">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1">
        <f t="shared" si="124"/>
        <v>42115.656539351854</v>
      </c>
      <c r="T1324" s="11">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1">
        <f t="shared" si="124"/>
        <v>42451.698449074072</v>
      </c>
      <c r="T1325" s="11">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1">
        <f t="shared" si="124"/>
        <v>42626.633703703701</v>
      </c>
      <c r="T1326" s="11">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1">
        <f t="shared" si="124"/>
        <v>42704.086053240739</v>
      </c>
      <c r="T1327" s="11">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1">
        <f t="shared" si="124"/>
        <v>41974.791990740734</v>
      </c>
      <c r="T1328" s="11">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1">
        <f t="shared" si="124"/>
        <v>42123.678645833337</v>
      </c>
      <c r="T1329" s="11">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1">
        <f t="shared" si="124"/>
        <v>42612.642754629633</v>
      </c>
      <c r="T1330" s="11">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1">
        <f t="shared" si="124"/>
        <v>41935.221585648149</v>
      </c>
      <c r="T1331" s="11">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1">
        <f t="shared" si="124"/>
        <v>42522.276724537034</v>
      </c>
      <c r="T1332" s="11">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1">
        <f t="shared" si="124"/>
        <v>42569.50409722222</v>
      </c>
      <c r="T1333" s="11">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e">
        <f t="shared" si="121"/>
        <v>#DIV/0!</v>
      </c>
      <c r="Q1334" t="str">
        <f t="shared" si="122"/>
        <v>technology</v>
      </c>
      <c r="R1334" t="str">
        <f t="shared" si="123"/>
        <v>wearables</v>
      </c>
      <c r="S1334" s="11">
        <f t="shared" si="124"/>
        <v>42732.060277777782</v>
      </c>
      <c r="T1334" s="11">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e">
        <f t="shared" si="121"/>
        <v>#DIV/0!</v>
      </c>
      <c r="Q1335" t="str">
        <f t="shared" si="122"/>
        <v>technology</v>
      </c>
      <c r="R1335" t="str">
        <f t="shared" si="123"/>
        <v>wearables</v>
      </c>
      <c r="S1335" s="11">
        <f t="shared" si="124"/>
        <v>41806.106770833336</v>
      </c>
      <c r="T1335" s="11">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1">
        <f t="shared" si="124"/>
        <v>42410.774155092593</v>
      </c>
      <c r="T1336" s="11">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1">
        <f t="shared" si="124"/>
        <v>42313.936365740738</v>
      </c>
      <c r="T1337" s="11">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1">
        <f t="shared" si="124"/>
        <v>41955.863750000004</v>
      </c>
      <c r="T1338" s="11">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1">
        <f t="shared" si="124"/>
        <v>42767.577303240745</v>
      </c>
      <c r="T1339" s="11">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1">
        <f t="shared" si="124"/>
        <v>42188.803622685184</v>
      </c>
      <c r="T1340" s="11">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1">
        <f t="shared" si="124"/>
        <v>41936.647164351853</v>
      </c>
      <c r="T1341" s="11">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e">
        <f t="shared" si="121"/>
        <v>#DIV/0!</v>
      </c>
      <c r="Q1342" t="str">
        <f t="shared" si="122"/>
        <v>technology</v>
      </c>
      <c r="R1342" t="str">
        <f t="shared" si="123"/>
        <v>wearables</v>
      </c>
      <c r="S1342" s="11">
        <f t="shared" si="124"/>
        <v>41836.595520833333</v>
      </c>
      <c r="T1342" s="11">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1">
        <f t="shared" si="124"/>
        <v>42612.624039351853</v>
      </c>
      <c r="T1343" s="11">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1">
        <f t="shared" si="124"/>
        <v>42172.816423611104</v>
      </c>
      <c r="T1344" s="11">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1">
        <f t="shared" si="124"/>
        <v>42542.526423611111</v>
      </c>
      <c r="T1345" s="11">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1">
        <f t="shared" si="124"/>
        <v>42522.789803240739</v>
      </c>
      <c r="T1346" s="11">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E1347/L1347</f>
        <v>53.571428571428569</v>
      </c>
      <c r="Q1347" t="str">
        <f t="shared" ref="Q1347:Q1410" si="128">LEFT(N1347, SEARCH("/", N1347, 1) -1)</f>
        <v>publishing</v>
      </c>
      <c r="R1347" t="str">
        <f t="shared" ref="R1347:R1410" si="129">RIGHT(N1347, LEN(N1347)-FIND("/", N1347))</f>
        <v>nonfiction</v>
      </c>
      <c r="S1347" s="11">
        <f t="shared" ref="S1347:S1410" si="130">(((J1347/60)/60)/24)+DATE(1970,1,1)</f>
        <v>41799.814340277779</v>
      </c>
      <c r="T1347" s="11">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1">
        <f t="shared" si="130"/>
        <v>41422.075821759259</v>
      </c>
      <c r="T1348" s="11">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1">
        <f t="shared" si="130"/>
        <v>42040.638020833328</v>
      </c>
      <c r="T1349" s="11">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1">
        <f t="shared" si="130"/>
        <v>41963.506168981476</v>
      </c>
      <c r="T1350" s="11">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1">
        <f t="shared" si="130"/>
        <v>42317.33258101852</v>
      </c>
      <c r="T1351" s="11">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1">
        <f t="shared" si="130"/>
        <v>42334.013124999998</v>
      </c>
      <c r="T1352" s="11">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1">
        <f t="shared" si="130"/>
        <v>42382.74009259259</v>
      </c>
      <c r="T1353" s="11">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1">
        <f t="shared" si="130"/>
        <v>42200.578310185185</v>
      </c>
      <c r="T1354" s="11">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1">
        <f t="shared" si="130"/>
        <v>41309.11791666667</v>
      </c>
      <c r="T1355" s="11">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1">
        <f t="shared" si="130"/>
        <v>42502.807627314818</v>
      </c>
      <c r="T1356" s="11">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1">
        <f t="shared" si="130"/>
        <v>41213.254687499997</v>
      </c>
      <c r="T1357" s="11">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1">
        <f t="shared" si="130"/>
        <v>41430.038888888892</v>
      </c>
      <c r="T1358" s="11">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1">
        <f t="shared" si="130"/>
        <v>41304.962233796294</v>
      </c>
      <c r="T1359" s="11">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1">
        <f t="shared" si="130"/>
        <v>40689.570868055554</v>
      </c>
      <c r="T1360" s="11">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1">
        <f t="shared" si="130"/>
        <v>40668.814699074072</v>
      </c>
      <c r="T1361" s="11">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1">
        <f t="shared" si="130"/>
        <v>41095.900694444441</v>
      </c>
      <c r="T1362" s="11">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1">
        <f t="shared" si="130"/>
        <v>41781.717268518521</v>
      </c>
      <c r="T1363" s="11">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1">
        <f t="shared" si="130"/>
        <v>41464.934386574074</v>
      </c>
      <c r="T1364" s="11">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1">
        <f t="shared" si="130"/>
        <v>42396.8440625</v>
      </c>
      <c r="T1365" s="11">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1">
        <f t="shared" si="130"/>
        <v>41951.695671296293</v>
      </c>
      <c r="T1366" s="11">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1">
        <f t="shared" si="130"/>
        <v>42049.733240740738</v>
      </c>
      <c r="T1367" s="11">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1">
        <f t="shared" si="130"/>
        <v>41924.996099537035</v>
      </c>
      <c r="T1368" s="11">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1">
        <f t="shared" si="130"/>
        <v>42292.002893518518</v>
      </c>
      <c r="T1369" s="11">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1">
        <f t="shared" si="130"/>
        <v>42146.190902777773</v>
      </c>
      <c r="T1370" s="11">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1">
        <f t="shared" si="130"/>
        <v>41710.594282407408</v>
      </c>
      <c r="T1371" s="11">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1">
        <f t="shared" si="130"/>
        <v>41548.00335648148</v>
      </c>
      <c r="T1372" s="11">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1">
        <f t="shared" si="130"/>
        <v>42101.758587962962</v>
      </c>
      <c r="T1373" s="11">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1">
        <f t="shared" si="130"/>
        <v>41072.739953703705</v>
      </c>
      <c r="T1374" s="11">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1">
        <f t="shared" si="130"/>
        <v>42704.95177083333</v>
      </c>
      <c r="T1375" s="11">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1">
        <f t="shared" si="130"/>
        <v>42424.161898148144</v>
      </c>
      <c r="T1376" s="11">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1">
        <f t="shared" si="130"/>
        <v>42720.066192129627</v>
      </c>
      <c r="T1377" s="11">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1">
        <f t="shared" si="130"/>
        <v>42677.669050925921</v>
      </c>
      <c r="T1378" s="11">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1">
        <f t="shared" si="130"/>
        <v>42747.219560185185</v>
      </c>
      <c r="T1379" s="11">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1">
        <f t="shared" si="130"/>
        <v>42568.759374999994</v>
      </c>
      <c r="T1380" s="11">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1">
        <f t="shared" si="130"/>
        <v>42130.491620370376</v>
      </c>
      <c r="T1381" s="11">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1">
        <f t="shared" si="130"/>
        <v>42141.762800925921</v>
      </c>
      <c r="T1382" s="11">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1">
        <f t="shared" si="130"/>
        <v>42703.214409722219</v>
      </c>
      <c r="T1383" s="11">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1">
        <f t="shared" si="130"/>
        <v>41370.800185185188</v>
      </c>
      <c r="T1384" s="11">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1">
        <f t="shared" si="130"/>
        <v>42707.074976851851</v>
      </c>
      <c r="T1385" s="11">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1">
        <f t="shared" si="130"/>
        <v>42160.735208333332</v>
      </c>
      <c r="T1386" s="11">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1">
        <f t="shared" si="130"/>
        <v>42433.688900462963</v>
      </c>
      <c r="T1387" s="11">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1">
        <f t="shared" si="130"/>
        <v>42184.646863425922</v>
      </c>
      <c r="T1388" s="11">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1">
        <f t="shared" si="130"/>
        <v>42126.92123842593</v>
      </c>
      <c r="T1389" s="11">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1">
        <f t="shared" si="130"/>
        <v>42634.614780092597</v>
      </c>
      <c r="T1390" s="11">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1">
        <f t="shared" si="130"/>
        <v>42565.480983796297</v>
      </c>
      <c r="T1391" s="11">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1">
        <f t="shared" si="130"/>
        <v>42087.803310185183</v>
      </c>
      <c r="T1392" s="11">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1">
        <f t="shared" si="130"/>
        <v>42193.650671296295</v>
      </c>
      <c r="T1393" s="11">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1">
        <f t="shared" si="130"/>
        <v>42401.154930555553</v>
      </c>
      <c r="T1394" s="11">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1">
        <f t="shared" si="130"/>
        <v>42553.681979166664</v>
      </c>
      <c r="T1395" s="11">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1">
        <f t="shared" si="130"/>
        <v>42752.144976851851</v>
      </c>
      <c r="T1396" s="11">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1">
        <f t="shared" si="130"/>
        <v>42719.90834490741</v>
      </c>
      <c r="T1397" s="11">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1">
        <f t="shared" si="130"/>
        <v>42018.99863425926</v>
      </c>
      <c r="T1398" s="11">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1">
        <f t="shared" si="130"/>
        <v>42640.917939814812</v>
      </c>
      <c r="T1399" s="11">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1">
        <f t="shared" si="130"/>
        <v>42526.874236111107</v>
      </c>
      <c r="T1400" s="11">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1">
        <f t="shared" si="130"/>
        <v>41889.004317129627</v>
      </c>
      <c r="T1401" s="11">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1">
        <f t="shared" si="130"/>
        <v>42498.341122685189</v>
      </c>
      <c r="T1402" s="11">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1">
        <f t="shared" si="130"/>
        <v>41399.99622685185</v>
      </c>
      <c r="T1403" s="11">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1">
        <f t="shared" si="130"/>
        <v>42065.053368055553</v>
      </c>
      <c r="T1404" s="11">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1">
        <f t="shared" si="130"/>
        <v>41451.062905092593</v>
      </c>
      <c r="T1405" s="11">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1">
        <f t="shared" si="130"/>
        <v>42032.510243055556</v>
      </c>
      <c r="T1406" s="11">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1">
        <f t="shared" si="130"/>
        <v>41941.680567129632</v>
      </c>
      <c r="T1407" s="11">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1">
        <f t="shared" si="130"/>
        <v>42297.432951388888</v>
      </c>
      <c r="T1408" s="11">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1">
        <f t="shared" si="130"/>
        <v>41838.536782407406</v>
      </c>
      <c r="T1409" s="11">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1">
        <f t="shared" si="130"/>
        <v>42291.872175925921</v>
      </c>
      <c r="T1410" s="11">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t="e">
        <f t="shared" ref="P1411:P1474" si="133">E1411/L1411</f>
        <v>#DIV/0!</v>
      </c>
      <c r="Q1411" t="str">
        <f t="shared" ref="Q1411:Q1474" si="134">LEFT(N1411, SEARCH("/", N1411, 1) -1)</f>
        <v>publishing</v>
      </c>
      <c r="R1411" t="str">
        <f t="shared" ref="R1411:R1474" si="135">RIGHT(N1411, LEN(N1411)-FIND("/", N1411))</f>
        <v>translations</v>
      </c>
      <c r="S1411" s="11">
        <f t="shared" ref="S1411:S1474" si="136">(((J1411/60)/60)/24)+DATE(1970,1,1)</f>
        <v>41945.133506944447</v>
      </c>
      <c r="T1411" s="11">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1">
        <f t="shared" si="136"/>
        <v>42479.318518518514</v>
      </c>
      <c r="T1412" s="11">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1">
        <f t="shared" si="136"/>
        <v>42013.059027777781</v>
      </c>
      <c r="T1413" s="11">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1">
        <f t="shared" si="136"/>
        <v>41947.063645833332</v>
      </c>
      <c r="T1414" s="11">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1">
        <f t="shared" si="136"/>
        <v>42360.437152777777</v>
      </c>
      <c r="T1415" s="11">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1">
        <f t="shared" si="136"/>
        <v>42708.25309027778</v>
      </c>
      <c r="T1416" s="11">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1">
        <f t="shared" si="136"/>
        <v>42192.675821759258</v>
      </c>
      <c r="T1417" s="11">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e">
        <f t="shared" si="133"/>
        <v>#DIV/0!</v>
      </c>
      <c r="Q1418" t="str">
        <f t="shared" si="134"/>
        <v>publishing</v>
      </c>
      <c r="R1418" t="str">
        <f t="shared" si="135"/>
        <v>translations</v>
      </c>
      <c r="S1418" s="11">
        <f t="shared" si="136"/>
        <v>42299.926145833335</v>
      </c>
      <c r="T1418" s="11">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1">
        <f t="shared" si="136"/>
        <v>42232.15016203704</v>
      </c>
      <c r="T1419" s="11">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1">
        <f t="shared" si="136"/>
        <v>42395.456412037034</v>
      </c>
      <c r="T1420" s="11">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1">
        <f t="shared" si="136"/>
        <v>42622.456238425926</v>
      </c>
      <c r="T1421" s="11">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1">
        <f t="shared" si="136"/>
        <v>42524.667662037042</v>
      </c>
      <c r="T1422" s="11">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1">
        <f t="shared" si="136"/>
        <v>42013.915613425925</v>
      </c>
      <c r="T1423" s="11">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1">
        <f t="shared" si="136"/>
        <v>42604.239629629628</v>
      </c>
      <c r="T1424" s="11">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1">
        <f t="shared" si="136"/>
        <v>42340.360312500001</v>
      </c>
      <c r="T1425" s="11">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1">
        <f t="shared" si="136"/>
        <v>42676.717615740738</v>
      </c>
      <c r="T1426" s="11">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e">
        <f t="shared" si="133"/>
        <v>#DIV/0!</v>
      </c>
      <c r="Q1427" t="str">
        <f t="shared" si="134"/>
        <v>publishing</v>
      </c>
      <c r="R1427" t="str">
        <f t="shared" si="135"/>
        <v>translations</v>
      </c>
      <c r="S1427" s="11">
        <f t="shared" si="136"/>
        <v>42093.131469907406</v>
      </c>
      <c r="T1427" s="11">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e">
        <f t="shared" si="133"/>
        <v>#DIV/0!</v>
      </c>
      <c r="Q1428" t="str">
        <f t="shared" si="134"/>
        <v>publishing</v>
      </c>
      <c r="R1428" t="str">
        <f t="shared" si="135"/>
        <v>translations</v>
      </c>
      <c r="S1428" s="11">
        <f t="shared" si="136"/>
        <v>42180.390277777777</v>
      </c>
      <c r="T1428" s="11">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1">
        <f t="shared" si="136"/>
        <v>42601.851678240739</v>
      </c>
      <c r="T1429" s="11">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1">
        <f t="shared" si="136"/>
        <v>42432.379826388889</v>
      </c>
      <c r="T1430" s="11">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e">
        <f t="shared" si="133"/>
        <v>#DIV/0!</v>
      </c>
      <c r="Q1431" t="str">
        <f t="shared" si="134"/>
        <v>publishing</v>
      </c>
      <c r="R1431" t="str">
        <f t="shared" si="135"/>
        <v>translations</v>
      </c>
      <c r="S1431" s="11">
        <f t="shared" si="136"/>
        <v>42074.060671296291</v>
      </c>
      <c r="T1431" s="11">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1">
        <f t="shared" si="136"/>
        <v>41961.813518518517</v>
      </c>
      <c r="T1432" s="11">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1">
        <f t="shared" si="136"/>
        <v>42304.210833333331</v>
      </c>
      <c r="T1433" s="11">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e">
        <f t="shared" si="133"/>
        <v>#DIV/0!</v>
      </c>
      <c r="Q1434" t="str">
        <f t="shared" si="134"/>
        <v>publishing</v>
      </c>
      <c r="R1434" t="str">
        <f t="shared" si="135"/>
        <v>translations</v>
      </c>
      <c r="S1434" s="11">
        <f t="shared" si="136"/>
        <v>42175.780416666668</v>
      </c>
      <c r="T1434" s="11">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1">
        <f t="shared" si="136"/>
        <v>42673.625868055555</v>
      </c>
      <c r="T1435" s="11">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1">
        <f t="shared" si="136"/>
        <v>42142.767106481479</v>
      </c>
      <c r="T1436" s="11">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1">
        <f t="shared" si="136"/>
        <v>42258.780324074076</v>
      </c>
      <c r="T1437" s="11">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1">
        <f t="shared" si="136"/>
        <v>42391.35019675926</v>
      </c>
      <c r="T1438" s="11">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1">
        <f t="shared" si="136"/>
        <v>41796.531701388885</v>
      </c>
      <c r="T1439" s="11">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1">
        <f t="shared" si="136"/>
        <v>42457.871516203704</v>
      </c>
      <c r="T1440" s="11">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1">
        <f t="shared" si="136"/>
        <v>42040.829872685179</v>
      </c>
      <c r="T1441" s="11">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1">
        <f t="shared" si="136"/>
        <v>42486.748414351852</v>
      </c>
      <c r="T1442" s="11">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1">
        <f t="shared" si="136"/>
        <v>42198.765844907408</v>
      </c>
      <c r="T1443" s="11">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e">
        <f t="shared" si="133"/>
        <v>#DIV/0!</v>
      </c>
      <c r="Q1444" t="str">
        <f t="shared" si="134"/>
        <v>publishing</v>
      </c>
      <c r="R1444" t="str">
        <f t="shared" si="135"/>
        <v>translations</v>
      </c>
      <c r="S1444" s="11">
        <f t="shared" si="136"/>
        <v>42485.64534722222</v>
      </c>
      <c r="T1444" s="11">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e">
        <f t="shared" si="133"/>
        <v>#DIV/0!</v>
      </c>
      <c r="Q1445" t="str">
        <f t="shared" si="134"/>
        <v>publishing</v>
      </c>
      <c r="R1445" t="str">
        <f t="shared" si="135"/>
        <v>translations</v>
      </c>
      <c r="S1445" s="11">
        <f t="shared" si="136"/>
        <v>42707.926030092596</v>
      </c>
      <c r="T1445" s="11">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e">
        <f t="shared" si="133"/>
        <v>#DIV/0!</v>
      </c>
      <c r="Q1446" t="str">
        <f t="shared" si="134"/>
        <v>publishing</v>
      </c>
      <c r="R1446" t="str">
        <f t="shared" si="135"/>
        <v>translations</v>
      </c>
      <c r="S1446" s="11">
        <f t="shared" si="136"/>
        <v>42199.873402777783</v>
      </c>
      <c r="T1446" s="11">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e">
        <f t="shared" si="133"/>
        <v>#DIV/0!</v>
      </c>
      <c r="Q1447" t="str">
        <f t="shared" si="134"/>
        <v>publishing</v>
      </c>
      <c r="R1447" t="str">
        <f t="shared" si="135"/>
        <v>translations</v>
      </c>
      <c r="S1447" s="11">
        <f t="shared" si="136"/>
        <v>42139.542303240742</v>
      </c>
      <c r="T1447" s="11">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e">
        <f t="shared" si="133"/>
        <v>#DIV/0!</v>
      </c>
      <c r="Q1448" t="str">
        <f t="shared" si="134"/>
        <v>publishing</v>
      </c>
      <c r="R1448" t="str">
        <f t="shared" si="135"/>
        <v>translations</v>
      </c>
      <c r="S1448" s="11">
        <f t="shared" si="136"/>
        <v>42461.447662037041</v>
      </c>
      <c r="T1448" s="11">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1">
        <f t="shared" si="136"/>
        <v>42529.730717592596</v>
      </c>
      <c r="T1449" s="11">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e">
        <f t="shared" si="133"/>
        <v>#DIV/0!</v>
      </c>
      <c r="Q1450" t="str">
        <f t="shared" si="134"/>
        <v>publishing</v>
      </c>
      <c r="R1450" t="str">
        <f t="shared" si="135"/>
        <v>translations</v>
      </c>
      <c r="S1450" s="11">
        <f t="shared" si="136"/>
        <v>42115.936550925922</v>
      </c>
      <c r="T1450" s="11">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e">
        <f t="shared" si="133"/>
        <v>#DIV/0!</v>
      </c>
      <c r="Q1451" t="str">
        <f t="shared" si="134"/>
        <v>publishing</v>
      </c>
      <c r="R1451" t="str">
        <f t="shared" si="135"/>
        <v>translations</v>
      </c>
      <c r="S1451" s="11">
        <f t="shared" si="136"/>
        <v>42086.811400462961</v>
      </c>
      <c r="T1451" s="11">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1">
        <f t="shared" si="136"/>
        <v>42390.171261574069</v>
      </c>
      <c r="T1452" s="11">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1">
        <f t="shared" si="136"/>
        <v>41931.959016203706</v>
      </c>
      <c r="T1453" s="11">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e">
        <f t="shared" si="133"/>
        <v>#DIV/0!</v>
      </c>
      <c r="Q1454" t="str">
        <f t="shared" si="134"/>
        <v>publishing</v>
      </c>
      <c r="R1454" t="str">
        <f t="shared" si="135"/>
        <v>translations</v>
      </c>
      <c r="S1454" s="11">
        <f t="shared" si="136"/>
        <v>41818.703275462962</v>
      </c>
      <c r="T1454" s="11">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e">
        <f t="shared" si="133"/>
        <v>#DIV/0!</v>
      </c>
      <c r="Q1455" t="str">
        <f t="shared" si="134"/>
        <v>publishing</v>
      </c>
      <c r="R1455" t="str">
        <f t="shared" si="135"/>
        <v>translations</v>
      </c>
      <c r="S1455" s="11">
        <f t="shared" si="136"/>
        <v>42795.696145833332</v>
      </c>
      <c r="T1455" s="11">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1">
        <f t="shared" si="136"/>
        <v>42463.866666666669</v>
      </c>
      <c r="T1456" s="11">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1">
        <f t="shared" si="136"/>
        <v>41832.672685185185</v>
      </c>
      <c r="T1457" s="11">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1">
        <f t="shared" si="136"/>
        <v>42708.668576388889</v>
      </c>
      <c r="T1458" s="11">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e">
        <f t="shared" si="133"/>
        <v>#DIV/0!</v>
      </c>
      <c r="Q1459" t="str">
        <f t="shared" si="134"/>
        <v>publishing</v>
      </c>
      <c r="R1459" t="str">
        <f t="shared" si="135"/>
        <v>translations</v>
      </c>
      <c r="S1459" s="11">
        <f t="shared" si="136"/>
        <v>42289.89634259259</v>
      </c>
      <c r="T1459" s="11">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e">
        <f t="shared" si="133"/>
        <v>#DIV/0!</v>
      </c>
      <c r="Q1460" t="str">
        <f t="shared" si="134"/>
        <v>publishing</v>
      </c>
      <c r="R1460" t="str">
        <f t="shared" si="135"/>
        <v>translations</v>
      </c>
      <c r="S1460" s="11">
        <f t="shared" si="136"/>
        <v>41831.705555555556</v>
      </c>
      <c r="T1460" s="11">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e">
        <f t="shared" si="133"/>
        <v>#DIV/0!</v>
      </c>
      <c r="Q1461" t="str">
        <f t="shared" si="134"/>
        <v>publishing</v>
      </c>
      <c r="R1461" t="str">
        <f t="shared" si="135"/>
        <v>translations</v>
      </c>
      <c r="S1461" s="11">
        <f t="shared" si="136"/>
        <v>42312.204814814817</v>
      </c>
      <c r="T1461" s="11">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e">
        <f t="shared" si="133"/>
        <v>#DIV/0!</v>
      </c>
      <c r="Q1462" t="str">
        <f t="shared" si="134"/>
        <v>publishing</v>
      </c>
      <c r="R1462" t="str">
        <f t="shared" si="135"/>
        <v>translations</v>
      </c>
      <c r="S1462" s="11">
        <f t="shared" si="136"/>
        <v>41915.896967592591</v>
      </c>
      <c r="T1462" s="11">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1">
        <f t="shared" si="136"/>
        <v>41899.645300925928</v>
      </c>
      <c r="T1463" s="11">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1">
        <f t="shared" si="136"/>
        <v>41344.662858796299</v>
      </c>
      <c r="T1464" s="11">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1">
        <f t="shared" si="136"/>
        <v>41326.911319444444</v>
      </c>
      <c r="T1465" s="11">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1">
        <f t="shared" si="136"/>
        <v>41291.661550925928</v>
      </c>
      <c r="T1466" s="11">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1">
        <f t="shared" si="136"/>
        <v>40959.734398148146</v>
      </c>
      <c r="T1467" s="11">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1">
        <f t="shared" si="136"/>
        <v>42340.172060185185</v>
      </c>
      <c r="T1468" s="11">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1">
        <f t="shared" si="136"/>
        <v>40933.80190972222</v>
      </c>
      <c r="T1469" s="11">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1">
        <f t="shared" si="136"/>
        <v>40646.014456018522</v>
      </c>
      <c r="T1470" s="11">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1">
        <f t="shared" si="136"/>
        <v>41290.598483796297</v>
      </c>
      <c r="T1471" s="11">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1">
        <f t="shared" si="136"/>
        <v>41250.827118055553</v>
      </c>
      <c r="T1472" s="11">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1">
        <f t="shared" si="136"/>
        <v>42073.957569444443</v>
      </c>
      <c r="T1473" s="11">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1">
        <f t="shared" si="136"/>
        <v>41533.542858796296</v>
      </c>
      <c r="T1474" s="11">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E1475/L1475</f>
        <v>38.462553191489363</v>
      </c>
      <c r="Q1475" t="str">
        <f t="shared" ref="Q1475:Q1538" si="140">LEFT(N1475, SEARCH("/", N1475, 1) -1)</f>
        <v>publishing</v>
      </c>
      <c r="R1475" t="str">
        <f t="shared" ref="R1475:R1538" si="141">RIGHT(N1475, LEN(N1475)-FIND("/", N1475))</f>
        <v>radio &amp; podcasts</v>
      </c>
      <c r="S1475" s="11">
        <f t="shared" ref="S1475:S1538" si="142">(((J1475/60)/60)/24)+DATE(1970,1,1)</f>
        <v>40939.979618055557</v>
      </c>
      <c r="T1475" s="11">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1">
        <f t="shared" si="142"/>
        <v>41500.727916666663</v>
      </c>
      <c r="T1476" s="11">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1">
        <f t="shared" si="142"/>
        <v>41960.722951388889</v>
      </c>
      <c r="T1477" s="11">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1">
        <f t="shared" si="142"/>
        <v>40766.041921296295</v>
      </c>
      <c r="T1478" s="11">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1">
        <f t="shared" si="142"/>
        <v>40840.615787037037</v>
      </c>
      <c r="T1479" s="11">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1">
        <f t="shared" si="142"/>
        <v>41394.871678240743</v>
      </c>
      <c r="T1480" s="11">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1">
        <f t="shared" si="142"/>
        <v>41754.745243055557</v>
      </c>
      <c r="T1481" s="11">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1">
        <f t="shared" si="142"/>
        <v>41464.934016203704</v>
      </c>
      <c r="T1482" s="11">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1">
        <f t="shared" si="142"/>
        <v>41550.922974537039</v>
      </c>
      <c r="T1483" s="11">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1">
        <f t="shared" si="142"/>
        <v>41136.85805555556</v>
      </c>
      <c r="T1484" s="11">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1">
        <f t="shared" si="142"/>
        <v>42548.192997685182</v>
      </c>
      <c r="T1485" s="11">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e">
        <f t="shared" si="139"/>
        <v>#DIV/0!</v>
      </c>
      <c r="Q1486" t="str">
        <f t="shared" si="140"/>
        <v>publishing</v>
      </c>
      <c r="R1486" t="str">
        <f t="shared" si="141"/>
        <v>fiction</v>
      </c>
      <c r="S1486" s="11">
        <f t="shared" si="142"/>
        <v>41053.200960648144</v>
      </c>
      <c r="T1486" s="11">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1">
        <f t="shared" si="142"/>
        <v>42130.795983796299</v>
      </c>
      <c r="T1487" s="11">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1">
        <f t="shared" si="142"/>
        <v>42032.168530092589</v>
      </c>
      <c r="T1488" s="11">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e">
        <f t="shared" si="139"/>
        <v>#DIV/0!</v>
      </c>
      <c r="Q1489" t="str">
        <f t="shared" si="140"/>
        <v>publishing</v>
      </c>
      <c r="R1489" t="str">
        <f t="shared" si="141"/>
        <v>fiction</v>
      </c>
      <c r="S1489" s="11">
        <f t="shared" si="142"/>
        <v>42554.917488425926</v>
      </c>
      <c r="T1489" s="11">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1">
        <f t="shared" si="142"/>
        <v>41614.563194444447</v>
      </c>
      <c r="T1490" s="11">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e">
        <f t="shared" si="139"/>
        <v>#DIV/0!</v>
      </c>
      <c r="Q1491" t="str">
        <f t="shared" si="140"/>
        <v>publishing</v>
      </c>
      <c r="R1491" t="str">
        <f t="shared" si="141"/>
        <v>fiction</v>
      </c>
      <c r="S1491" s="11">
        <f t="shared" si="142"/>
        <v>41198.611712962964</v>
      </c>
      <c r="T1491" s="11">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1">
        <f t="shared" si="142"/>
        <v>41520.561041666668</v>
      </c>
      <c r="T1492" s="11">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1">
        <f t="shared" si="142"/>
        <v>41991.713460648149</v>
      </c>
      <c r="T1493" s="11">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1">
        <f t="shared" si="142"/>
        <v>40682.884791666671</v>
      </c>
      <c r="T1494" s="11">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e">
        <f t="shared" si="139"/>
        <v>#DIV/0!</v>
      </c>
      <c r="Q1495" t="str">
        <f t="shared" si="140"/>
        <v>publishing</v>
      </c>
      <c r="R1495" t="str">
        <f t="shared" si="141"/>
        <v>fiction</v>
      </c>
      <c r="S1495" s="11">
        <f t="shared" si="142"/>
        <v>41411.866608796299</v>
      </c>
      <c r="T1495" s="11">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1">
        <f t="shared" si="142"/>
        <v>42067.722372685181</v>
      </c>
      <c r="T1496" s="11">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e">
        <f t="shared" si="139"/>
        <v>#DIV/0!</v>
      </c>
      <c r="Q1497" t="str">
        <f t="shared" si="140"/>
        <v>publishing</v>
      </c>
      <c r="R1497" t="str">
        <f t="shared" si="141"/>
        <v>fiction</v>
      </c>
      <c r="S1497" s="11">
        <f t="shared" si="142"/>
        <v>40752.789710648147</v>
      </c>
      <c r="T1497" s="11">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e">
        <f t="shared" si="139"/>
        <v>#DIV/0!</v>
      </c>
      <c r="Q1498" t="str">
        <f t="shared" si="140"/>
        <v>publishing</v>
      </c>
      <c r="R1498" t="str">
        <f t="shared" si="141"/>
        <v>fiction</v>
      </c>
      <c r="S1498" s="11">
        <f t="shared" si="142"/>
        <v>41838.475219907406</v>
      </c>
      <c r="T1498" s="11">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1">
        <f t="shared" si="142"/>
        <v>41444.64261574074</v>
      </c>
      <c r="T1499" s="11">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1">
        <f t="shared" si="142"/>
        <v>41840.983541666668</v>
      </c>
      <c r="T1500" s="11">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1">
        <f t="shared" si="142"/>
        <v>42527.007326388892</v>
      </c>
      <c r="T1501" s="11">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1">
        <f t="shared" si="142"/>
        <v>41365.904594907406</v>
      </c>
      <c r="T1502" s="11">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1">
        <f t="shared" si="142"/>
        <v>42163.583599537036</v>
      </c>
      <c r="T1503" s="11">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1">
        <f t="shared" si="142"/>
        <v>42426.542592592596</v>
      </c>
      <c r="T1504" s="11">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1">
        <f t="shared" si="142"/>
        <v>42606.347233796296</v>
      </c>
      <c r="T1505" s="11">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1">
        <f t="shared" si="142"/>
        <v>41772.657685185186</v>
      </c>
      <c r="T1506" s="11">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1">
        <f t="shared" si="142"/>
        <v>42414.44332175926</v>
      </c>
      <c r="T1507" s="11">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1">
        <f t="shared" si="142"/>
        <v>41814.785925925928</v>
      </c>
      <c r="T1508" s="11">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1">
        <f t="shared" si="142"/>
        <v>40254.450335648151</v>
      </c>
      <c r="T1509" s="11">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1">
        <f t="shared" si="142"/>
        <v>41786.614363425928</v>
      </c>
      <c r="T1510" s="11">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1">
        <f t="shared" si="142"/>
        <v>42751.533391203702</v>
      </c>
      <c r="T1511" s="11">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1">
        <f t="shared" si="142"/>
        <v>41809.385162037033</v>
      </c>
      <c r="T1512" s="11">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1">
        <f t="shared" si="142"/>
        <v>42296.583379629628</v>
      </c>
      <c r="T1513" s="11">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1">
        <f t="shared" si="142"/>
        <v>42741.684479166666</v>
      </c>
      <c r="T1514" s="11">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1">
        <f t="shared" si="142"/>
        <v>41806.637337962966</v>
      </c>
      <c r="T1515" s="11">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1">
        <f t="shared" si="142"/>
        <v>42234.597685185188</v>
      </c>
      <c r="T1516" s="11">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1">
        <f t="shared" si="142"/>
        <v>42415.253437499996</v>
      </c>
      <c r="T1517" s="11">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1">
        <f t="shared" si="142"/>
        <v>42619.466342592597</v>
      </c>
      <c r="T1518" s="11">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1">
        <f t="shared" si="142"/>
        <v>41948.56658564815</v>
      </c>
      <c r="T1519" s="11">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1">
        <f t="shared" si="142"/>
        <v>41760.8200462963</v>
      </c>
      <c r="T1520" s="11">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1">
        <f t="shared" si="142"/>
        <v>41782.741701388892</v>
      </c>
      <c r="T1521" s="11">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1">
        <f t="shared" si="142"/>
        <v>41955.857789351852</v>
      </c>
      <c r="T1522" s="11">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1">
        <f t="shared" si="142"/>
        <v>42493.167719907404</v>
      </c>
      <c r="T1523" s="11">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1">
        <f t="shared" si="142"/>
        <v>41899.830312500002</v>
      </c>
      <c r="T1524" s="11">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1">
        <f t="shared" si="142"/>
        <v>41964.751342592594</v>
      </c>
      <c r="T1525" s="11">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1">
        <f t="shared" si="142"/>
        <v>42756.501041666663</v>
      </c>
      <c r="T1526" s="11">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1">
        <f t="shared" si="142"/>
        <v>42570.702986111108</v>
      </c>
      <c r="T1527" s="11">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1">
        <f t="shared" si="142"/>
        <v>42339.276006944448</v>
      </c>
      <c r="T1528" s="11">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1">
        <f t="shared" si="142"/>
        <v>42780.600532407407</v>
      </c>
      <c r="T1529" s="11">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1">
        <f t="shared" si="142"/>
        <v>42736.732893518521</v>
      </c>
      <c r="T1530" s="11">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1">
        <f t="shared" si="142"/>
        <v>42052.628703703704</v>
      </c>
      <c r="T1531" s="11">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1">
        <f t="shared" si="142"/>
        <v>42275.767303240747</v>
      </c>
      <c r="T1532" s="11">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1">
        <f t="shared" si="142"/>
        <v>41941.802384259259</v>
      </c>
      <c r="T1533" s="11">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1">
        <f t="shared" si="142"/>
        <v>42391.475289351853</v>
      </c>
      <c r="T1534" s="11">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1">
        <f t="shared" si="142"/>
        <v>42443.00204861111</v>
      </c>
      <c r="T1535" s="11">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1">
        <f t="shared" si="142"/>
        <v>42221.67432870371</v>
      </c>
      <c r="T1536" s="11">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1">
        <f t="shared" si="142"/>
        <v>42484.829062500001</v>
      </c>
      <c r="T1537" s="11">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1">
        <f t="shared" si="142"/>
        <v>42213.802199074074</v>
      </c>
      <c r="T1538" s="11">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E1539/L1539</f>
        <v>96.375</v>
      </c>
      <c r="Q1539" t="str">
        <f t="shared" ref="Q1539:Q1602" si="146">LEFT(N1539, SEARCH("/", N1539, 1) -1)</f>
        <v>photography</v>
      </c>
      <c r="R1539" t="str">
        <f t="shared" ref="R1539:R1602" si="147">RIGHT(N1539, LEN(N1539)-FIND("/", N1539))</f>
        <v>photobooks</v>
      </c>
      <c r="S1539" s="11">
        <f t="shared" ref="S1539:S1602" si="148">(((J1539/60)/60)/24)+DATE(1970,1,1)</f>
        <v>42552.315127314811</v>
      </c>
      <c r="T1539" s="11">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1">
        <f t="shared" si="148"/>
        <v>41981.782060185185</v>
      </c>
      <c r="T1540" s="11">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1">
        <f t="shared" si="148"/>
        <v>42705.919201388882</v>
      </c>
      <c r="T1541" s="11">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1">
        <f t="shared" si="148"/>
        <v>41939.00712962963</v>
      </c>
      <c r="T1542" s="11">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1">
        <f t="shared" si="148"/>
        <v>41974.712245370371</v>
      </c>
      <c r="T1543" s="11">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1">
        <f t="shared" si="148"/>
        <v>42170.996527777781</v>
      </c>
      <c r="T1544" s="11">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1">
        <f t="shared" si="148"/>
        <v>41935.509652777779</v>
      </c>
      <c r="T1545" s="11">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e">
        <f t="shared" si="145"/>
        <v>#DIV/0!</v>
      </c>
      <c r="Q1546" t="str">
        <f t="shared" si="146"/>
        <v>photography</v>
      </c>
      <c r="R1546" t="str">
        <f t="shared" si="147"/>
        <v>nature</v>
      </c>
      <c r="S1546" s="11">
        <f t="shared" si="148"/>
        <v>42053.051203703704</v>
      </c>
      <c r="T1546" s="11">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1">
        <f t="shared" si="148"/>
        <v>42031.884652777779</v>
      </c>
      <c r="T1547" s="11">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1">
        <f t="shared" si="148"/>
        <v>41839.212951388887</v>
      </c>
      <c r="T1548" s="11">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e">
        <f t="shared" si="145"/>
        <v>#DIV/0!</v>
      </c>
      <c r="Q1549" t="str">
        <f t="shared" si="146"/>
        <v>photography</v>
      </c>
      <c r="R1549" t="str">
        <f t="shared" si="147"/>
        <v>nature</v>
      </c>
      <c r="S1549" s="11">
        <f t="shared" si="148"/>
        <v>42782.426875000005</v>
      </c>
      <c r="T1549" s="11">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1">
        <f t="shared" si="148"/>
        <v>42286.88217592593</v>
      </c>
      <c r="T1550" s="11">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1">
        <f t="shared" si="148"/>
        <v>42281.136099537034</v>
      </c>
      <c r="T1551" s="11">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1">
        <f t="shared" si="148"/>
        <v>42472.449467592596</v>
      </c>
      <c r="T1552" s="11">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e">
        <f t="shared" si="145"/>
        <v>#DIV/0!</v>
      </c>
      <c r="Q1553" t="str">
        <f t="shared" si="146"/>
        <v>photography</v>
      </c>
      <c r="R1553" t="str">
        <f t="shared" si="147"/>
        <v>nature</v>
      </c>
      <c r="S1553" s="11">
        <f t="shared" si="148"/>
        <v>42121.824525462958</v>
      </c>
      <c r="T1553" s="11">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1">
        <f t="shared" si="148"/>
        <v>41892.688750000001</v>
      </c>
      <c r="T1554" s="11">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e">
        <f t="shared" si="145"/>
        <v>#DIV/0!</v>
      </c>
      <c r="Q1555" t="str">
        <f t="shared" si="146"/>
        <v>photography</v>
      </c>
      <c r="R1555" t="str">
        <f t="shared" si="147"/>
        <v>nature</v>
      </c>
      <c r="S1555" s="11">
        <f t="shared" si="148"/>
        <v>42219.282951388886</v>
      </c>
      <c r="T1555" s="11">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e">
        <f t="shared" si="145"/>
        <v>#DIV/0!</v>
      </c>
      <c r="Q1556" t="str">
        <f t="shared" si="146"/>
        <v>photography</v>
      </c>
      <c r="R1556" t="str">
        <f t="shared" si="147"/>
        <v>nature</v>
      </c>
      <c r="S1556" s="11">
        <f t="shared" si="148"/>
        <v>42188.252199074079</v>
      </c>
      <c r="T1556" s="11">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e">
        <f t="shared" si="145"/>
        <v>#DIV/0!</v>
      </c>
      <c r="Q1557" t="str">
        <f t="shared" si="146"/>
        <v>photography</v>
      </c>
      <c r="R1557" t="str">
        <f t="shared" si="147"/>
        <v>nature</v>
      </c>
      <c r="S1557" s="11">
        <f t="shared" si="148"/>
        <v>42241.613796296297</v>
      </c>
      <c r="T1557" s="11">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1">
        <f t="shared" si="148"/>
        <v>42525.153055555551</v>
      </c>
      <c r="T1558" s="11">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1">
        <f t="shared" si="148"/>
        <v>41871.65315972222</v>
      </c>
      <c r="T1559" s="11">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1">
        <f t="shared" si="148"/>
        <v>42185.397673611107</v>
      </c>
      <c r="T1560" s="11">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1">
        <f t="shared" si="148"/>
        <v>42108.05322916666</v>
      </c>
      <c r="T1561" s="11">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1">
        <f t="shared" si="148"/>
        <v>41936.020752314813</v>
      </c>
      <c r="T1562" s="11">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1">
        <f t="shared" si="148"/>
        <v>41555.041701388887</v>
      </c>
      <c r="T1563" s="11">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e">
        <f t="shared" si="145"/>
        <v>#DIV/0!</v>
      </c>
      <c r="Q1564" t="str">
        <f t="shared" si="146"/>
        <v>publishing</v>
      </c>
      <c r="R1564" t="str">
        <f t="shared" si="147"/>
        <v>art books</v>
      </c>
      <c r="S1564" s="11">
        <f t="shared" si="148"/>
        <v>40079.566157407404</v>
      </c>
      <c r="T1564" s="11">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1">
        <f t="shared" si="148"/>
        <v>41652.742488425924</v>
      </c>
      <c r="T1565" s="11">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1">
        <f t="shared" si="148"/>
        <v>42121.367002314815</v>
      </c>
      <c r="T1566" s="11">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1">
        <f t="shared" si="148"/>
        <v>40672.729872685188</v>
      </c>
      <c r="T1567" s="11">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1">
        <f t="shared" si="148"/>
        <v>42549.916712962964</v>
      </c>
      <c r="T1568" s="11">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1">
        <f t="shared" si="148"/>
        <v>41671.936863425923</v>
      </c>
      <c r="T1569" s="11">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1">
        <f t="shared" si="148"/>
        <v>41962.062326388885</v>
      </c>
      <c r="T1570" s="11">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e">
        <f t="shared" si="145"/>
        <v>#DIV/0!</v>
      </c>
      <c r="Q1571" t="str">
        <f t="shared" si="146"/>
        <v>publishing</v>
      </c>
      <c r="R1571" t="str">
        <f t="shared" si="147"/>
        <v>art books</v>
      </c>
      <c r="S1571" s="11">
        <f t="shared" si="148"/>
        <v>41389.679560185185</v>
      </c>
      <c r="T1571" s="11">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1">
        <f t="shared" si="148"/>
        <v>42438.813449074078</v>
      </c>
      <c r="T1572" s="11">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1">
        <f t="shared" si="148"/>
        <v>42144.769479166673</v>
      </c>
      <c r="T1573" s="11">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1">
        <f t="shared" si="148"/>
        <v>42404.033090277779</v>
      </c>
      <c r="T1574" s="11">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1">
        <f t="shared" si="148"/>
        <v>42786.000023148154</v>
      </c>
      <c r="T1575" s="11">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1">
        <f t="shared" si="148"/>
        <v>42017.927418981482</v>
      </c>
      <c r="T1576" s="11">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1">
        <f t="shared" si="148"/>
        <v>41799.524259259262</v>
      </c>
      <c r="T1577" s="11">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1">
        <f t="shared" si="148"/>
        <v>42140.879259259258</v>
      </c>
      <c r="T1578" s="11">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1">
        <f t="shared" si="148"/>
        <v>41054.847777777781</v>
      </c>
      <c r="T1579" s="11">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1">
        <f t="shared" si="148"/>
        <v>40399.065868055557</v>
      </c>
      <c r="T1580" s="11">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1">
        <f t="shared" si="148"/>
        <v>41481.996423611112</v>
      </c>
      <c r="T1581" s="11">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e">
        <f t="shared" si="145"/>
        <v>#DIV/0!</v>
      </c>
      <c r="Q1582" t="str">
        <f t="shared" si="146"/>
        <v>publishing</v>
      </c>
      <c r="R1582" t="str">
        <f t="shared" si="147"/>
        <v>art books</v>
      </c>
      <c r="S1582" s="11">
        <f t="shared" si="148"/>
        <v>40990.050069444449</v>
      </c>
      <c r="T1582" s="11">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1">
        <f t="shared" si="148"/>
        <v>42325.448958333334</v>
      </c>
      <c r="T1583" s="11">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1">
        <f t="shared" si="148"/>
        <v>42246.789965277778</v>
      </c>
      <c r="T1584" s="11">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1">
        <f t="shared" si="148"/>
        <v>41877.904988425929</v>
      </c>
      <c r="T1585" s="11">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e">
        <f t="shared" si="145"/>
        <v>#DIV/0!</v>
      </c>
      <c r="Q1586" t="str">
        <f t="shared" si="146"/>
        <v>photography</v>
      </c>
      <c r="R1586" t="str">
        <f t="shared" si="147"/>
        <v>places</v>
      </c>
      <c r="S1586" s="11">
        <f t="shared" si="148"/>
        <v>41779.649317129632</v>
      </c>
      <c r="T1586" s="11">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1">
        <f t="shared" si="148"/>
        <v>42707.895462962959</v>
      </c>
      <c r="T1587" s="11">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e">
        <f t="shared" si="145"/>
        <v>#DIV/0!</v>
      </c>
      <c r="Q1588" t="str">
        <f t="shared" si="146"/>
        <v>photography</v>
      </c>
      <c r="R1588" t="str">
        <f t="shared" si="147"/>
        <v>places</v>
      </c>
      <c r="S1588" s="11">
        <f t="shared" si="148"/>
        <v>42069.104421296302</v>
      </c>
      <c r="T1588" s="11">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1">
        <f t="shared" si="148"/>
        <v>41956.950983796298</v>
      </c>
      <c r="T1589" s="11">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e">
        <f t="shared" si="145"/>
        <v>#DIV/0!</v>
      </c>
      <c r="Q1590" t="str">
        <f t="shared" si="146"/>
        <v>photography</v>
      </c>
      <c r="R1590" t="str">
        <f t="shared" si="147"/>
        <v>places</v>
      </c>
      <c r="S1590" s="11">
        <f t="shared" si="148"/>
        <v>42005.24998842593</v>
      </c>
      <c r="T1590" s="11">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e">
        <f t="shared" si="145"/>
        <v>#DIV/0!</v>
      </c>
      <c r="Q1591" t="str">
        <f t="shared" si="146"/>
        <v>photography</v>
      </c>
      <c r="R1591" t="str">
        <f t="shared" si="147"/>
        <v>places</v>
      </c>
      <c r="S1591" s="11">
        <f t="shared" si="148"/>
        <v>42256.984791666662</v>
      </c>
      <c r="T1591" s="11">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1">
        <f t="shared" si="148"/>
        <v>42240.857222222221</v>
      </c>
      <c r="T1592" s="11">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1">
        <f t="shared" si="148"/>
        <v>42433.726168981477</v>
      </c>
      <c r="T1593" s="11">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e">
        <f t="shared" si="145"/>
        <v>#DIV/0!</v>
      </c>
      <c r="Q1594" t="str">
        <f t="shared" si="146"/>
        <v>photography</v>
      </c>
      <c r="R1594" t="str">
        <f t="shared" si="147"/>
        <v>places</v>
      </c>
      <c r="S1594" s="11">
        <f t="shared" si="148"/>
        <v>42046.072743055556</v>
      </c>
      <c r="T1594" s="11">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1">
        <f t="shared" si="148"/>
        <v>42033.845543981486</v>
      </c>
      <c r="T1595" s="11">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1">
        <f t="shared" si="148"/>
        <v>42445.712754629625</v>
      </c>
      <c r="T1596" s="11">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1">
        <f t="shared" si="148"/>
        <v>41780.050092592595</v>
      </c>
      <c r="T1597" s="11">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1">
        <f t="shared" si="148"/>
        <v>41941.430196759262</v>
      </c>
      <c r="T1598" s="11">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e">
        <f t="shared" si="145"/>
        <v>#DIV/0!</v>
      </c>
      <c r="Q1599" t="str">
        <f t="shared" si="146"/>
        <v>photography</v>
      </c>
      <c r="R1599" t="str">
        <f t="shared" si="147"/>
        <v>places</v>
      </c>
      <c r="S1599" s="11">
        <f t="shared" si="148"/>
        <v>42603.354131944448</v>
      </c>
      <c r="T1599" s="11">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1">
        <f t="shared" si="148"/>
        <v>42151.667337962965</v>
      </c>
      <c r="T1600" s="11">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e">
        <f t="shared" si="145"/>
        <v>#DIV/0!</v>
      </c>
      <c r="Q1601" t="str">
        <f t="shared" si="146"/>
        <v>photography</v>
      </c>
      <c r="R1601" t="str">
        <f t="shared" si="147"/>
        <v>places</v>
      </c>
      <c r="S1601" s="11">
        <f t="shared" si="148"/>
        <v>42438.53907407407</v>
      </c>
      <c r="T1601" s="11">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1">
        <f t="shared" si="148"/>
        <v>41791.057314814818</v>
      </c>
      <c r="T1602" s="11">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E1603/L1603</f>
        <v>48.325535714285714</v>
      </c>
      <c r="Q1603" t="str">
        <f t="shared" ref="Q1603:Q1666" si="152">LEFT(N1603, SEARCH("/", N1603, 1) -1)</f>
        <v>music</v>
      </c>
      <c r="R1603" t="str">
        <f t="shared" ref="R1603:R1666" si="153">RIGHT(N1603, LEN(N1603)-FIND("/", N1603))</f>
        <v>rock</v>
      </c>
      <c r="S1603" s="11">
        <f t="shared" ref="S1603:S1666" si="154">(((J1603/60)/60)/24)+DATE(1970,1,1)</f>
        <v>40638.092974537038</v>
      </c>
      <c r="T1603" s="11">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1">
        <f t="shared" si="154"/>
        <v>40788.297650462962</v>
      </c>
      <c r="T1604" s="11">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1">
        <f t="shared" si="154"/>
        <v>40876.169664351852</v>
      </c>
      <c r="T1605" s="11">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1">
        <f t="shared" si="154"/>
        <v>40945.845312500001</v>
      </c>
      <c r="T1606" s="11">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1">
        <f t="shared" si="154"/>
        <v>40747.012881944444</v>
      </c>
      <c r="T1607" s="11">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1">
        <f t="shared" si="154"/>
        <v>40536.111550925925</v>
      </c>
      <c r="T1608" s="11">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1">
        <f t="shared" si="154"/>
        <v>41053.80846064815</v>
      </c>
      <c r="T1609" s="11">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1">
        <f t="shared" si="154"/>
        <v>41607.83085648148</v>
      </c>
      <c r="T1610" s="11">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1">
        <f t="shared" si="154"/>
        <v>40796.001261574071</v>
      </c>
      <c r="T1611" s="11">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1">
        <f t="shared" si="154"/>
        <v>41228.924884259257</v>
      </c>
      <c r="T1612" s="11">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1">
        <f t="shared" si="154"/>
        <v>41409.00037037037</v>
      </c>
      <c r="T1613" s="11">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1">
        <f t="shared" si="154"/>
        <v>41246.874814814815</v>
      </c>
      <c r="T1614" s="11">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1">
        <f t="shared" si="154"/>
        <v>41082.069467592592</v>
      </c>
      <c r="T1615" s="11">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1">
        <f t="shared" si="154"/>
        <v>41794.981122685182</v>
      </c>
      <c r="T1616" s="11">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1">
        <f t="shared" si="154"/>
        <v>40845.050879629627</v>
      </c>
      <c r="T1617" s="11">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1">
        <f t="shared" si="154"/>
        <v>41194.715520833335</v>
      </c>
      <c r="T1618" s="11">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1">
        <f t="shared" si="154"/>
        <v>41546.664212962962</v>
      </c>
      <c r="T1619" s="11">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1">
        <f t="shared" si="154"/>
        <v>41301.654340277775</v>
      </c>
      <c r="T1620" s="11">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1">
        <f t="shared" si="154"/>
        <v>41876.18618055556</v>
      </c>
      <c r="T1621" s="11">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1">
        <f t="shared" si="154"/>
        <v>41321.339583333334</v>
      </c>
      <c r="T1622" s="11">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1">
        <f t="shared" si="154"/>
        <v>41003.60665509259</v>
      </c>
      <c r="T1623" s="11">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1">
        <f t="shared" si="154"/>
        <v>41950.29483796296</v>
      </c>
      <c r="T1624" s="11">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1">
        <f t="shared" si="154"/>
        <v>41453.688530092593</v>
      </c>
      <c r="T1625" s="11">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1">
        <f t="shared" si="154"/>
        <v>41243.367303240739</v>
      </c>
      <c r="T1626" s="11">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1">
        <f t="shared" si="154"/>
        <v>41135.699687500004</v>
      </c>
      <c r="T1627" s="11">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1">
        <f t="shared" si="154"/>
        <v>41579.847997685189</v>
      </c>
      <c r="T1628" s="11">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1">
        <f t="shared" si="154"/>
        <v>41205.707048611112</v>
      </c>
      <c r="T1629" s="11">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1">
        <f t="shared" si="154"/>
        <v>41774.737060185187</v>
      </c>
      <c r="T1630" s="11">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1">
        <f t="shared" si="154"/>
        <v>41645.867280092592</v>
      </c>
      <c r="T1631" s="11">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1">
        <f t="shared" si="154"/>
        <v>40939.837673611109</v>
      </c>
      <c r="T1632" s="11">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1">
        <f t="shared" si="154"/>
        <v>41164.859502314815</v>
      </c>
      <c r="T1633" s="11">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1">
        <f t="shared" si="154"/>
        <v>40750.340902777774</v>
      </c>
      <c r="T1634" s="11">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1">
        <f t="shared" si="154"/>
        <v>40896.883750000001</v>
      </c>
      <c r="T1635" s="11">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1">
        <f t="shared" si="154"/>
        <v>40658.189826388887</v>
      </c>
      <c r="T1636" s="11">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1">
        <f t="shared" si="154"/>
        <v>42502.868761574078</v>
      </c>
      <c r="T1637" s="11">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1">
        <f t="shared" si="154"/>
        <v>40663.08666666667</v>
      </c>
      <c r="T1638" s="11">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1">
        <f t="shared" si="154"/>
        <v>40122.751620370371</v>
      </c>
      <c r="T1639" s="11">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1">
        <f t="shared" si="154"/>
        <v>41288.68712962963</v>
      </c>
      <c r="T1640" s="11">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1">
        <f t="shared" si="154"/>
        <v>40941.652372685188</v>
      </c>
      <c r="T1641" s="11">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1">
        <f t="shared" si="154"/>
        <v>40379.23096064815</v>
      </c>
      <c r="T1642" s="11">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1">
        <f t="shared" si="154"/>
        <v>41962.596574074079</v>
      </c>
      <c r="T1643" s="11">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1">
        <f t="shared" si="154"/>
        <v>40688.024618055555</v>
      </c>
      <c r="T1644" s="11">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1">
        <f t="shared" si="154"/>
        <v>41146.824212962965</v>
      </c>
      <c r="T1645" s="11">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1">
        <f t="shared" si="154"/>
        <v>41175.05972222222</v>
      </c>
      <c r="T1646" s="11">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1">
        <f t="shared" si="154"/>
        <v>41521.617361111108</v>
      </c>
      <c r="T1647" s="11">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1">
        <f t="shared" si="154"/>
        <v>41833.450266203705</v>
      </c>
      <c r="T1648" s="11">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1">
        <f t="shared" si="154"/>
        <v>41039.409456018519</v>
      </c>
      <c r="T1649" s="11">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1">
        <f t="shared" si="154"/>
        <v>40592.704652777778</v>
      </c>
      <c r="T1650" s="11">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1">
        <f t="shared" si="154"/>
        <v>41737.684664351851</v>
      </c>
      <c r="T1651" s="11">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1">
        <f t="shared" si="154"/>
        <v>41526.435613425929</v>
      </c>
      <c r="T1652" s="11">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1">
        <f t="shared" si="154"/>
        <v>40625.900694444441</v>
      </c>
      <c r="T1653" s="11">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1">
        <f t="shared" si="154"/>
        <v>41572.492974537039</v>
      </c>
      <c r="T1654" s="11">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1">
        <f t="shared" si="154"/>
        <v>40626.834444444445</v>
      </c>
      <c r="T1655" s="11">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1">
        <f t="shared" si="154"/>
        <v>40987.890740740739</v>
      </c>
      <c r="T1656" s="11">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1">
        <f t="shared" si="154"/>
        <v>40974.791898148149</v>
      </c>
      <c r="T1657" s="11">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1">
        <f t="shared" si="154"/>
        <v>41226.928842592592</v>
      </c>
      <c r="T1658" s="11">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1">
        <f t="shared" si="154"/>
        <v>41023.782037037039</v>
      </c>
      <c r="T1659" s="11">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1">
        <f t="shared" si="154"/>
        <v>41223.22184027778</v>
      </c>
      <c r="T1660" s="11">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1">
        <f t="shared" si="154"/>
        <v>41596.913437499999</v>
      </c>
      <c r="T1661" s="11">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1">
        <f t="shared" si="154"/>
        <v>42459.693865740745</v>
      </c>
      <c r="T1662" s="11">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1">
        <f t="shared" si="154"/>
        <v>42343.998043981483</v>
      </c>
      <c r="T1663" s="11">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1">
        <f t="shared" si="154"/>
        <v>40848.198333333334</v>
      </c>
      <c r="T1664" s="11">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1">
        <f t="shared" si="154"/>
        <v>42006.02207175926</v>
      </c>
      <c r="T1665" s="11">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1">
        <f t="shared" si="154"/>
        <v>40939.761782407404</v>
      </c>
      <c r="T1666" s="11">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E1667/L1667</f>
        <v>44.956989247311824</v>
      </c>
      <c r="Q1667" t="str">
        <f t="shared" ref="Q1667:Q1730" si="158">LEFT(N1667, SEARCH("/", N1667, 1) -1)</f>
        <v>music</v>
      </c>
      <c r="R1667" t="str">
        <f t="shared" ref="R1667:R1730" si="159">RIGHT(N1667, LEN(N1667)-FIND("/", N1667))</f>
        <v>pop</v>
      </c>
      <c r="S1667" s="11">
        <f t="shared" ref="S1667:S1730" si="160">(((J1667/60)/60)/24)+DATE(1970,1,1)</f>
        <v>40564.649456018517</v>
      </c>
      <c r="T1667" s="11">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1">
        <f t="shared" si="160"/>
        <v>41331.253159722226</v>
      </c>
      <c r="T1668" s="11">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1">
        <f t="shared" si="160"/>
        <v>41682.0705787037</v>
      </c>
      <c r="T1669" s="11">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1">
        <f t="shared" si="160"/>
        <v>40845.14975694444</v>
      </c>
      <c r="T1670" s="11">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1">
        <f t="shared" si="160"/>
        <v>42461.885138888887</v>
      </c>
      <c r="T1671" s="11">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1">
        <f t="shared" si="160"/>
        <v>40313.930543981485</v>
      </c>
      <c r="T1672" s="11">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1">
        <f t="shared" si="160"/>
        <v>42553.54414351852</v>
      </c>
      <c r="T1673" s="11">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1">
        <f t="shared" si="160"/>
        <v>41034.656597222223</v>
      </c>
      <c r="T1674" s="11">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1">
        <f t="shared" si="160"/>
        <v>42039.878379629634</v>
      </c>
      <c r="T1675" s="11">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1">
        <f t="shared" si="160"/>
        <v>42569.605393518519</v>
      </c>
      <c r="T1676" s="11">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1">
        <f t="shared" si="160"/>
        <v>40802.733101851853</v>
      </c>
      <c r="T1677" s="11">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1">
        <f t="shared" si="160"/>
        <v>40973.72623842593</v>
      </c>
      <c r="T1678" s="11">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1">
        <f t="shared" si="160"/>
        <v>42416.407129629632</v>
      </c>
      <c r="T1679" s="11">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1">
        <f t="shared" si="160"/>
        <v>41662.854988425926</v>
      </c>
      <c r="T1680" s="11">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1">
        <f t="shared" si="160"/>
        <v>40723.068807870368</v>
      </c>
      <c r="T1681" s="11">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1">
        <f t="shared" si="160"/>
        <v>41802.757719907408</v>
      </c>
      <c r="T1682" s="11">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1">
        <f t="shared" si="160"/>
        <v>42774.121342592596</v>
      </c>
      <c r="T1683" s="11">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e">
        <f t="shared" si="157"/>
        <v>#DIV/0!</v>
      </c>
      <c r="Q1684" t="str">
        <f t="shared" si="158"/>
        <v>music</v>
      </c>
      <c r="R1684" t="str">
        <f t="shared" si="159"/>
        <v>faith</v>
      </c>
      <c r="S1684" s="11">
        <f t="shared" si="160"/>
        <v>42779.21365740741</v>
      </c>
      <c r="T1684" s="11">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1">
        <f t="shared" si="160"/>
        <v>42808.781689814816</v>
      </c>
      <c r="T1685" s="11">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1">
        <f t="shared" si="160"/>
        <v>42783.815289351856</v>
      </c>
      <c r="T1686" s="11">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1">
        <f t="shared" si="160"/>
        <v>42788.2502662037</v>
      </c>
      <c r="T1687" s="11">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1">
        <f t="shared" si="160"/>
        <v>42792.843969907408</v>
      </c>
      <c r="T1688" s="11">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1">
        <f t="shared" si="160"/>
        <v>42802.046817129631</v>
      </c>
      <c r="T1689" s="11">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1">
        <f t="shared" si="160"/>
        <v>42804.534652777773</v>
      </c>
      <c r="T1690" s="11">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1">
        <f t="shared" si="160"/>
        <v>42780.942476851851</v>
      </c>
      <c r="T1691" s="11">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1">
        <f t="shared" si="160"/>
        <v>42801.43104166667</v>
      </c>
      <c r="T1692" s="11">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1">
        <f t="shared" si="160"/>
        <v>42795.701481481476</v>
      </c>
      <c r="T1693" s="11">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1">
        <f t="shared" si="160"/>
        <v>42788.151238425926</v>
      </c>
      <c r="T1694" s="11">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1">
        <f t="shared" si="160"/>
        <v>42803.920277777783</v>
      </c>
      <c r="T1695" s="11">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1">
        <f t="shared" si="160"/>
        <v>42791.669837962967</v>
      </c>
      <c r="T1696" s="11">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1">
        <f t="shared" si="160"/>
        <v>42801.031412037039</v>
      </c>
      <c r="T1697" s="11">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e">
        <f t="shared" si="157"/>
        <v>#DIV/0!</v>
      </c>
      <c r="Q1698" t="str">
        <f t="shared" si="158"/>
        <v>music</v>
      </c>
      <c r="R1698" t="str">
        <f t="shared" si="159"/>
        <v>faith</v>
      </c>
      <c r="S1698" s="11">
        <f t="shared" si="160"/>
        <v>42796.069571759261</v>
      </c>
      <c r="T1698" s="11">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1">
        <f t="shared" si="160"/>
        <v>42805.032962962956</v>
      </c>
      <c r="T1699" s="11">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e">
        <f t="shared" si="157"/>
        <v>#DIV/0!</v>
      </c>
      <c r="Q1700" t="str">
        <f t="shared" si="158"/>
        <v>music</v>
      </c>
      <c r="R1700" t="str">
        <f t="shared" si="159"/>
        <v>faith</v>
      </c>
      <c r="S1700" s="11">
        <f t="shared" si="160"/>
        <v>42796.207870370374</v>
      </c>
      <c r="T1700" s="11">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1">
        <f t="shared" si="160"/>
        <v>42806.863946759258</v>
      </c>
      <c r="T1701" s="11">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1">
        <f t="shared" si="160"/>
        <v>42796.071643518517</v>
      </c>
      <c r="T1702" s="11">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1">
        <f t="shared" si="160"/>
        <v>41989.664409722223</v>
      </c>
      <c r="T1703" s="11">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1">
        <f t="shared" si="160"/>
        <v>42063.869791666672</v>
      </c>
      <c r="T1704" s="11">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1">
        <f t="shared" si="160"/>
        <v>42187.281678240746</v>
      </c>
      <c r="T1705" s="11">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1">
        <f t="shared" si="160"/>
        <v>42021.139733796299</v>
      </c>
      <c r="T1706" s="11">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e">
        <f t="shared" si="157"/>
        <v>#DIV/0!</v>
      </c>
      <c r="Q1707" t="str">
        <f t="shared" si="158"/>
        <v>music</v>
      </c>
      <c r="R1707" t="str">
        <f t="shared" si="159"/>
        <v>faith</v>
      </c>
      <c r="S1707" s="11">
        <f t="shared" si="160"/>
        <v>42245.016736111109</v>
      </c>
      <c r="T1707" s="11">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e">
        <f t="shared" si="157"/>
        <v>#DIV/0!</v>
      </c>
      <c r="Q1708" t="str">
        <f t="shared" si="158"/>
        <v>music</v>
      </c>
      <c r="R1708" t="str">
        <f t="shared" si="159"/>
        <v>faith</v>
      </c>
      <c r="S1708" s="11">
        <f t="shared" si="160"/>
        <v>42179.306388888886</v>
      </c>
      <c r="T1708" s="11">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1">
        <f t="shared" si="160"/>
        <v>42427.721006944441</v>
      </c>
      <c r="T1709" s="11">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e">
        <f t="shared" si="157"/>
        <v>#DIV/0!</v>
      </c>
      <c r="Q1710" t="str">
        <f t="shared" si="158"/>
        <v>music</v>
      </c>
      <c r="R1710" t="str">
        <f t="shared" si="159"/>
        <v>faith</v>
      </c>
      <c r="S1710" s="11">
        <f t="shared" si="160"/>
        <v>42451.866967592592</v>
      </c>
      <c r="T1710" s="11">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1">
        <f t="shared" si="160"/>
        <v>41841.56381944444</v>
      </c>
      <c r="T1711" s="11">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1">
        <f t="shared" si="160"/>
        <v>42341.59129629629</v>
      </c>
      <c r="T1712" s="11">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1">
        <f t="shared" si="160"/>
        <v>41852.646226851852</v>
      </c>
      <c r="T1713" s="11">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e">
        <f t="shared" si="157"/>
        <v>#DIV/0!</v>
      </c>
      <c r="Q1714" t="str">
        <f t="shared" si="158"/>
        <v>music</v>
      </c>
      <c r="R1714" t="str">
        <f t="shared" si="159"/>
        <v>faith</v>
      </c>
      <c r="S1714" s="11">
        <f t="shared" si="160"/>
        <v>42125.913807870369</v>
      </c>
      <c r="T1714" s="11">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1">
        <f t="shared" si="160"/>
        <v>41887.801064814819</v>
      </c>
      <c r="T1715" s="11">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1">
        <f t="shared" si="160"/>
        <v>42095.918530092589</v>
      </c>
      <c r="T1716" s="11">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1">
        <f t="shared" si="160"/>
        <v>42064.217418981483</v>
      </c>
      <c r="T1717" s="11">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1">
        <f t="shared" si="160"/>
        <v>42673.577534722222</v>
      </c>
      <c r="T1718" s="11">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1">
        <f t="shared" si="160"/>
        <v>42460.98192129629</v>
      </c>
      <c r="T1719" s="11">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1">
        <f t="shared" si="160"/>
        <v>42460.610520833332</v>
      </c>
      <c r="T1720" s="11">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1">
        <f t="shared" si="160"/>
        <v>41869.534618055557</v>
      </c>
      <c r="T1721" s="11">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1">
        <f t="shared" si="160"/>
        <v>41922.783229166671</v>
      </c>
      <c r="T1722" s="11">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e">
        <f t="shared" si="157"/>
        <v>#DIV/0!</v>
      </c>
      <c r="Q1723" t="str">
        <f t="shared" si="158"/>
        <v>music</v>
      </c>
      <c r="R1723" t="str">
        <f t="shared" si="159"/>
        <v>faith</v>
      </c>
      <c r="S1723" s="11">
        <f t="shared" si="160"/>
        <v>42319.461377314816</v>
      </c>
      <c r="T1723" s="11">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1">
        <f t="shared" si="160"/>
        <v>42425.960983796293</v>
      </c>
      <c r="T1724" s="11">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1">
        <f t="shared" si="160"/>
        <v>42129.82540509259</v>
      </c>
      <c r="T1725" s="11">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1">
        <f t="shared" si="160"/>
        <v>41912.932430555556</v>
      </c>
      <c r="T1726" s="11">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1">
        <f t="shared" si="160"/>
        <v>41845.968159722222</v>
      </c>
      <c r="T1727" s="11">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1">
        <f t="shared" si="160"/>
        <v>41788.919722222221</v>
      </c>
      <c r="T1728" s="11">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1">
        <f t="shared" si="160"/>
        <v>42044.927974537044</v>
      </c>
      <c r="T1729" s="11">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1">
        <f t="shared" si="160"/>
        <v>42268.625856481478</v>
      </c>
      <c r="T1730" s="11">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t="e">
        <f t="shared" ref="P1731:P1794" si="163">E1731/L1731</f>
        <v>#DIV/0!</v>
      </c>
      <c r="Q1731" t="str">
        <f t="shared" ref="Q1731:Q1794" si="164">LEFT(N1731, SEARCH("/", N1731, 1) -1)</f>
        <v>music</v>
      </c>
      <c r="R1731" t="str">
        <f t="shared" ref="R1731:R1794" si="165">RIGHT(N1731, LEN(N1731)-FIND("/", N1731))</f>
        <v>faith</v>
      </c>
      <c r="S1731" s="11">
        <f t="shared" ref="S1731:S1794" si="166">(((J1731/60)/60)/24)+DATE(1970,1,1)</f>
        <v>42471.052152777775</v>
      </c>
      <c r="T1731" s="11">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e">
        <f t="shared" si="163"/>
        <v>#DIV/0!</v>
      </c>
      <c r="Q1732" t="str">
        <f t="shared" si="164"/>
        <v>music</v>
      </c>
      <c r="R1732" t="str">
        <f t="shared" si="165"/>
        <v>faith</v>
      </c>
      <c r="S1732" s="11">
        <f t="shared" si="166"/>
        <v>42272.087766203709</v>
      </c>
      <c r="T1732" s="11">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e">
        <f t="shared" si="163"/>
        <v>#DIV/0!</v>
      </c>
      <c r="Q1733" t="str">
        <f t="shared" si="164"/>
        <v>music</v>
      </c>
      <c r="R1733" t="str">
        <f t="shared" si="165"/>
        <v>faith</v>
      </c>
      <c r="S1733" s="11">
        <f t="shared" si="166"/>
        <v>42152.906851851847</v>
      </c>
      <c r="T1733" s="11">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e">
        <f t="shared" si="163"/>
        <v>#DIV/0!</v>
      </c>
      <c r="Q1734" t="str">
        <f t="shared" si="164"/>
        <v>music</v>
      </c>
      <c r="R1734" t="str">
        <f t="shared" si="165"/>
        <v>faith</v>
      </c>
      <c r="S1734" s="11">
        <f t="shared" si="166"/>
        <v>42325.683807870373</v>
      </c>
      <c r="T1734" s="11">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e">
        <f t="shared" si="163"/>
        <v>#DIV/0!</v>
      </c>
      <c r="Q1735" t="str">
        <f t="shared" si="164"/>
        <v>music</v>
      </c>
      <c r="R1735" t="str">
        <f t="shared" si="165"/>
        <v>faith</v>
      </c>
      <c r="S1735" s="11">
        <f t="shared" si="166"/>
        <v>42614.675625000003</v>
      </c>
      <c r="T1735" s="11">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1">
        <f t="shared" si="166"/>
        <v>42102.036527777775</v>
      </c>
      <c r="T1736" s="11">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1">
        <f t="shared" si="166"/>
        <v>42559.814178240747</v>
      </c>
      <c r="T1737" s="11">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1">
        <f t="shared" si="166"/>
        <v>42286.861493055556</v>
      </c>
      <c r="T1738" s="11">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1">
        <f t="shared" si="166"/>
        <v>42175.948981481488</v>
      </c>
      <c r="T1739" s="11">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1">
        <f t="shared" si="166"/>
        <v>41884.874328703707</v>
      </c>
      <c r="T1740" s="11">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1">
        <f t="shared" si="166"/>
        <v>42435.874212962968</v>
      </c>
      <c r="T1741" s="11">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e">
        <f t="shared" si="163"/>
        <v>#DIV/0!</v>
      </c>
      <c r="Q1742" t="str">
        <f t="shared" si="164"/>
        <v>music</v>
      </c>
      <c r="R1742" t="str">
        <f t="shared" si="165"/>
        <v>faith</v>
      </c>
      <c r="S1742" s="11">
        <f t="shared" si="166"/>
        <v>42171.817384259266</v>
      </c>
      <c r="T1742" s="11">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1">
        <f t="shared" si="166"/>
        <v>42120.628136574072</v>
      </c>
      <c r="T1743" s="11">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1">
        <f t="shared" si="166"/>
        <v>42710.876967592587</v>
      </c>
      <c r="T1744" s="11">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1">
        <f t="shared" si="166"/>
        <v>42586.925636574073</v>
      </c>
      <c r="T1745" s="11">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1">
        <f t="shared" si="166"/>
        <v>42026.605057870373</v>
      </c>
      <c r="T1746" s="11">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1">
        <f t="shared" si="166"/>
        <v>42690.259699074071</v>
      </c>
      <c r="T1747" s="11">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1">
        <f t="shared" si="166"/>
        <v>42668.176701388889</v>
      </c>
      <c r="T1748" s="11">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1">
        <f t="shared" si="166"/>
        <v>42292.435532407413</v>
      </c>
      <c r="T1749" s="11">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1">
        <f t="shared" si="166"/>
        <v>42219.950729166667</v>
      </c>
      <c r="T1750" s="11">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1">
        <f t="shared" si="166"/>
        <v>42758.975937499999</v>
      </c>
      <c r="T1751" s="11">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1">
        <f t="shared" si="166"/>
        <v>42454.836851851855</v>
      </c>
      <c r="T1752" s="11">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1">
        <f t="shared" si="166"/>
        <v>42052.7815162037</v>
      </c>
      <c r="T1753" s="11">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1">
        <f t="shared" si="166"/>
        <v>42627.253263888888</v>
      </c>
      <c r="T1754" s="11">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1">
        <f t="shared" si="166"/>
        <v>42420.74962962963</v>
      </c>
      <c r="T1755" s="11">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1">
        <f t="shared" si="166"/>
        <v>42067.876770833333</v>
      </c>
      <c r="T1756" s="11">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1">
        <f t="shared" si="166"/>
        <v>42252.788900462961</v>
      </c>
      <c r="T1757" s="11">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1">
        <f t="shared" si="166"/>
        <v>42571.167465277773</v>
      </c>
      <c r="T1758" s="11">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1">
        <f t="shared" si="166"/>
        <v>42733.827349537038</v>
      </c>
      <c r="T1759" s="11">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1">
        <f t="shared" si="166"/>
        <v>42505.955925925926</v>
      </c>
      <c r="T1760" s="11">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1">
        <f t="shared" si="166"/>
        <v>42068.829039351855</v>
      </c>
      <c r="T1761" s="11">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1">
        <f t="shared" si="166"/>
        <v>42405.67260416667</v>
      </c>
      <c r="T1762" s="11">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1">
        <f t="shared" si="166"/>
        <v>42209.567824074074</v>
      </c>
      <c r="T1763" s="11">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1">
        <f t="shared" si="166"/>
        <v>42410.982002314813</v>
      </c>
      <c r="T1764" s="11">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1">
        <f t="shared" si="166"/>
        <v>42636.868518518517</v>
      </c>
      <c r="T1765" s="11">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1">
        <f t="shared" si="166"/>
        <v>41825.485868055555</v>
      </c>
      <c r="T1766" s="11">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1">
        <f t="shared" si="166"/>
        <v>41834.980462962965</v>
      </c>
      <c r="T1767" s="11">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e">
        <f t="shared" si="163"/>
        <v>#DIV/0!</v>
      </c>
      <c r="Q1768" t="str">
        <f t="shared" si="164"/>
        <v>photography</v>
      </c>
      <c r="R1768" t="str">
        <f t="shared" si="165"/>
        <v>photobooks</v>
      </c>
      <c r="S1768" s="11">
        <f t="shared" si="166"/>
        <v>41855.859814814816</v>
      </c>
      <c r="T1768" s="11">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1">
        <f t="shared" si="166"/>
        <v>41824.658379629633</v>
      </c>
      <c r="T1769" s="11">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1">
        <f t="shared" si="166"/>
        <v>41849.560694444444</v>
      </c>
      <c r="T1770" s="11">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1">
        <f t="shared" si="166"/>
        <v>41987.818969907406</v>
      </c>
      <c r="T1771" s="11">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1">
        <f t="shared" si="166"/>
        <v>41891.780023148152</v>
      </c>
      <c r="T1772" s="11">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1">
        <f t="shared" si="166"/>
        <v>41905.979629629634</v>
      </c>
      <c r="T1773" s="11">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1">
        <f t="shared" si="166"/>
        <v>41766.718009259261</v>
      </c>
      <c r="T1774" s="11">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1">
        <f t="shared" si="166"/>
        <v>41978.760393518518</v>
      </c>
      <c r="T1775" s="11">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1">
        <f t="shared" si="166"/>
        <v>41930.218657407408</v>
      </c>
      <c r="T1776" s="11">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1">
        <f t="shared" si="166"/>
        <v>41891.976388888892</v>
      </c>
      <c r="T1777" s="11">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1">
        <f t="shared" si="166"/>
        <v>41905.95684027778</v>
      </c>
      <c r="T1778" s="11">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1">
        <f t="shared" si="166"/>
        <v>42025.357094907406</v>
      </c>
      <c r="T1779" s="11">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1">
        <f t="shared" si="166"/>
        <v>42045.86336805555</v>
      </c>
      <c r="T1780" s="11">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1">
        <f t="shared" si="166"/>
        <v>42585.691898148143</v>
      </c>
      <c r="T1781" s="11">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1">
        <f t="shared" si="166"/>
        <v>42493.600810185191</v>
      </c>
      <c r="T1782" s="11">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1">
        <f t="shared" si="166"/>
        <v>42597.617418981477</v>
      </c>
      <c r="T1783" s="11">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1">
        <f t="shared" si="166"/>
        <v>42388.575104166666</v>
      </c>
      <c r="T1784" s="11">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1">
        <f t="shared" si="166"/>
        <v>42115.949976851851</v>
      </c>
      <c r="T1785" s="11">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1">
        <f t="shared" si="166"/>
        <v>42003.655555555553</v>
      </c>
      <c r="T1786" s="11">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1">
        <f t="shared" si="166"/>
        <v>41897.134895833333</v>
      </c>
      <c r="T1787" s="11">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1">
        <f t="shared" si="166"/>
        <v>41958.550659722227</v>
      </c>
      <c r="T1788" s="11">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1">
        <f t="shared" si="166"/>
        <v>42068.65552083333</v>
      </c>
      <c r="T1789" s="11">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1">
        <f t="shared" si="166"/>
        <v>41913.94840277778</v>
      </c>
      <c r="T1790" s="11">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1">
        <f t="shared" si="166"/>
        <v>41956.250034722223</v>
      </c>
      <c r="T1791" s="11">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1">
        <f t="shared" si="166"/>
        <v>42010.674513888895</v>
      </c>
      <c r="T1792" s="11">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1">
        <f t="shared" si="166"/>
        <v>41973.740335648152</v>
      </c>
      <c r="T1793" s="11">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1">
        <f t="shared" si="166"/>
        <v>42189.031041666662</v>
      </c>
      <c r="T1794" s="11">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E1795/L1795</f>
        <v>20</v>
      </c>
      <c r="Q1795" t="str">
        <f t="shared" ref="Q1795:Q1858" si="170">LEFT(N1795, SEARCH("/", N1795, 1) -1)</f>
        <v>photography</v>
      </c>
      <c r="R1795" t="str">
        <f t="shared" ref="R1795:R1858" si="171">RIGHT(N1795, LEN(N1795)-FIND("/", N1795))</f>
        <v>photobooks</v>
      </c>
      <c r="S1795" s="11">
        <f t="shared" ref="S1795:S1858" si="172">(((J1795/60)/60)/24)+DATE(1970,1,1)</f>
        <v>41940.89166666667</v>
      </c>
      <c r="T1795" s="11">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1">
        <f t="shared" si="172"/>
        <v>42011.551180555558</v>
      </c>
      <c r="T1796" s="11">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1">
        <f t="shared" si="172"/>
        <v>42628.288668981477</v>
      </c>
      <c r="T1797" s="11">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1">
        <f t="shared" si="172"/>
        <v>42515.439421296294</v>
      </c>
      <c r="T1798" s="11">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1">
        <f t="shared" si="172"/>
        <v>42689.56931712963</v>
      </c>
      <c r="T1799" s="11">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1">
        <f t="shared" si="172"/>
        <v>42344.32677083333</v>
      </c>
      <c r="T1800" s="11">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1">
        <f t="shared" si="172"/>
        <v>41934.842685185184</v>
      </c>
      <c r="T1801" s="11">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1">
        <f t="shared" si="172"/>
        <v>42623.606134259258</v>
      </c>
      <c r="T1802" s="11">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1">
        <f t="shared" si="172"/>
        <v>42321.660509259258</v>
      </c>
      <c r="T1803" s="11">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1">
        <f t="shared" si="172"/>
        <v>42159.47256944445</v>
      </c>
      <c r="T1804" s="11">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1">
        <f t="shared" si="172"/>
        <v>42018.071550925932</v>
      </c>
      <c r="T1805" s="11">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1">
        <f t="shared" si="172"/>
        <v>42282.678287037037</v>
      </c>
      <c r="T1806" s="11">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1">
        <f t="shared" si="172"/>
        <v>42247.803912037038</v>
      </c>
      <c r="T1807" s="11">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1">
        <f t="shared" si="172"/>
        <v>41877.638298611113</v>
      </c>
      <c r="T1808" s="11">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1">
        <f t="shared" si="172"/>
        <v>41880.068437499998</v>
      </c>
      <c r="T1809" s="11">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1">
        <f t="shared" si="172"/>
        <v>42742.680902777778</v>
      </c>
      <c r="T1810" s="11">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1">
        <f t="shared" si="172"/>
        <v>42029.907858796301</v>
      </c>
      <c r="T1811" s="11">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1">
        <f t="shared" si="172"/>
        <v>41860.91002314815</v>
      </c>
      <c r="T1812" s="11">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1">
        <f t="shared" si="172"/>
        <v>41876.433680555558</v>
      </c>
      <c r="T1813" s="11">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1">
        <f t="shared" si="172"/>
        <v>42524.318703703699</v>
      </c>
      <c r="T1814" s="11">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e">
        <f t="shared" si="169"/>
        <v>#DIV/0!</v>
      </c>
      <c r="Q1815" t="str">
        <f t="shared" si="170"/>
        <v>photography</v>
      </c>
      <c r="R1815" t="str">
        <f t="shared" si="171"/>
        <v>photobooks</v>
      </c>
      <c r="S1815" s="11">
        <f t="shared" si="172"/>
        <v>41829.889027777775</v>
      </c>
      <c r="T1815" s="11">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1">
        <f t="shared" si="172"/>
        <v>42033.314074074078</v>
      </c>
      <c r="T1816" s="11">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e">
        <f t="shared" si="169"/>
        <v>#DIV/0!</v>
      </c>
      <c r="Q1817" t="str">
        <f t="shared" si="170"/>
        <v>photography</v>
      </c>
      <c r="R1817" t="str">
        <f t="shared" si="171"/>
        <v>photobooks</v>
      </c>
      <c r="S1817" s="11">
        <f t="shared" si="172"/>
        <v>42172.906678240746</v>
      </c>
      <c r="T1817" s="11">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1">
        <f t="shared" si="172"/>
        <v>42548.876192129625</v>
      </c>
      <c r="T1818" s="11">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1">
        <f t="shared" si="172"/>
        <v>42705.662118055552</v>
      </c>
      <c r="T1819" s="11">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e">
        <f t="shared" si="169"/>
        <v>#DIV/0!</v>
      </c>
      <c r="Q1820" t="str">
        <f t="shared" si="170"/>
        <v>photography</v>
      </c>
      <c r="R1820" t="str">
        <f t="shared" si="171"/>
        <v>photobooks</v>
      </c>
      <c r="S1820" s="11">
        <f t="shared" si="172"/>
        <v>42067.234375</v>
      </c>
      <c r="T1820" s="11">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1">
        <f t="shared" si="172"/>
        <v>41820.752268518518</v>
      </c>
      <c r="T1821" s="11">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1">
        <f t="shared" si="172"/>
        <v>42065.084375000006</v>
      </c>
      <c r="T1822" s="11">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1">
        <f t="shared" si="172"/>
        <v>40926.319062499999</v>
      </c>
      <c r="T1823" s="11">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1">
        <f t="shared" si="172"/>
        <v>41634.797013888885</v>
      </c>
      <c r="T1824" s="11">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1">
        <f t="shared" si="172"/>
        <v>41176.684907407405</v>
      </c>
      <c r="T1825" s="11">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1">
        <f t="shared" si="172"/>
        <v>41626.916284722225</v>
      </c>
      <c r="T1826" s="11">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1">
        <f t="shared" si="172"/>
        <v>41443.83452546296</v>
      </c>
      <c r="T1827" s="11">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1">
        <f t="shared" si="172"/>
        <v>41657.923807870371</v>
      </c>
      <c r="T1828" s="11">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1">
        <f t="shared" si="172"/>
        <v>40555.325937499998</v>
      </c>
      <c r="T1829" s="11">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1">
        <f t="shared" si="172"/>
        <v>41736.899652777778</v>
      </c>
      <c r="T1830" s="11">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1">
        <f t="shared" si="172"/>
        <v>40516.087627314817</v>
      </c>
      <c r="T1831" s="11">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1">
        <f t="shared" si="172"/>
        <v>41664.684108796297</v>
      </c>
      <c r="T1832" s="11">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1">
        <f t="shared" si="172"/>
        <v>41026.996099537035</v>
      </c>
      <c r="T1833" s="11">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1">
        <f t="shared" si="172"/>
        <v>40576.539664351854</v>
      </c>
      <c r="T1834" s="11">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1">
        <f t="shared" si="172"/>
        <v>41303.044016203705</v>
      </c>
      <c r="T1835" s="11">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1">
        <f t="shared" si="172"/>
        <v>41988.964062500003</v>
      </c>
      <c r="T1836" s="11">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1">
        <f t="shared" si="172"/>
        <v>42430.702210648145</v>
      </c>
      <c r="T1837" s="11">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1">
        <f t="shared" si="172"/>
        <v>41305.809363425928</v>
      </c>
      <c r="T1838" s="11">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1">
        <f t="shared" si="172"/>
        <v>40926.047858796301</v>
      </c>
      <c r="T1839" s="11">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1">
        <f t="shared" si="172"/>
        <v>40788.786539351851</v>
      </c>
      <c r="T1840" s="11">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1">
        <f t="shared" si="172"/>
        <v>42614.722013888888</v>
      </c>
      <c r="T1841" s="11">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1">
        <f t="shared" si="172"/>
        <v>41382.096180555556</v>
      </c>
      <c r="T1842" s="11">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1">
        <f t="shared" si="172"/>
        <v>41745.84542824074</v>
      </c>
      <c r="T1843" s="11">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1">
        <f t="shared" si="172"/>
        <v>42031.631724537037</v>
      </c>
      <c r="T1844" s="11">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1">
        <f t="shared" si="172"/>
        <v>40564.994837962964</v>
      </c>
      <c r="T1845" s="11">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1">
        <f t="shared" si="172"/>
        <v>40666.973541666666</v>
      </c>
      <c r="T1846" s="11">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1">
        <f t="shared" si="172"/>
        <v>42523.333310185189</v>
      </c>
      <c r="T1847" s="11">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1">
        <f t="shared" si="172"/>
        <v>41228.650196759263</v>
      </c>
      <c r="T1848" s="11">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1">
        <f t="shared" si="172"/>
        <v>42094.236481481479</v>
      </c>
      <c r="T1849" s="11">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1">
        <f t="shared" si="172"/>
        <v>40691.788055555553</v>
      </c>
      <c r="T1850" s="11">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1">
        <f t="shared" si="172"/>
        <v>41169.845590277779</v>
      </c>
      <c r="T1851" s="11">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1">
        <f t="shared" si="172"/>
        <v>41800.959490740745</v>
      </c>
      <c r="T1852" s="11">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1">
        <f t="shared" si="172"/>
        <v>41827.906689814816</v>
      </c>
      <c r="T1853" s="11">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1">
        <f t="shared" si="172"/>
        <v>42081.77143518519</v>
      </c>
      <c r="T1854" s="11">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1">
        <f t="shared" si="172"/>
        <v>41177.060381944444</v>
      </c>
      <c r="T1855" s="11">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1">
        <f t="shared" si="172"/>
        <v>41388.021261574075</v>
      </c>
      <c r="T1856" s="11">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1">
        <f t="shared" si="172"/>
        <v>41600.538657407407</v>
      </c>
      <c r="T1857" s="11">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1">
        <f t="shared" si="172"/>
        <v>41817.854999999996</v>
      </c>
      <c r="T1858" s="11">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E1859/L1859</f>
        <v>136.36363636363637</v>
      </c>
      <c r="Q1859" t="str">
        <f t="shared" ref="Q1859:Q1922" si="176">LEFT(N1859, SEARCH("/", N1859, 1) -1)</f>
        <v>music</v>
      </c>
      <c r="R1859" t="str">
        <f t="shared" ref="R1859:R1922" si="177">RIGHT(N1859, LEN(N1859)-FIND("/", N1859))</f>
        <v>rock</v>
      </c>
      <c r="S1859" s="11">
        <f t="shared" ref="S1859:S1922" si="178">(((J1859/60)/60)/24)+DATE(1970,1,1)</f>
        <v>41864.76866898148</v>
      </c>
      <c r="T1859" s="11">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1">
        <f t="shared" si="178"/>
        <v>40833.200474537036</v>
      </c>
      <c r="T1860" s="11">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1">
        <f t="shared" si="178"/>
        <v>40778.770011574074</v>
      </c>
      <c r="T1861" s="11">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1">
        <f t="shared" si="178"/>
        <v>41655.709305555552</v>
      </c>
      <c r="T1862" s="11">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e">
        <f t="shared" si="175"/>
        <v>#DIV/0!</v>
      </c>
      <c r="Q1863" t="str">
        <f t="shared" si="176"/>
        <v>games</v>
      </c>
      <c r="R1863" t="str">
        <f t="shared" si="177"/>
        <v>mobile games</v>
      </c>
      <c r="S1863" s="11">
        <f t="shared" si="178"/>
        <v>42000.300243055557</v>
      </c>
      <c r="T1863" s="11">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1">
        <f t="shared" si="178"/>
        <v>42755.492754629624</v>
      </c>
      <c r="T1864" s="11">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1">
        <f t="shared" si="178"/>
        <v>41772.797280092593</v>
      </c>
      <c r="T1865" s="11">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1">
        <f t="shared" si="178"/>
        <v>41733.716435185182</v>
      </c>
      <c r="T1866" s="11">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1">
        <f t="shared" si="178"/>
        <v>42645.367442129631</v>
      </c>
      <c r="T1867" s="11">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1">
        <f t="shared" si="178"/>
        <v>42742.246493055558</v>
      </c>
      <c r="T1868" s="11">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1">
        <f t="shared" si="178"/>
        <v>42649.924907407403</v>
      </c>
      <c r="T1869" s="11">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1">
        <f t="shared" si="178"/>
        <v>42328.779224537036</v>
      </c>
      <c r="T1870" s="11">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e">
        <f t="shared" si="175"/>
        <v>#DIV/0!</v>
      </c>
      <c r="Q1871" t="str">
        <f t="shared" si="176"/>
        <v>games</v>
      </c>
      <c r="R1871" t="str">
        <f t="shared" si="177"/>
        <v>mobile games</v>
      </c>
      <c r="S1871" s="11">
        <f t="shared" si="178"/>
        <v>42709.002881944441</v>
      </c>
      <c r="T1871" s="11">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1">
        <f t="shared" si="178"/>
        <v>42371.355729166666</v>
      </c>
      <c r="T1872" s="11">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1">
        <f t="shared" si="178"/>
        <v>41923.783576388887</v>
      </c>
      <c r="T1873" s="11">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1">
        <f t="shared" si="178"/>
        <v>42155.129652777774</v>
      </c>
      <c r="T1874" s="11">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1">
        <f t="shared" si="178"/>
        <v>42164.615856481483</v>
      </c>
      <c r="T1875" s="11">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1">
        <f t="shared" si="178"/>
        <v>42529.969131944439</v>
      </c>
      <c r="T1876" s="11">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1">
        <f t="shared" si="178"/>
        <v>42528.899398148147</v>
      </c>
      <c r="T1877" s="11">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e">
        <f t="shared" si="175"/>
        <v>#DIV/0!</v>
      </c>
      <c r="Q1878" t="str">
        <f t="shared" si="176"/>
        <v>games</v>
      </c>
      <c r="R1878" t="str">
        <f t="shared" si="177"/>
        <v>mobile games</v>
      </c>
      <c r="S1878" s="11">
        <f t="shared" si="178"/>
        <v>41776.284780092588</v>
      </c>
      <c r="T1878" s="11">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e">
        <f t="shared" si="175"/>
        <v>#DIV/0!</v>
      </c>
      <c r="Q1879" t="str">
        <f t="shared" si="176"/>
        <v>games</v>
      </c>
      <c r="R1879" t="str">
        <f t="shared" si="177"/>
        <v>mobile games</v>
      </c>
      <c r="S1879" s="11">
        <f t="shared" si="178"/>
        <v>42035.029224537036</v>
      </c>
      <c r="T1879" s="11">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e">
        <f t="shared" si="175"/>
        <v>#DIV/0!</v>
      </c>
      <c r="Q1880" t="str">
        <f t="shared" si="176"/>
        <v>games</v>
      </c>
      <c r="R1880" t="str">
        <f t="shared" si="177"/>
        <v>mobile games</v>
      </c>
      <c r="S1880" s="11">
        <f t="shared" si="178"/>
        <v>41773.008738425924</v>
      </c>
      <c r="T1880" s="11">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1">
        <f t="shared" si="178"/>
        <v>42413.649641203709</v>
      </c>
      <c r="T1881" s="11">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1">
        <f t="shared" si="178"/>
        <v>42430.566898148143</v>
      </c>
      <c r="T1882" s="11">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1">
        <f t="shared" si="178"/>
        <v>42043.152650462958</v>
      </c>
      <c r="T1883" s="11">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1">
        <f t="shared" si="178"/>
        <v>41067.949212962965</v>
      </c>
      <c r="T1884" s="11">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1">
        <f t="shared" si="178"/>
        <v>40977.948009259257</v>
      </c>
      <c r="T1885" s="11">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1">
        <f t="shared" si="178"/>
        <v>41205.198321759257</v>
      </c>
      <c r="T1886" s="11">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1">
        <f t="shared" si="178"/>
        <v>41099.093865740739</v>
      </c>
      <c r="T1887" s="11">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1">
        <f t="shared" si="178"/>
        <v>41925.906689814816</v>
      </c>
      <c r="T1888" s="11">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1">
        <f t="shared" si="178"/>
        <v>42323.800138888888</v>
      </c>
      <c r="T1889" s="11">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1">
        <f t="shared" si="178"/>
        <v>40299.239953703705</v>
      </c>
      <c r="T1890" s="11">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1">
        <f t="shared" si="178"/>
        <v>41299.793356481481</v>
      </c>
      <c r="T1891" s="11">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1">
        <f t="shared" si="178"/>
        <v>41228.786203703705</v>
      </c>
      <c r="T1892" s="11">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1">
        <f t="shared" si="178"/>
        <v>40335.798078703701</v>
      </c>
      <c r="T1893" s="11">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1">
        <f t="shared" si="178"/>
        <v>40671.637511574074</v>
      </c>
      <c r="T1894" s="11">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1">
        <f t="shared" si="178"/>
        <v>40632.94195601852</v>
      </c>
      <c r="T1895" s="11">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1">
        <f t="shared" si="178"/>
        <v>40920.904895833337</v>
      </c>
      <c r="T1896" s="11">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1">
        <f t="shared" si="178"/>
        <v>42267.746782407412</v>
      </c>
      <c r="T1897" s="11">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1">
        <f t="shared" si="178"/>
        <v>40981.710243055553</v>
      </c>
      <c r="T1898" s="11">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1">
        <f t="shared" si="178"/>
        <v>41680.583402777782</v>
      </c>
      <c r="T1899" s="11">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1">
        <f t="shared" si="178"/>
        <v>42366.192974537036</v>
      </c>
      <c r="T1900" s="11">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1">
        <f t="shared" si="178"/>
        <v>42058.941736111112</v>
      </c>
      <c r="T1901" s="11">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1">
        <f t="shared" si="178"/>
        <v>41160.871886574074</v>
      </c>
      <c r="T1902" s="11">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1">
        <f t="shared" si="178"/>
        <v>42116.54315972222</v>
      </c>
      <c r="T1903" s="11">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1">
        <f t="shared" si="178"/>
        <v>42037.789895833332</v>
      </c>
      <c r="T1904" s="11">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1">
        <f t="shared" si="178"/>
        <v>42702.770729166667</v>
      </c>
      <c r="T1905" s="11">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1">
        <f t="shared" si="178"/>
        <v>42326.685428240744</v>
      </c>
      <c r="T1906" s="11">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1">
        <f t="shared" si="178"/>
        <v>41859.925856481481</v>
      </c>
      <c r="T1907" s="11">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1">
        <f t="shared" si="178"/>
        <v>42514.671099537038</v>
      </c>
      <c r="T1908" s="11">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1">
        <f t="shared" si="178"/>
        <v>41767.587094907409</v>
      </c>
      <c r="T1909" s="11">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1">
        <f t="shared" si="178"/>
        <v>42703.917824074073</v>
      </c>
      <c r="T1910" s="11">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1">
        <f t="shared" si="178"/>
        <v>41905.429155092592</v>
      </c>
      <c r="T1911" s="11">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1">
        <f t="shared" si="178"/>
        <v>42264.963159722218</v>
      </c>
      <c r="T1912" s="11">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1">
        <f t="shared" si="178"/>
        <v>41830.033958333333</v>
      </c>
      <c r="T1913" s="11">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1">
        <f t="shared" si="178"/>
        <v>42129.226388888885</v>
      </c>
      <c r="T1914" s="11">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1">
        <f t="shared" si="178"/>
        <v>41890.511319444442</v>
      </c>
      <c r="T1915" s="11">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1">
        <f t="shared" si="178"/>
        <v>41929.174456018518</v>
      </c>
      <c r="T1916" s="11">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1">
        <f t="shared" si="178"/>
        <v>41864.04886574074</v>
      </c>
      <c r="T1917" s="11">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1">
        <f t="shared" si="178"/>
        <v>42656.717303240745</v>
      </c>
      <c r="T1918" s="11">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1">
        <f t="shared" si="178"/>
        <v>42746.270057870366</v>
      </c>
      <c r="T1919" s="11">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1">
        <f t="shared" si="178"/>
        <v>41828.789942129632</v>
      </c>
      <c r="T1920" s="11">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1">
        <f t="shared" si="178"/>
        <v>42113.875567129624</v>
      </c>
      <c r="T1921" s="11">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1">
        <f t="shared" si="178"/>
        <v>42270.875706018516</v>
      </c>
      <c r="T1922" s="11">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E1923/L1923</f>
        <v>54</v>
      </c>
      <c r="Q1923" t="str">
        <f t="shared" ref="Q1923:Q1986" si="182">LEFT(N1923, SEARCH("/", N1923, 1) -1)</f>
        <v>music</v>
      </c>
      <c r="R1923" t="str">
        <f t="shared" ref="R1923:R1986" si="183">RIGHT(N1923, LEN(N1923)-FIND("/", N1923))</f>
        <v>indie rock</v>
      </c>
      <c r="S1923" s="11">
        <f t="shared" ref="S1923:S1986" si="184">(((J1923/60)/60)/24)+DATE(1970,1,1)</f>
        <v>41074.221562500003</v>
      </c>
      <c r="T1923" s="11">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1">
        <f t="shared" si="184"/>
        <v>41590.255868055552</v>
      </c>
      <c r="T1924" s="11">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1">
        <f t="shared" si="184"/>
        <v>40772.848749999997</v>
      </c>
      <c r="T1925" s="11">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1">
        <f t="shared" si="184"/>
        <v>41626.761053240742</v>
      </c>
      <c r="T1926" s="11">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1">
        <f t="shared" si="184"/>
        <v>41535.90148148148</v>
      </c>
      <c r="T1927" s="11">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1">
        <f t="shared" si="184"/>
        <v>40456.954351851848</v>
      </c>
      <c r="T1928" s="11">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1">
        <f t="shared" si="184"/>
        <v>40960.861562500002</v>
      </c>
      <c r="T1929" s="11">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1">
        <f t="shared" si="184"/>
        <v>41371.648078703707</v>
      </c>
      <c r="T1930" s="11">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1">
        <f t="shared" si="184"/>
        <v>40687.021597222221</v>
      </c>
      <c r="T1931" s="11">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1">
        <f t="shared" si="184"/>
        <v>41402.558819444443</v>
      </c>
      <c r="T1932" s="11">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1">
        <f t="shared" si="184"/>
        <v>41037.892465277779</v>
      </c>
      <c r="T1933" s="11">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1">
        <f t="shared" si="184"/>
        <v>40911.809872685182</v>
      </c>
      <c r="T1934" s="11">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1">
        <f t="shared" si="184"/>
        <v>41879.130868055552</v>
      </c>
      <c r="T1935" s="11">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1">
        <f t="shared" si="184"/>
        <v>40865.867141203707</v>
      </c>
      <c r="T1936" s="11">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1">
        <f t="shared" si="184"/>
        <v>41773.932534722226</v>
      </c>
      <c r="T1937" s="11">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1">
        <f t="shared" si="184"/>
        <v>40852.889699074076</v>
      </c>
      <c r="T1938" s="11">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1">
        <f t="shared" si="184"/>
        <v>41059.118993055556</v>
      </c>
      <c r="T1939" s="11">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1">
        <f t="shared" si="184"/>
        <v>41426.259618055556</v>
      </c>
      <c r="T1940" s="11">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1">
        <f t="shared" si="184"/>
        <v>41313.985046296293</v>
      </c>
      <c r="T1941" s="11">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1">
        <f t="shared" si="184"/>
        <v>40670.507326388892</v>
      </c>
      <c r="T1942" s="11">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1">
        <f t="shared" si="184"/>
        <v>41744.290868055556</v>
      </c>
      <c r="T1943" s="11">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1">
        <f t="shared" si="184"/>
        <v>40638.828009259261</v>
      </c>
      <c r="T1944" s="11">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1">
        <f t="shared" si="184"/>
        <v>42548.269861111112</v>
      </c>
      <c r="T1945" s="11">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1">
        <f t="shared" si="184"/>
        <v>41730.584374999999</v>
      </c>
      <c r="T1946" s="11">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1">
        <f t="shared" si="184"/>
        <v>42157.251828703709</v>
      </c>
      <c r="T1947" s="11">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1">
        <f t="shared" si="184"/>
        <v>41689.150011574071</v>
      </c>
      <c r="T1948" s="11">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1">
        <f t="shared" si="184"/>
        <v>40102.918055555558</v>
      </c>
      <c r="T1949" s="11">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1">
        <f t="shared" si="184"/>
        <v>42473.604270833333</v>
      </c>
      <c r="T1950" s="11">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1">
        <f t="shared" si="184"/>
        <v>41800.423043981478</v>
      </c>
      <c r="T1951" s="11">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1">
        <f t="shared" si="184"/>
        <v>40624.181400462963</v>
      </c>
      <c r="T1952" s="11">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1">
        <f t="shared" si="184"/>
        <v>42651.420567129629</v>
      </c>
      <c r="T1953" s="11">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1">
        <f t="shared" si="184"/>
        <v>41526.60665509259</v>
      </c>
      <c r="T1954" s="11">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1">
        <f t="shared" si="184"/>
        <v>40941.199826388889</v>
      </c>
      <c r="T1955" s="11">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1">
        <f t="shared" si="184"/>
        <v>42394.580740740741</v>
      </c>
      <c r="T1956" s="11">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1">
        <f t="shared" si="184"/>
        <v>41020.271770833337</v>
      </c>
      <c r="T1957" s="11">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1">
        <f t="shared" si="184"/>
        <v>42067.923668981486</v>
      </c>
      <c r="T1958" s="11">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1">
        <f t="shared" si="184"/>
        <v>41179.098530092589</v>
      </c>
      <c r="T1959" s="11">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1">
        <f t="shared" si="184"/>
        <v>41326.987974537034</v>
      </c>
      <c r="T1960" s="11">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1">
        <f t="shared" si="184"/>
        <v>41871.845601851855</v>
      </c>
      <c r="T1961" s="11">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1">
        <f t="shared" si="184"/>
        <v>41964.362743055557</v>
      </c>
      <c r="T1962" s="11">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1">
        <f t="shared" si="184"/>
        <v>41148.194641203707</v>
      </c>
      <c r="T1963" s="11">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1">
        <f t="shared" si="184"/>
        <v>41742.780509259261</v>
      </c>
      <c r="T1964" s="11">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1">
        <f t="shared" si="184"/>
        <v>41863.429791666669</v>
      </c>
      <c r="T1965" s="11">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1">
        <f t="shared" si="184"/>
        <v>42452.272824074069</v>
      </c>
      <c r="T1966" s="11">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1">
        <f t="shared" si="184"/>
        <v>40898.089236111111</v>
      </c>
      <c r="T1967" s="11">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1">
        <f t="shared" si="184"/>
        <v>41835.540486111109</v>
      </c>
      <c r="T1968" s="11">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1">
        <f t="shared" si="184"/>
        <v>41730.663530092592</v>
      </c>
      <c r="T1969" s="11">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1">
        <f t="shared" si="184"/>
        <v>42676.586979166663</v>
      </c>
      <c r="T1970" s="11">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1">
        <f t="shared" si="184"/>
        <v>42557.792453703703</v>
      </c>
      <c r="T1971" s="11">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1">
        <f t="shared" si="184"/>
        <v>41324.193298611113</v>
      </c>
      <c r="T1972" s="11">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1">
        <f t="shared" si="184"/>
        <v>41561.500706018516</v>
      </c>
      <c r="T1973" s="11">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1">
        <f t="shared" si="184"/>
        <v>41201.012083333335</v>
      </c>
      <c r="T1974" s="11">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1">
        <f t="shared" si="184"/>
        <v>42549.722962962958</v>
      </c>
      <c r="T1975" s="11">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1">
        <f t="shared" si="184"/>
        <v>41445.334131944444</v>
      </c>
      <c r="T1976" s="11">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1">
        <f t="shared" si="184"/>
        <v>41313.755219907405</v>
      </c>
      <c r="T1977" s="11">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1">
        <f t="shared" si="184"/>
        <v>41438.899594907409</v>
      </c>
      <c r="T1978" s="11">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1">
        <f t="shared" si="184"/>
        <v>42311.216898148152</v>
      </c>
      <c r="T1979" s="11">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1">
        <f t="shared" si="184"/>
        <v>41039.225601851853</v>
      </c>
      <c r="T1980" s="11">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1">
        <f t="shared" si="184"/>
        <v>42290.460023148145</v>
      </c>
      <c r="T1981" s="11">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1">
        <f t="shared" si="184"/>
        <v>42423.542384259257</v>
      </c>
      <c r="T1982" s="11">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1">
        <f t="shared" si="184"/>
        <v>41799.725289351853</v>
      </c>
      <c r="T1983" s="11">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e">
        <f t="shared" si="181"/>
        <v>#DIV/0!</v>
      </c>
      <c r="Q1984" t="str">
        <f t="shared" si="182"/>
        <v>photography</v>
      </c>
      <c r="R1984" t="str">
        <f t="shared" si="183"/>
        <v>people</v>
      </c>
      <c r="S1984" s="11">
        <f t="shared" si="184"/>
        <v>42678.586655092593</v>
      </c>
      <c r="T1984" s="11">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1">
        <f t="shared" si="184"/>
        <v>42593.011782407411</v>
      </c>
      <c r="T1985" s="11">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1">
        <f t="shared" si="184"/>
        <v>41913.790289351848</v>
      </c>
      <c r="T1986" s="11">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E1987/L1987</f>
        <v>12.75</v>
      </c>
      <c r="Q1987" t="str">
        <f t="shared" ref="Q1987:Q2050" si="188">LEFT(N1987, SEARCH("/", N1987, 1) -1)</f>
        <v>photography</v>
      </c>
      <c r="R1987" t="str">
        <f t="shared" ref="R1987:R2050" si="189">RIGHT(N1987, LEN(N1987)-FIND("/", N1987))</f>
        <v>people</v>
      </c>
      <c r="S1987" s="11">
        <f t="shared" ref="S1987:S2050" si="190">(((J1987/60)/60)/24)+DATE(1970,1,1)</f>
        <v>42555.698738425926</v>
      </c>
      <c r="T1987" s="11">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1">
        <f t="shared" si="190"/>
        <v>42413.433831018512</v>
      </c>
      <c r="T1988" s="11">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1">
        <f t="shared" si="190"/>
        <v>42034.639768518522</v>
      </c>
      <c r="T1989" s="11">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1">
        <f t="shared" si="190"/>
        <v>42206.763217592597</v>
      </c>
      <c r="T1990" s="11">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1">
        <f t="shared" si="190"/>
        <v>42685.680648148147</v>
      </c>
      <c r="T1991" s="11">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1">
        <f t="shared" si="190"/>
        <v>42398.195972222224</v>
      </c>
      <c r="T1992" s="11">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1">
        <f t="shared" si="190"/>
        <v>42167.89335648148</v>
      </c>
      <c r="T1993" s="11">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1">
        <f t="shared" si="190"/>
        <v>42023.143414351856</v>
      </c>
      <c r="T1994" s="11">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e">
        <f t="shared" si="187"/>
        <v>#DIV/0!</v>
      </c>
      <c r="Q1995" t="str">
        <f t="shared" si="188"/>
        <v>photography</v>
      </c>
      <c r="R1995" t="str">
        <f t="shared" si="189"/>
        <v>people</v>
      </c>
      <c r="S1995" s="11">
        <f t="shared" si="190"/>
        <v>42329.58839120371</v>
      </c>
      <c r="T1995" s="11">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e">
        <f t="shared" si="187"/>
        <v>#DIV/0!</v>
      </c>
      <c r="Q1996" t="str">
        <f t="shared" si="188"/>
        <v>photography</v>
      </c>
      <c r="R1996" t="str">
        <f t="shared" si="189"/>
        <v>people</v>
      </c>
      <c r="S1996" s="11">
        <f t="shared" si="190"/>
        <v>42651.006273148145</v>
      </c>
      <c r="T1996" s="11">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1">
        <f t="shared" si="190"/>
        <v>42181.902037037042</v>
      </c>
      <c r="T1997" s="11">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e">
        <f t="shared" si="187"/>
        <v>#DIV/0!</v>
      </c>
      <c r="Q1998" t="str">
        <f t="shared" si="188"/>
        <v>photography</v>
      </c>
      <c r="R1998" t="str">
        <f t="shared" si="189"/>
        <v>people</v>
      </c>
      <c r="S1998" s="11">
        <f t="shared" si="190"/>
        <v>41800.819571759261</v>
      </c>
      <c r="T1998" s="11">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e">
        <f t="shared" si="187"/>
        <v>#DIV/0!</v>
      </c>
      <c r="Q1999" t="str">
        <f t="shared" si="188"/>
        <v>photography</v>
      </c>
      <c r="R1999" t="str">
        <f t="shared" si="189"/>
        <v>people</v>
      </c>
      <c r="S1999" s="11">
        <f t="shared" si="190"/>
        <v>41847.930694444447</v>
      </c>
      <c r="T1999" s="11">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1">
        <f t="shared" si="190"/>
        <v>41807.118495370371</v>
      </c>
      <c r="T2000" s="11">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1">
        <f t="shared" si="190"/>
        <v>41926.482731481483</v>
      </c>
      <c r="T2001" s="11">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1">
        <f t="shared" si="190"/>
        <v>42345.951539351852</v>
      </c>
      <c r="T2002" s="11">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1">
        <f t="shared" si="190"/>
        <v>42136.209675925929</v>
      </c>
      <c r="T2003" s="11">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1">
        <f t="shared" si="190"/>
        <v>42728.71230324074</v>
      </c>
      <c r="T2004" s="11">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1">
        <f t="shared" si="190"/>
        <v>40347.125601851854</v>
      </c>
      <c r="T2005" s="11">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1">
        <f t="shared" si="190"/>
        <v>41800.604895833334</v>
      </c>
      <c r="T2006" s="11">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1">
        <f t="shared" si="190"/>
        <v>41535.812708333331</v>
      </c>
      <c r="T2007" s="11">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1">
        <f t="shared" si="190"/>
        <v>41941.500520833331</v>
      </c>
      <c r="T2008" s="11">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1">
        <f t="shared" si="190"/>
        <v>40347.837800925925</v>
      </c>
      <c r="T2009" s="11">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1">
        <f t="shared" si="190"/>
        <v>40761.604421296295</v>
      </c>
      <c r="T2010" s="11">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1">
        <f t="shared" si="190"/>
        <v>42661.323414351849</v>
      </c>
      <c r="T2011" s="11">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1">
        <f t="shared" si="190"/>
        <v>42570.996423611112</v>
      </c>
      <c r="T2012" s="11">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1">
        <f t="shared" si="190"/>
        <v>42347.358483796299</v>
      </c>
      <c r="T2013" s="11">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1">
        <f t="shared" si="190"/>
        <v>42010.822233796294</v>
      </c>
      <c r="T2014" s="11">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1">
        <f t="shared" si="190"/>
        <v>42499.960810185185</v>
      </c>
      <c r="T2015" s="11">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1">
        <f t="shared" si="190"/>
        <v>41324.214571759258</v>
      </c>
      <c r="T2016" s="11">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1">
        <f t="shared" si="190"/>
        <v>40765.876886574071</v>
      </c>
      <c r="T2017" s="11">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1">
        <f t="shared" si="190"/>
        <v>41312.88077546296</v>
      </c>
      <c r="T2018" s="11">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1">
        <f t="shared" si="190"/>
        <v>40961.057349537034</v>
      </c>
      <c r="T2019" s="11">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1">
        <f t="shared" si="190"/>
        <v>42199.365844907406</v>
      </c>
      <c r="T2020" s="11">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1">
        <f t="shared" si="190"/>
        <v>42605.70857638889</v>
      </c>
      <c r="T2021" s="11">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1">
        <f t="shared" si="190"/>
        <v>41737.097499999996</v>
      </c>
      <c r="T2022" s="11">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1">
        <f t="shared" si="190"/>
        <v>41861.070567129631</v>
      </c>
      <c r="T2023" s="11">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1">
        <f t="shared" si="190"/>
        <v>42502.569120370375</v>
      </c>
      <c r="T2024" s="11">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1">
        <f t="shared" si="190"/>
        <v>42136.420752314814</v>
      </c>
      <c r="T2025" s="11">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1">
        <f t="shared" si="190"/>
        <v>41099.966944444444</v>
      </c>
      <c r="T2026" s="11">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1">
        <f t="shared" si="190"/>
        <v>42136.184560185182</v>
      </c>
      <c r="T2027" s="11">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1">
        <f t="shared" si="190"/>
        <v>41704.735937500001</v>
      </c>
      <c r="T2028" s="11">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1">
        <f t="shared" si="190"/>
        <v>42048.813877314817</v>
      </c>
      <c r="T2029" s="11">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1">
        <f t="shared" si="190"/>
        <v>40215.919050925928</v>
      </c>
      <c r="T2030" s="11">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1">
        <f t="shared" si="190"/>
        <v>41848.021770833337</v>
      </c>
      <c r="T2031" s="11">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1">
        <f t="shared" si="190"/>
        <v>41212.996481481481</v>
      </c>
      <c r="T2032" s="11">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1">
        <f t="shared" si="190"/>
        <v>41975.329317129625</v>
      </c>
      <c r="T2033" s="11">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1">
        <f t="shared" si="190"/>
        <v>42689.565671296295</v>
      </c>
      <c r="T2034" s="11">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1">
        <f t="shared" si="190"/>
        <v>41725.082384259258</v>
      </c>
      <c r="T2035" s="11">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1">
        <f t="shared" si="190"/>
        <v>42076.130011574074</v>
      </c>
      <c r="T2036" s="11">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1">
        <f t="shared" si="190"/>
        <v>42311.625081018516</v>
      </c>
      <c r="T2037" s="11">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1">
        <f t="shared" si="190"/>
        <v>41738.864803240744</v>
      </c>
      <c r="T2038" s="11">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1">
        <f t="shared" si="190"/>
        <v>41578.210104166668</v>
      </c>
      <c r="T2039" s="11">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1">
        <f t="shared" si="190"/>
        <v>41424.27107638889</v>
      </c>
      <c r="T2040" s="11">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1">
        <f t="shared" si="190"/>
        <v>42675.438946759255</v>
      </c>
      <c r="T2041" s="11">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1">
        <f t="shared" si="190"/>
        <v>41578.927118055559</v>
      </c>
      <c r="T2042" s="11">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1">
        <f t="shared" si="190"/>
        <v>42654.525775462964</v>
      </c>
      <c r="T2043" s="11">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1">
        <f t="shared" si="190"/>
        <v>42331.708032407405</v>
      </c>
      <c r="T2044" s="11">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1">
        <f t="shared" si="190"/>
        <v>42661.176817129628</v>
      </c>
      <c r="T2045" s="11">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1">
        <f t="shared" si="190"/>
        <v>42138.684189814812</v>
      </c>
      <c r="T2046" s="11">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1">
        <f t="shared" si="190"/>
        <v>41069.088506944441</v>
      </c>
      <c r="T2047" s="11">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1">
        <f t="shared" si="190"/>
        <v>41387.171805555554</v>
      </c>
      <c r="T2048" s="11">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1">
        <f t="shared" si="190"/>
        <v>42081.903587962966</v>
      </c>
      <c r="T2049" s="11">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1">
        <f t="shared" si="190"/>
        <v>41387.651516203703</v>
      </c>
      <c r="T2050" s="11">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E2051/L2051</f>
        <v>80.991037735849048</v>
      </c>
      <c r="Q2051" t="str">
        <f t="shared" ref="Q2051:Q2114" si="194">LEFT(N2051, SEARCH("/", N2051, 1) -1)</f>
        <v>technology</v>
      </c>
      <c r="R2051" t="str">
        <f t="shared" ref="R2051:R2114" si="195">RIGHT(N2051, LEN(N2051)-FIND("/", N2051))</f>
        <v>hardware</v>
      </c>
      <c r="S2051" s="11">
        <f t="shared" ref="S2051:S2114" si="196">(((J2051/60)/60)/24)+DATE(1970,1,1)</f>
        <v>41575.527349537035</v>
      </c>
      <c r="T2051" s="11">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1">
        <f t="shared" si="196"/>
        <v>42115.071504629625</v>
      </c>
      <c r="T2052" s="11">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1">
        <f t="shared" si="196"/>
        <v>41604.022418981483</v>
      </c>
      <c r="T2053" s="11">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1">
        <f t="shared" si="196"/>
        <v>42375.08394675926</v>
      </c>
      <c r="T2054" s="11">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1">
        <f t="shared" si="196"/>
        <v>42303.617488425924</v>
      </c>
      <c r="T2055" s="11">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1">
        <f t="shared" si="196"/>
        <v>41731.520949074074</v>
      </c>
      <c r="T2056" s="11">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1">
        <f t="shared" si="196"/>
        <v>41946.674108796295</v>
      </c>
      <c r="T2057" s="11">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1">
        <f t="shared" si="196"/>
        <v>41351.76090277778</v>
      </c>
      <c r="T2058" s="11">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1">
        <f t="shared" si="196"/>
        <v>42396.494583333333</v>
      </c>
      <c r="T2059" s="11">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1">
        <f t="shared" si="196"/>
        <v>42026.370717592596</v>
      </c>
      <c r="T2060" s="11">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1">
        <f t="shared" si="196"/>
        <v>42361.602476851855</v>
      </c>
      <c r="T2061" s="11">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1">
        <f t="shared" si="196"/>
        <v>41783.642939814818</v>
      </c>
      <c r="T2062" s="11">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1">
        <f t="shared" si="196"/>
        <v>42705.764513888891</v>
      </c>
      <c r="T2063" s="11">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1">
        <f t="shared" si="196"/>
        <v>42423.3830787037</v>
      </c>
      <c r="T2064" s="11">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1">
        <f t="shared" si="196"/>
        <v>42472.73265046296</v>
      </c>
      <c r="T2065" s="11">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1">
        <f t="shared" si="196"/>
        <v>41389.364849537036</v>
      </c>
      <c r="T2066" s="11">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1">
        <f t="shared" si="196"/>
        <v>41603.333668981482</v>
      </c>
      <c r="T2067" s="11">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1">
        <f t="shared" si="196"/>
        <v>41844.771793981483</v>
      </c>
      <c r="T2068" s="11">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1">
        <f t="shared" si="196"/>
        <v>42115.853888888887</v>
      </c>
      <c r="T2069" s="11">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1">
        <f t="shared" si="196"/>
        <v>42633.841608796298</v>
      </c>
      <c r="T2070" s="11">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1">
        <f t="shared" si="196"/>
        <v>42340.972118055557</v>
      </c>
      <c r="T2071" s="11">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1">
        <f t="shared" si="196"/>
        <v>42519.6565162037</v>
      </c>
      <c r="T2072" s="11">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1">
        <f t="shared" si="196"/>
        <v>42600.278749999998</v>
      </c>
      <c r="T2073" s="11">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1">
        <f t="shared" si="196"/>
        <v>42467.581388888888</v>
      </c>
      <c r="T2074" s="11">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1">
        <f t="shared" si="196"/>
        <v>42087.668032407411</v>
      </c>
      <c r="T2075" s="11">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1">
        <f t="shared" si="196"/>
        <v>42466.826180555552</v>
      </c>
      <c r="T2076" s="11">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1">
        <f t="shared" si="196"/>
        <v>41450.681574074071</v>
      </c>
      <c r="T2077" s="11">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1">
        <f t="shared" si="196"/>
        <v>41803.880659722221</v>
      </c>
      <c r="T2078" s="11">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1">
        <f t="shared" si="196"/>
        <v>42103.042546296296</v>
      </c>
      <c r="T2079" s="11">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1">
        <f t="shared" si="196"/>
        <v>42692.771493055552</v>
      </c>
      <c r="T2080" s="11">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1">
        <f t="shared" si="196"/>
        <v>42150.71056712963</v>
      </c>
      <c r="T2081" s="11">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1">
        <f t="shared" si="196"/>
        <v>42289.957175925927</v>
      </c>
      <c r="T2082" s="11">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1">
        <f t="shared" si="196"/>
        <v>41004.156886574077</v>
      </c>
      <c r="T2083" s="11">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1">
        <f t="shared" si="196"/>
        <v>40811.120324074072</v>
      </c>
      <c r="T2084" s="11">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1">
        <f t="shared" si="196"/>
        <v>41034.72216435185</v>
      </c>
      <c r="T2085" s="11">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1">
        <f t="shared" si="196"/>
        <v>41731.833124999997</v>
      </c>
      <c r="T2086" s="11">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1">
        <f t="shared" si="196"/>
        <v>41075.835497685184</v>
      </c>
      <c r="T2087" s="11">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1">
        <f t="shared" si="196"/>
        <v>40860.67050925926</v>
      </c>
      <c r="T2088" s="11">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1">
        <f t="shared" si="196"/>
        <v>40764.204375000001</v>
      </c>
      <c r="T2089" s="11">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1">
        <f t="shared" si="196"/>
        <v>40395.714722222219</v>
      </c>
      <c r="T2090" s="11">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1">
        <f t="shared" si="196"/>
        <v>41453.076319444444</v>
      </c>
      <c r="T2091" s="11">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1">
        <f t="shared" si="196"/>
        <v>41299.381423611114</v>
      </c>
      <c r="T2092" s="11">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1">
        <f t="shared" si="196"/>
        <v>40555.322662037033</v>
      </c>
      <c r="T2093" s="11">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1">
        <f t="shared" si="196"/>
        <v>40763.707546296297</v>
      </c>
      <c r="T2094" s="11">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1">
        <f t="shared" si="196"/>
        <v>41205.854537037041</v>
      </c>
      <c r="T2095" s="11">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1">
        <f t="shared" si="196"/>
        <v>40939.02002314815</v>
      </c>
      <c r="T2096" s="11">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1">
        <f t="shared" si="196"/>
        <v>40758.733483796292</v>
      </c>
      <c r="T2097" s="11">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1">
        <f t="shared" si="196"/>
        <v>41192.758506944447</v>
      </c>
      <c r="T2098" s="11">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1">
        <f t="shared" si="196"/>
        <v>40818.58489583333</v>
      </c>
      <c r="T2099" s="11">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1">
        <f t="shared" si="196"/>
        <v>40946.11383101852</v>
      </c>
      <c r="T2100" s="11">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1">
        <f t="shared" si="196"/>
        <v>42173.746342592596</v>
      </c>
      <c r="T2101" s="11">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1">
        <f t="shared" si="196"/>
        <v>41074.834965277776</v>
      </c>
      <c r="T2102" s="11">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1">
        <f t="shared" si="196"/>
        <v>40892.149467592593</v>
      </c>
      <c r="T2103" s="11">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1">
        <f t="shared" si="196"/>
        <v>40638.868611111109</v>
      </c>
      <c r="T2104" s="11">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1">
        <f t="shared" si="196"/>
        <v>41192.754942129628</v>
      </c>
      <c r="T2105" s="11">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1">
        <f t="shared" si="196"/>
        <v>41394.074467592596</v>
      </c>
      <c r="T2106" s="11">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1">
        <f t="shared" si="196"/>
        <v>41951.788807870369</v>
      </c>
      <c r="T2107" s="11">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1">
        <f t="shared" si="196"/>
        <v>41270.21497685185</v>
      </c>
      <c r="T2108" s="11">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1">
        <f t="shared" si="196"/>
        <v>41934.71056712963</v>
      </c>
      <c r="T2109" s="11">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1">
        <f t="shared" si="196"/>
        <v>41135.175694444442</v>
      </c>
      <c r="T2110" s="11">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1">
        <f t="shared" si="196"/>
        <v>42160.708530092597</v>
      </c>
      <c r="T2111" s="11">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1">
        <f t="shared" si="196"/>
        <v>41759.670937499999</v>
      </c>
      <c r="T2112" s="11">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1">
        <f t="shared" si="196"/>
        <v>40703.197048611109</v>
      </c>
      <c r="T2113" s="11">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1">
        <f t="shared" si="196"/>
        <v>41365.928159722222</v>
      </c>
      <c r="T2114" s="11">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E2115/L2115</f>
        <v>68.598130841121488</v>
      </c>
      <c r="Q2115" t="str">
        <f t="shared" ref="Q2115:Q2178" si="200">LEFT(N2115, SEARCH("/", N2115, 1) -1)</f>
        <v>music</v>
      </c>
      <c r="R2115" t="str">
        <f t="shared" ref="R2115:R2178" si="201">RIGHT(N2115, LEN(N2115)-FIND("/", N2115))</f>
        <v>indie rock</v>
      </c>
      <c r="S2115" s="11">
        <f t="shared" ref="S2115:S2178" si="202">(((J2115/60)/60)/24)+DATE(1970,1,1)</f>
        <v>41870.86546296296</v>
      </c>
      <c r="T2115" s="11">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1">
        <f t="shared" si="202"/>
        <v>40458.815625000003</v>
      </c>
      <c r="T2116" s="11">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1">
        <f t="shared" si="202"/>
        <v>40564.081030092595</v>
      </c>
      <c r="T2117" s="11">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1">
        <f t="shared" si="202"/>
        <v>41136.777812500004</v>
      </c>
      <c r="T2118" s="11">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1">
        <f t="shared" si="202"/>
        <v>42290.059594907405</v>
      </c>
      <c r="T2119" s="11">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1">
        <f t="shared" si="202"/>
        <v>40718.839537037034</v>
      </c>
      <c r="T2120" s="11">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1">
        <f t="shared" si="202"/>
        <v>41107.130150462966</v>
      </c>
      <c r="T2121" s="11">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1">
        <f t="shared" si="202"/>
        <v>41591.964537037034</v>
      </c>
      <c r="T2122" s="11">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1">
        <f t="shared" si="202"/>
        <v>42716.7424537037</v>
      </c>
      <c r="T2123" s="11">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1">
        <f t="shared" si="202"/>
        <v>42712.300567129627</v>
      </c>
      <c r="T2124" s="11">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1">
        <f t="shared" si="202"/>
        <v>40198.424849537041</v>
      </c>
      <c r="T2125" s="11">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1">
        <f t="shared" si="202"/>
        <v>40464.028182870366</v>
      </c>
      <c r="T2126" s="11">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1">
        <f t="shared" si="202"/>
        <v>42191.023530092592</v>
      </c>
      <c r="T2127" s="11">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1">
        <f t="shared" si="202"/>
        <v>41951.973229166666</v>
      </c>
      <c r="T2128" s="11">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1">
        <f t="shared" si="202"/>
        <v>42045.50535879629</v>
      </c>
      <c r="T2129" s="11">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1">
        <f t="shared" si="202"/>
        <v>41843.772789351853</v>
      </c>
      <c r="T2130" s="11">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1">
        <f t="shared" si="202"/>
        <v>42409.024305555555</v>
      </c>
      <c r="T2131" s="11">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1">
        <f t="shared" si="202"/>
        <v>41832.086377314816</v>
      </c>
      <c r="T2132" s="11">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1">
        <f t="shared" si="202"/>
        <v>42167.207071759258</v>
      </c>
      <c r="T2133" s="11">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1">
        <f t="shared" si="202"/>
        <v>41643.487175925926</v>
      </c>
      <c r="T2134" s="11">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1">
        <f t="shared" si="202"/>
        <v>40619.097210648149</v>
      </c>
      <c r="T2135" s="11">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1">
        <f t="shared" si="202"/>
        <v>41361.886469907404</v>
      </c>
      <c r="T2136" s="11">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1">
        <f t="shared" si="202"/>
        <v>41156.963344907403</v>
      </c>
      <c r="T2137" s="11">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1">
        <f t="shared" si="202"/>
        <v>41536.509097222224</v>
      </c>
      <c r="T2138" s="11">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1">
        <f t="shared" si="202"/>
        <v>41948.771168981482</v>
      </c>
      <c r="T2139" s="11">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1">
        <f t="shared" si="202"/>
        <v>41557.013182870374</v>
      </c>
      <c r="T2140" s="11">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1">
        <f t="shared" si="202"/>
        <v>42647.750092592592</v>
      </c>
      <c r="T2141" s="11">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1">
        <f t="shared" si="202"/>
        <v>41255.833611111113</v>
      </c>
      <c r="T2142" s="11">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e">
        <f t="shared" si="199"/>
        <v>#DIV/0!</v>
      </c>
      <c r="Q2143" t="str">
        <f t="shared" si="200"/>
        <v>games</v>
      </c>
      <c r="R2143" t="str">
        <f t="shared" si="201"/>
        <v>video games</v>
      </c>
      <c r="S2143" s="11">
        <f t="shared" si="202"/>
        <v>41927.235636574071</v>
      </c>
      <c r="T2143" s="11">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1">
        <f t="shared" si="202"/>
        <v>42340.701504629629</v>
      </c>
      <c r="T2144" s="11">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1">
        <f t="shared" si="202"/>
        <v>40332.886712962965</v>
      </c>
      <c r="T2145" s="11">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1">
        <f t="shared" si="202"/>
        <v>41499.546759259261</v>
      </c>
      <c r="T2146" s="11">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1">
        <f t="shared" si="202"/>
        <v>41575.237430555557</v>
      </c>
      <c r="T2147" s="11">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1">
        <f t="shared" si="202"/>
        <v>42397.679513888885</v>
      </c>
      <c r="T2148" s="11">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1">
        <f t="shared" si="202"/>
        <v>41927.295694444445</v>
      </c>
      <c r="T2149" s="11">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1">
        <f t="shared" si="202"/>
        <v>42066.733587962968</v>
      </c>
      <c r="T2150" s="11">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e">
        <f t="shared" si="199"/>
        <v>#DIV/0!</v>
      </c>
      <c r="Q2151" t="str">
        <f t="shared" si="200"/>
        <v>games</v>
      </c>
      <c r="R2151" t="str">
        <f t="shared" si="201"/>
        <v>video games</v>
      </c>
      <c r="S2151" s="11">
        <f t="shared" si="202"/>
        <v>40355.024953703702</v>
      </c>
      <c r="T2151" s="11">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1">
        <f t="shared" si="202"/>
        <v>42534.284710648149</v>
      </c>
      <c r="T2152" s="11">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1">
        <f t="shared" si="202"/>
        <v>42520.847384259265</v>
      </c>
      <c r="T2153" s="11">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1">
        <f t="shared" si="202"/>
        <v>41683.832280092596</v>
      </c>
      <c r="T2154" s="11">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1">
        <f t="shared" si="202"/>
        <v>41974.911087962959</v>
      </c>
      <c r="T2155" s="11">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1">
        <f t="shared" si="202"/>
        <v>41647.632256944446</v>
      </c>
      <c r="T2156" s="11">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1">
        <f t="shared" si="202"/>
        <v>42430.747511574074</v>
      </c>
      <c r="T2157" s="11">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1">
        <f t="shared" si="202"/>
        <v>41488.85423611111</v>
      </c>
      <c r="T2158" s="11">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1">
        <f t="shared" si="202"/>
        <v>42694.98128472222</v>
      </c>
      <c r="T2159" s="11">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1">
        <f t="shared" si="202"/>
        <v>41264.853865740741</v>
      </c>
      <c r="T2160" s="11">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1">
        <f t="shared" si="202"/>
        <v>40710.731180555551</v>
      </c>
      <c r="T2161" s="11">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1">
        <f t="shared" si="202"/>
        <v>41018.711863425924</v>
      </c>
      <c r="T2162" s="11">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1">
        <f t="shared" si="202"/>
        <v>42240.852534722217</v>
      </c>
      <c r="T2163" s="11">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1">
        <f t="shared" si="202"/>
        <v>41813.766099537039</v>
      </c>
      <c r="T2164" s="11">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1">
        <f t="shared" si="202"/>
        <v>42111.899537037039</v>
      </c>
      <c r="T2165" s="11">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1">
        <f t="shared" si="202"/>
        <v>42515.71775462963</v>
      </c>
      <c r="T2166" s="11">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1">
        <f t="shared" si="202"/>
        <v>42438.667071759264</v>
      </c>
      <c r="T2167" s="11">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1">
        <f t="shared" si="202"/>
        <v>41933.838171296295</v>
      </c>
      <c r="T2168" s="11">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1">
        <f t="shared" si="202"/>
        <v>41153.066400462965</v>
      </c>
      <c r="T2169" s="11">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1">
        <f t="shared" si="202"/>
        <v>42745.600243055553</v>
      </c>
      <c r="T2170" s="11">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1">
        <f t="shared" si="202"/>
        <v>42793.700821759259</v>
      </c>
      <c r="T2171" s="11">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1">
        <f t="shared" si="202"/>
        <v>42198.750254629631</v>
      </c>
      <c r="T2172" s="11">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1">
        <f t="shared" si="202"/>
        <v>42141.95711805555</v>
      </c>
      <c r="T2173" s="11">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1">
        <f t="shared" si="202"/>
        <v>42082.580092592587</v>
      </c>
      <c r="T2174" s="11">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1">
        <f t="shared" si="202"/>
        <v>41495.692627314813</v>
      </c>
      <c r="T2175" s="11">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1">
        <f t="shared" si="202"/>
        <v>42465.542905092589</v>
      </c>
      <c r="T2176" s="11">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1">
        <f t="shared" si="202"/>
        <v>42565.009097222224</v>
      </c>
      <c r="T2177" s="11">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1">
        <f t="shared" si="202"/>
        <v>42096.633206018523</v>
      </c>
      <c r="T2178" s="11">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E2179/L2179</f>
        <v>65.868421052631575</v>
      </c>
      <c r="Q2179" t="str">
        <f t="shared" ref="Q2179:Q2242" si="206">LEFT(N2179, SEARCH("/", N2179, 1) -1)</f>
        <v>music</v>
      </c>
      <c r="R2179" t="str">
        <f t="shared" ref="R2179:R2242" si="207">RIGHT(N2179, LEN(N2179)-FIND("/", N2179))</f>
        <v>rock</v>
      </c>
      <c r="S2179" s="11">
        <f t="shared" ref="S2179:S2242" si="208">(((J2179/60)/60)/24)+DATE(1970,1,1)</f>
        <v>42502.250775462962</v>
      </c>
      <c r="T2179" s="11">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1">
        <f t="shared" si="208"/>
        <v>42723.63653935185</v>
      </c>
      <c r="T2180" s="11">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1">
        <f t="shared" si="208"/>
        <v>42075.171203703707</v>
      </c>
      <c r="T2181" s="11">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1">
        <f t="shared" si="208"/>
        <v>42279.669768518521</v>
      </c>
      <c r="T2182" s="11">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1">
        <f t="shared" si="208"/>
        <v>42773.005243055552</v>
      </c>
      <c r="T2183" s="11">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1">
        <f t="shared" si="208"/>
        <v>41879.900752314818</v>
      </c>
      <c r="T2184" s="11">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1">
        <f t="shared" si="208"/>
        <v>42745.365474537044</v>
      </c>
      <c r="T2185" s="11">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1">
        <f t="shared" si="208"/>
        <v>42380.690289351856</v>
      </c>
      <c r="T2186" s="11">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1">
        <f t="shared" si="208"/>
        <v>41319.349988425929</v>
      </c>
      <c r="T2187" s="11">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1">
        <f t="shared" si="208"/>
        <v>42583.615081018521</v>
      </c>
      <c r="T2188" s="11">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1">
        <f t="shared" si="208"/>
        <v>42068.209097222221</v>
      </c>
      <c r="T2189" s="11">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1">
        <f t="shared" si="208"/>
        <v>42633.586122685185</v>
      </c>
      <c r="T2190" s="11">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1">
        <f t="shared" si="208"/>
        <v>42467.788194444445</v>
      </c>
      <c r="T2191" s="11">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1">
        <f t="shared" si="208"/>
        <v>42417.625046296293</v>
      </c>
      <c r="T2192" s="11">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1">
        <f t="shared" si="208"/>
        <v>42768.833645833336</v>
      </c>
      <c r="T2193" s="11">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1">
        <f t="shared" si="208"/>
        <v>42691.8512037037</v>
      </c>
      <c r="T2194" s="11">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1">
        <f t="shared" si="208"/>
        <v>42664.405925925923</v>
      </c>
      <c r="T2195" s="11">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1">
        <f t="shared" si="208"/>
        <v>42425.757986111115</v>
      </c>
      <c r="T2196" s="11">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1">
        <f t="shared" si="208"/>
        <v>42197.771990740745</v>
      </c>
      <c r="T2197" s="11">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1">
        <f t="shared" si="208"/>
        <v>42675.487291666665</v>
      </c>
      <c r="T2198" s="11">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1">
        <f t="shared" si="208"/>
        <v>42033.584016203706</v>
      </c>
      <c r="T2199" s="11">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1">
        <f t="shared" si="208"/>
        <v>42292.513888888891</v>
      </c>
      <c r="T2200" s="11">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1">
        <f t="shared" si="208"/>
        <v>42262.416643518518</v>
      </c>
      <c r="T2201" s="11">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1">
        <f t="shared" si="208"/>
        <v>42163.625787037032</v>
      </c>
      <c r="T2202" s="11">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1">
        <f t="shared" si="208"/>
        <v>41276.846817129634</v>
      </c>
      <c r="T2203" s="11">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1">
        <f t="shared" si="208"/>
        <v>41184.849166666667</v>
      </c>
      <c r="T2204" s="11">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1">
        <f t="shared" si="208"/>
        <v>42241.85974537037</v>
      </c>
      <c r="T2205" s="11">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1">
        <f t="shared" si="208"/>
        <v>41312.311562499999</v>
      </c>
      <c r="T2206" s="11">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1">
        <f t="shared" si="208"/>
        <v>41031.82163194444</v>
      </c>
      <c r="T2207" s="11">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1">
        <f t="shared" si="208"/>
        <v>40997.257222222222</v>
      </c>
      <c r="T2208" s="11">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1">
        <f t="shared" si="208"/>
        <v>41564.194131944445</v>
      </c>
      <c r="T2209" s="11">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1">
        <f t="shared" si="208"/>
        <v>40946.882245370369</v>
      </c>
      <c r="T2210" s="11">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1">
        <f t="shared" si="208"/>
        <v>41732.479675925926</v>
      </c>
      <c r="T2211" s="11">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1">
        <f t="shared" si="208"/>
        <v>40956.066087962965</v>
      </c>
      <c r="T2212" s="11">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1">
        <f t="shared" si="208"/>
        <v>41716.785011574073</v>
      </c>
      <c r="T2213" s="11">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1">
        <f t="shared" si="208"/>
        <v>41548.747418981482</v>
      </c>
      <c r="T2214" s="11">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1">
        <f t="shared" si="208"/>
        <v>42109.826145833329</v>
      </c>
      <c r="T2215" s="11">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1">
        <f t="shared" si="208"/>
        <v>41646.792222222226</v>
      </c>
      <c r="T2216" s="11">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1">
        <f t="shared" si="208"/>
        <v>40958.717268518521</v>
      </c>
      <c r="T2217" s="11">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1">
        <f t="shared" si="208"/>
        <v>42194.751678240747</v>
      </c>
      <c r="T2218" s="11">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1">
        <f t="shared" si="208"/>
        <v>42299.776770833334</v>
      </c>
      <c r="T2219" s="11">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1">
        <f t="shared" si="208"/>
        <v>41127.812303240738</v>
      </c>
      <c r="T2220" s="11">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1">
        <f t="shared" si="208"/>
        <v>42205.718888888892</v>
      </c>
      <c r="T2221" s="11">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1">
        <f t="shared" si="208"/>
        <v>41452.060601851852</v>
      </c>
      <c r="T2222" s="11">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1">
        <f t="shared" si="208"/>
        <v>42452.666770833333</v>
      </c>
      <c r="T2223" s="11">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1">
        <f t="shared" si="208"/>
        <v>40906.787581018521</v>
      </c>
      <c r="T2224" s="11">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1">
        <f t="shared" si="208"/>
        <v>42152.640833333338</v>
      </c>
      <c r="T2225" s="11">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1">
        <f t="shared" si="208"/>
        <v>42644.667534722219</v>
      </c>
      <c r="T2226" s="11">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1">
        <f t="shared" si="208"/>
        <v>41873.79184027778</v>
      </c>
      <c r="T2227" s="11">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1">
        <f t="shared" si="208"/>
        <v>42381.79886574074</v>
      </c>
      <c r="T2228" s="11">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1">
        <f t="shared" si="208"/>
        <v>41561.807349537034</v>
      </c>
      <c r="T2229" s="11">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1">
        <f t="shared" si="208"/>
        <v>42202.278194444443</v>
      </c>
      <c r="T2230" s="11">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1">
        <f t="shared" si="208"/>
        <v>41484.664247685185</v>
      </c>
      <c r="T2231" s="11">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1">
        <f t="shared" si="208"/>
        <v>41724.881099537037</v>
      </c>
      <c r="T2232" s="11">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1">
        <f t="shared" si="208"/>
        <v>41423.910891203705</v>
      </c>
      <c r="T2233" s="11">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1">
        <f t="shared" si="208"/>
        <v>41806.794074074074</v>
      </c>
      <c r="T2234" s="11">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1">
        <f t="shared" si="208"/>
        <v>42331.378923611104</v>
      </c>
      <c r="T2235" s="11">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1">
        <f t="shared" si="208"/>
        <v>42710.824618055558</v>
      </c>
      <c r="T2236" s="11">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1">
        <f t="shared" si="208"/>
        <v>42062.022118055553</v>
      </c>
      <c r="T2237" s="11">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1">
        <f t="shared" si="208"/>
        <v>42371.617164351846</v>
      </c>
      <c r="T2238" s="11">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1">
        <f t="shared" si="208"/>
        <v>41915.003275462965</v>
      </c>
      <c r="T2239" s="11">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1">
        <f t="shared" si="208"/>
        <v>42774.621712962966</v>
      </c>
      <c r="T2240" s="11">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1">
        <f t="shared" si="208"/>
        <v>41572.958495370374</v>
      </c>
      <c r="T2241" s="11">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1">
        <f t="shared" si="208"/>
        <v>42452.825740740736</v>
      </c>
      <c r="T2242" s="11">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E2243/L2243</f>
        <v>49.472392638036808</v>
      </c>
      <c r="Q2243" t="str">
        <f t="shared" ref="Q2243:Q2306" si="212">LEFT(N2243, SEARCH("/", N2243, 1) -1)</f>
        <v>games</v>
      </c>
      <c r="R2243" t="str">
        <f t="shared" ref="R2243:R2306" si="213">RIGHT(N2243, LEN(N2243)-FIND("/", N2243))</f>
        <v>tabletop games</v>
      </c>
      <c r="S2243" s="11">
        <f t="shared" ref="S2243:S2306" si="214">(((J2243/60)/60)/24)+DATE(1970,1,1)</f>
        <v>42766.827546296292</v>
      </c>
      <c r="T2243" s="11">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1">
        <f t="shared" si="214"/>
        <v>41569.575613425928</v>
      </c>
      <c r="T2244" s="11">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1">
        <f t="shared" si="214"/>
        <v>42800.751041666663</v>
      </c>
      <c r="T2245" s="11">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1">
        <f t="shared" si="214"/>
        <v>42647.818819444445</v>
      </c>
      <c r="T2246" s="11">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1">
        <f t="shared" si="214"/>
        <v>41660.708530092597</v>
      </c>
      <c r="T2247" s="11">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1">
        <f t="shared" si="214"/>
        <v>42221.79178240741</v>
      </c>
      <c r="T2248" s="11">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1">
        <f t="shared" si="214"/>
        <v>42200.666261574079</v>
      </c>
      <c r="T2249" s="11">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1">
        <f t="shared" si="214"/>
        <v>42688.875902777778</v>
      </c>
      <c r="T2250" s="11">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1">
        <f t="shared" si="214"/>
        <v>41336.703298611108</v>
      </c>
      <c r="T2251" s="11">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1">
        <f t="shared" si="214"/>
        <v>42677.005474537036</v>
      </c>
      <c r="T2252" s="11">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1">
        <f t="shared" si="214"/>
        <v>41846.34579861111</v>
      </c>
      <c r="T2253" s="11">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1">
        <f t="shared" si="214"/>
        <v>42573.327986111108</v>
      </c>
      <c r="T2254" s="11">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1">
        <f t="shared" si="214"/>
        <v>42296.631331018521</v>
      </c>
      <c r="T2255" s="11">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1">
        <f t="shared" si="214"/>
        <v>42752.647777777776</v>
      </c>
      <c r="T2256" s="11">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1">
        <f t="shared" si="214"/>
        <v>42467.951979166668</v>
      </c>
      <c r="T2257" s="11">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1">
        <f t="shared" si="214"/>
        <v>42682.451921296291</v>
      </c>
      <c r="T2258" s="11">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1">
        <f t="shared" si="214"/>
        <v>42505.936678240745</v>
      </c>
      <c r="T2259" s="11">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1">
        <f t="shared" si="214"/>
        <v>42136.75100694444</v>
      </c>
      <c r="T2260" s="11">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1">
        <f t="shared" si="214"/>
        <v>42702.804814814815</v>
      </c>
      <c r="T2261" s="11">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1">
        <f t="shared" si="214"/>
        <v>41695.016782407409</v>
      </c>
      <c r="T2262" s="11">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1">
        <f t="shared" si="214"/>
        <v>42759.724768518514</v>
      </c>
      <c r="T2263" s="11">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1">
        <f t="shared" si="214"/>
        <v>41926.585162037038</v>
      </c>
      <c r="T2264" s="11">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1">
        <f t="shared" si="214"/>
        <v>42014.832326388889</v>
      </c>
      <c r="T2265" s="11">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1">
        <f t="shared" si="214"/>
        <v>42496.582337962958</v>
      </c>
      <c r="T2266" s="11">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1">
        <f t="shared" si="214"/>
        <v>42689.853090277778</v>
      </c>
      <c r="T2267" s="11">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1">
        <f t="shared" si="214"/>
        <v>42469.874907407408</v>
      </c>
      <c r="T2268" s="11">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1">
        <f t="shared" si="214"/>
        <v>41968.829826388886</v>
      </c>
      <c r="T2269" s="11">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1">
        <f t="shared" si="214"/>
        <v>42776.082349537035</v>
      </c>
      <c r="T2270" s="11">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1">
        <f t="shared" si="214"/>
        <v>42776.704432870371</v>
      </c>
      <c r="T2271" s="11">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1">
        <f t="shared" si="214"/>
        <v>42725.869363425925</v>
      </c>
      <c r="T2272" s="11">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1">
        <f t="shared" si="214"/>
        <v>42684.000046296293</v>
      </c>
      <c r="T2273" s="11">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1">
        <f t="shared" si="214"/>
        <v>42315.699490740735</v>
      </c>
      <c r="T2274" s="11">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1">
        <f t="shared" si="214"/>
        <v>42781.549097222218</v>
      </c>
      <c r="T2275" s="11">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1">
        <f t="shared" si="214"/>
        <v>41663.500659722224</v>
      </c>
      <c r="T2276" s="11">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1">
        <f t="shared" si="214"/>
        <v>41965.616655092599</v>
      </c>
      <c r="T2277" s="11">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1">
        <f t="shared" si="214"/>
        <v>41614.651493055557</v>
      </c>
      <c r="T2278" s="11">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1">
        <f t="shared" si="214"/>
        <v>40936.678506944445</v>
      </c>
      <c r="T2279" s="11">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1">
        <f t="shared" si="214"/>
        <v>42338.709108796291</v>
      </c>
      <c r="T2280" s="11">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1">
        <f t="shared" si="214"/>
        <v>42020.806701388887</v>
      </c>
      <c r="T2281" s="11">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1">
        <f t="shared" si="214"/>
        <v>42234.624895833331</v>
      </c>
      <c r="T2282" s="11">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1">
        <f t="shared" si="214"/>
        <v>40687.285844907405</v>
      </c>
      <c r="T2283" s="11">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1">
        <f t="shared" si="214"/>
        <v>42323.17460648148</v>
      </c>
      <c r="T2284" s="11">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1">
        <f t="shared" si="214"/>
        <v>40978.125046296293</v>
      </c>
      <c r="T2285" s="11">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1">
        <f t="shared" si="214"/>
        <v>40585.796817129631</v>
      </c>
      <c r="T2286" s="11">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1">
        <f t="shared" si="214"/>
        <v>41059.185682870368</v>
      </c>
      <c r="T2287" s="11">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1">
        <f t="shared" si="214"/>
        <v>41494.963587962964</v>
      </c>
      <c r="T2288" s="11">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1">
        <f t="shared" si="214"/>
        <v>41792.667361111111</v>
      </c>
      <c r="T2289" s="11">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1">
        <f t="shared" si="214"/>
        <v>41067.827418981484</v>
      </c>
      <c r="T2290" s="11">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1">
        <f t="shared" si="214"/>
        <v>41571.998379629629</v>
      </c>
      <c r="T2291" s="11">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1">
        <f t="shared" si="214"/>
        <v>40070.253819444442</v>
      </c>
      <c r="T2292" s="11">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1">
        <f t="shared" si="214"/>
        <v>40987.977060185185</v>
      </c>
      <c r="T2293" s="11">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1">
        <f t="shared" si="214"/>
        <v>40987.697638888887</v>
      </c>
      <c r="T2294" s="11">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1">
        <f t="shared" si="214"/>
        <v>41151.708321759259</v>
      </c>
      <c r="T2295" s="11">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1">
        <f t="shared" si="214"/>
        <v>41264.72314814815</v>
      </c>
      <c r="T2296" s="11">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1">
        <f t="shared" si="214"/>
        <v>41270.954351851848</v>
      </c>
      <c r="T2297" s="11">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1">
        <f t="shared" si="214"/>
        <v>40927.731782407405</v>
      </c>
      <c r="T2298" s="11">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1">
        <f t="shared" si="214"/>
        <v>40948.042233796295</v>
      </c>
      <c r="T2299" s="11">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1">
        <f t="shared" si="214"/>
        <v>41694.84065972222</v>
      </c>
      <c r="T2300" s="11">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1">
        <f t="shared" si="214"/>
        <v>40565.032511574071</v>
      </c>
      <c r="T2301" s="11">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1">
        <f t="shared" si="214"/>
        <v>41074.727037037039</v>
      </c>
      <c r="T2302" s="11">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1">
        <f t="shared" si="214"/>
        <v>41416.146944444445</v>
      </c>
      <c r="T2303" s="11">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1">
        <f t="shared" si="214"/>
        <v>41605.868449074071</v>
      </c>
      <c r="T2304" s="11">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1">
        <f t="shared" si="214"/>
        <v>40850.111064814817</v>
      </c>
      <c r="T2305" s="11">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1">
        <f t="shared" si="214"/>
        <v>40502.815868055557</v>
      </c>
      <c r="T2306" s="11">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E2307/L2307</f>
        <v>109.10778443113773</v>
      </c>
      <c r="Q2307" t="str">
        <f t="shared" ref="Q2307:Q2370" si="218">LEFT(N2307, SEARCH("/", N2307, 1) -1)</f>
        <v>music</v>
      </c>
      <c r="R2307" t="str">
        <f t="shared" ref="R2307:R2370" si="219">RIGHT(N2307, LEN(N2307)-FIND("/", N2307))</f>
        <v>indie rock</v>
      </c>
      <c r="S2307" s="11">
        <f t="shared" ref="S2307:S2370" si="220">(((J2307/60)/60)/24)+DATE(1970,1,1)</f>
        <v>41834.695277777777</v>
      </c>
      <c r="T2307" s="11">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1">
        <f t="shared" si="220"/>
        <v>40948.16815972222</v>
      </c>
      <c r="T2308" s="11">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1">
        <f t="shared" si="220"/>
        <v>41004.802465277775</v>
      </c>
      <c r="T2309" s="11">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1">
        <f t="shared" si="220"/>
        <v>41851.962916666671</v>
      </c>
      <c r="T2310" s="11">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1">
        <f t="shared" si="220"/>
        <v>41307.987696759257</v>
      </c>
      <c r="T2311" s="11">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1">
        <f t="shared" si="220"/>
        <v>41324.79415509259</v>
      </c>
      <c r="T2312" s="11">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1">
        <f t="shared" si="220"/>
        <v>41736.004502314812</v>
      </c>
      <c r="T2313" s="11">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1">
        <f t="shared" si="220"/>
        <v>41716.632847222223</v>
      </c>
      <c r="T2314" s="11">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1">
        <f t="shared" si="220"/>
        <v>41002.958634259259</v>
      </c>
      <c r="T2315" s="11">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1">
        <f t="shared" si="220"/>
        <v>41037.551585648151</v>
      </c>
      <c r="T2316" s="11">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1">
        <f t="shared" si="220"/>
        <v>41004.72619212963</v>
      </c>
      <c r="T2317" s="11">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1">
        <f t="shared" si="220"/>
        <v>40079.725115740745</v>
      </c>
      <c r="T2318" s="11">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1">
        <f t="shared" si="220"/>
        <v>40192.542233796295</v>
      </c>
      <c r="T2319" s="11">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1">
        <f t="shared" si="220"/>
        <v>40050.643680555557</v>
      </c>
      <c r="T2320" s="11">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1">
        <f t="shared" si="220"/>
        <v>41593.082002314812</v>
      </c>
      <c r="T2321" s="11">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1">
        <f t="shared" si="220"/>
        <v>41696.817129629628</v>
      </c>
      <c r="T2322" s="11">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1">
        <f t="shared" si="220"/>
        <v>42799.260428240741</v>
      </c>
      <c r="T2323" s="11">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1">
        <f t="shared" si="220"/>
        <v>42804.895474537043</v>
      </c>
      <c r="T2324" s="11">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1">
        <f t="shared" si="220"/>
        <v>42807.755173611105</v>
      </c>
      <c r="T2325" s="11">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1">
        <f t="shared" si="220"/>
        <v>42790.885243055556</v>
      </c>
      <c r="T2326" s="11">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1">
        <f t="shared" si="220"/>
        <v>42794.022349537037</v>
      </c>
      <c r="T2327" s="11">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1">
        <f t="shared" si="220"/>
        <v>42804.034120370372</v>
      </c>
      <c r="T2328" s="11">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1">
        <f t="shared" si="220"/>
        <v>41842.917129629634</v>
      </c>
      <c r="T2329" s="11">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1">
        <f t="shared" si="220"/>
        <v>42139.781678240746</v>
      </c>
      <c r="T2330" s="11">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1">
        <f t="shared" si="220"/>
        <v>41807.624374999999</v>
      </c>
      <c r="T2331" s="11">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1">
        <f t="shared" si="220"/>
        <v>42332.89980324074</v>
      </c>
      <c r="T2332" s="11">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1">
        <f t="shared" si="220"/>
        <v>41839.005671296298</v>
      </c>
      <c r="T2333" s="11">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1">
        <f t="shared" si="220"/>
        <v>42011.628136574072</v>
      </c>
      <c r="T2334" s="11">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1">
        <f t="shared" si="220"/>
        <v>41767.650347222225</v>
      </c>
      <c r="T2335" s="11">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1">
        <f t="shared" si="220"/>
        <v>41918.670115740737</v>
      </c>
      <c r="T2336" s="11">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1">
        <f t="shared" si="220"/>
        <v>41771.572256944448</v>
      </c>
      <c r="T2337" s="11">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1">
        <f t="shared" si="220"/>
        <v>41666.924710648149</v>
      </c>
      <c r="T2338" s="11">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1">
        <f t="shared" si="220"/>
        <v>41786.640543981484</v>
      </c>
      <c r="T2339" s="11">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1">
        <f t="shared" si="220"/>
        <v>41789.896805555552</v>
      </c>
      <c r="T2340" s="11">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1">
        <f t="shared" si="220"/>
        <v>42692.79987268518</v>
      </c>
      <c r="T2341" s="11">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1">
        <f t="shared" si="220"/>
        <v>42643.642800925925</v>
      </c>
      <c r="T2342" s="11">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e">
        <f t="shared" si="217"/>
        <v>#DIV/0!</v>
      </c>
      <c r="Q2343" t="str">
        <f t="shared" si="218"/>
        <v>technology</v>
      </c>
      <c r="R2343" t="str">
        <f t="shared" si="219"/>
        <v>web</v>
      </c>
      <c r="S2343" s="11">
        <f t="shared" si="220"/>
        <v>42167.813703703709</v>
      </c>
      <c r="T2343" s="11">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e">
        <f t="shared" si="217"/>
        <v>#DIV/0!</v>
      </c>
      <c r="Q2344" t="str">
        <f t="shared" si="218"/>
        <v>technology</v>
      </c>
      <c r="R2344" t="str">
        <f t="shared" si="219"/>
        <v>web</v>
      </c>
      <c r="S2344" s="11">
        <f t="shared" si="220"/>
        <v>41897.702199074076</v>
      </c>
      <c r="T2344" s="11">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1">
        <f t="shared" si="220"/>
        <v>42327.825289351851</v>
      </c>
      <c r="T2345" s="11">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1">
        <f t="shared" si="220"/>
        <v>42515.727650462963</v>
      </c>
      <c r="T2346" s="11">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e">
        <f t="shared" si="217"/>
        <v>#DIV/0!</v>
      </c>
      <c r="Q2347" t="str">
        <f t="shared" si="218"/>
        <v>technology</v>
      </c>
      <c r="R2347" t="str">
        <f t="shared" si="219"/>
        <v>web</v>
      </c>
      <c r="S2347" s="11">
        <f t="shared" si="220"/>
        <v>42060.001805555556</v>
      </c>
      <c r="T2347" s="11">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1">
        <f t="shared" si="220"/>
        <v>42615.79896990741</v>
      </c>
      <c r="T2348" s="11">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1">
        <f t="shared" si="220"/>
        <v>42577.607361111113</v>
      </c>
      <c r="T2349" s="11">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1">
        <f t="shared" si="220"/>
        <v>42360.932152777779</v>
      </c>
      <c r="T2350" s="11">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e">
        <f t="shared" si="217"/>
        <v>#DIV/0!</v>
      </c>
      <c r="Q2351" t="str">
        <f t="shared" si="218"/>
        <v>technology</v>
      </c>
      <c r="R2351" t="str">
        <f t="shared" si="219"/>
        <v>web</v>
      </c>
      <c r="S2351" s="11">
        <f t="shared" si="220"/>
        <v>42198.775787037041</v>
      </c>
      <c r="T2351" s="11">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e">
        <f t="shared" si="217"/>
        <v>#DIV/0!</v>
      </c>
      <c r="Q2352" t="str">
        <f t="shared" si="218"/>
        <v>technology</v>
      </c>
      <c r="R2352" t="str">
        <f t="shared" si="219"/>
        <v>web</v>
      </c>
      <c r="S2352" s="11">
        <f t="shared" si="220"/>
        <v>42708.842245370368</v>
      </c>
      <c r="T2352" s="11">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1">
        <f t="shared" si="220"/>
        <v>42094.101145833338</v>
      </c>
      <c r="T2353" s="11">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e">
        <f t="shared" si="217"/>
        <v>#DIV/0!</v>
      </c>
      <c r="Q2354" t="str">
        <f t="shared" si="218"/>
        <v>technology</v>
      </c>
      <c r="R2354" t="str">
        <f t="shared" si="219"/>
        <v>web</v>
      </c>
      <c r="S2354" s="11">
        <f t="shared" si="220"/>
        <v>42101.633703703701</v>
      </c>
      <c r="T2354" s="11">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e">
        <f t="shared" si="217"/>
        <v>#DIV/0!</v>
      </c>
      <c r="Q2355" t="str">
        <f t="shared" si="218"/>
        <v>technology</v>
      </c>
      <c r="R2355" t="str">
        <f t="shared" si="219"/>
        <v>web</v>
      </c>
      <c r="S2355" s="11">
        <f t="shared" si="220"/>
        <v>42103.676180555558</v>
      </c>
      <c r="T2355" s="11">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1">
        <f t="shared" si="220"/>
        <v>41954.722916666666</v>
      </c>
      <c r="T2356" s="11">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1">
        <f t="shared" si="220"/>
        <v>42096.918240740735</v>
      </c>
      <c r="T2357" s="11">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e">
        <f t="shared" si="217"/>
        <v>#DIV/0!</v>
      </c>
      <c r="Q2358" t="str">
        <f t="shared" si="218"/>
        <v>technology</v>
      </c>
      <c r="R2358" t="str">
        <f t="shared" si="219"/>
        <v>web</v>
      </c>
      <c r="S2358" s="11">
        <f t="shared" si="220"/>
        <v>42130.78361111111</v>
      </c>
      <c r="T2358" s="11">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e">
        <f t="shared" si="217"/>
        <v>#DIV/0!</v>
      </c>
      <c r="Q2359" t="str">
        <f t="shared" si="218"/>
        <v>technology</v>
      </c>
      <c r="R2359" t="str">
        <f t="shared" si="219"/>
        <v>web</v>
      </c>
      <c r="S2359" s="11">
        <f t="shared" si="220"/>
        <v>42264.620115740734</v>
      </c>
      <c r="T2359" s="11">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e">
        <f t="shared" si="217"/>
        <v>#DIV/0!</v>
      </c>
      <c r="Q2360" t="str">
        <f t="shared" si="218"/>
        <v>technology</v>
      </c>
      <c r="R2360" t="str">
        <f t="shared" si="219"/>
        <v>web</v>
      </c>
      <c r="S2360" s="11">
        <f t="shared" si="220"/>
        <v>41978.930972222224</v>
      </c>
      <c r="T2360" s="11">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1">
        <f t="shared" si="220"/>
        <v>42159.649583333332</v>
      </c>
      <c r="T2361" s="11">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1">
        <f t="shared" si="220"/>
        <v>42377.70694444445</v>
      </c>
      <c r="T2362" s="11">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e">
        <f t="shared" si="217"/>
        <v>#DIV/0!</v>
      </c>
      <c r="Q2363" t="str">
        <f t="shared" si="218"/>
        <v>technology</v>
      </c>
      <c r="R2363" t="str">
        <f t="shared" si="219"/>
        <v>web</v>
      </c>
      <c r="S2363" s="11">
        <f t="shared" si="220"/>
        <v>42466.858888888892</v>
      </c>
      <c r="T2363" s="11">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1">
        <f t="shared" si="220"/>
        <v>41954.688310185185</v>
      </c>
      <c r="T2364" s="11">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e">
        <f t="shared" si="217"/>
        <v>#DIV/0!</v>
      </c>
      <c r="Q2365" t="str">
        <f t="shared" si="218"/>
        <v>technology</v>
      </c>
      <c r="R2365" t="str">
        <f t="shared" si="219"/>
        <v>web</v>
      </c>
      <c r="S2365" s="11">
        <f t="shared" si="220"/>
        <v>42322.011574074073</v>
      </c>
      <c r="T2365" s="11">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e">
        <f t="shared" si="217"/>
        <v>#DIV/0!</v>
      </c>
      <c r="Q2366" t="str">
        <f t="shared" si="218"/>
        <v>technology</v>
      </c>
      <c r="R2366" t="str">
        <f t="shared" si="219"/>
        <v>web</v>
      </c>
      <c r="S2366" s="11">
        <f t="shared" si="220"/>
        <v>42248.934675925921</v>
      </c>
      <c r="T2366" s="11">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e">
        <f t="shared" si="217"/>
        <v>#DIV/0!</v>
      </c>
      <c r="Q2367" t="str">
        <f t="shared" si="218"/>
        <v>technology</v>
      </c>
      <c r="R2367" t="str">
        <f t="shared" si="219"/>
        <v>web</v>
      </c>
      <c r="S2367" s="11">
        <f t="shared" si="220"/>
        <v>42346.736400462964</v>
      </c>
      <c r="T2367" s="11">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1">
        <f t="shared" si="220"/>
        <v>42268.531631944439</v>
      </c>
      <c r="T2368" s="11">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1">
        <f t="shared" si="220"/>
        <v>42425.970092592594</v>
      </c>
      <c r="T2369" s="11">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1">
        <f t="shared" si="220"/>
        <v>42063.721817129626</v>
      </c>
      <c r="T2370" s="11">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t="e">
        <f t="shared" ref="P2371:P2434" si="223">E2371/L2371</f>
        <v>#DIV/0!</v>
      </c>
      <c r="Q2371" t="str">
        <f t="shared" ref="Q2371:Q2434" si="224">LEFT(N2371, SEARCH("/", N2371, 1) -1)</f>
        <v>technology</v>
      </c>
      <c r="R2371" t="str">
        <f t="shared" ref="R2371:R2434" si="225">RIGHT(N2371, LEN(N2371)-FIND("/", N2371))</f>
        <v>web</v>
      </c>
      <c r="S2371" s="11">
        <f t="shared" ref="S2371:S2434" si="226">(((J2371/60)/60)/24)+DATE(1970,1,1)</f>
        <v>42380.812627314815</v>
      </c>
      <c r="T2371" s="11">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1">
        <f t="shared" si="226"/>
        <v>41961.18913194444</v>
      </c>
      <c r="T2372" s="11">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e">
        <f t="shared" si="223"/>
        <v>#DIV/0!</v>
      </c>
      <c r="Q2373" t="str">
        <f t="shared" si="224"/>
        <v>technology</v>
      </c>
      <c r="R2373" t="str">
        <f t="shared" si="225"/>
        <v>web</v>
      </c>
      <c r="S2373" s="11">
        <f t="shared" si="226"/>
        <v>42150.777731481481</v>
      </c>
      <c r="T2373" s="11">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1">
        <f t="shared" si="226"/>
        <v>42088.069108796291</v>
      </c>
      <c r="T2374" s="11">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1">
        <f t="shared" si="226"/>
        <v>42215.662314814821</v>
      </c>
      <c r="T2375" s="11">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1">
        <f t="shared" si="226"/>
        <v>42017.843287037031</v>
      </c>
      <c r="T2376" s="11">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e">
        <f t="shared" si="223"/>
        <v>#DIV/0!</v>
      </c>
      <c r="Q2377" t="str">
        <f t="shared" si="224"/>
        <v>technology</v>
      </c>
      <c r="R2377" t="str">
        <f t="shared" si="225"/>
        <v>web</v>
      </c>
      <c r="S2377" s="11">
        <f t="shared" si="226"/>
        <v>42592.836076388892</v>
      </c>
      <c r="T2377" s="11">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1">
        <f t="shared" si="226"/>
        <v>42318.925532407404</v>
      </c>
      <c r="T2378" s="11">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e">
        <f t="shared" si="223"/>
        <v>#DIV/0!</v>
      </c>
      <c r="Q2379" t="str">
        <f t="shared" si="224"/>
        <v>technology</v>
      </c>
      <c r="R2379" t="str">
        <f t="shared" si="225"/>
        <v>web</v>
      </c>
      <c r="S2379" s="11">
        <f t="shared" si="226"/>
        <v>42669.870173611111</v>
      </c>
      <c r="T2379" s="11">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e">
        <f t="shared" si="223"/>
        <v>#DIV/0!</v>
      </c>
      <c r="Q2380" t="str">
        <f t="shared" si="224"/>
        <v>technology</v>
      </c>
      <c r="R2380" t="str">
        <f t="shared" si="225"/>
        <v>web</v>
      </c>
      <c r="S2380" s="11">
        <f t="shared" si="226"/>
        <v>42213.013078703705</v>
      </c>
      <c r="T2380" s="11">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e">
        <f t="shared" si="223"/>
        <v>#DIV/0!</v>
      </c>
      <c r="Q2381" t="str">
        <f t="shared" si="224"/>
        <v>technology</v>
      </c>
      <c r="R2381" t="str">
        <f t="shared" si="225"/>
        <v>web</v>
      </c>
      <c r="S2381" s="11">
        <f t="shared" si="226"/>
        <v>42237.016388888893</v>
      </c>
      <c r="T2381" s="11">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1">
        <f t="shared" si="226"/>
        <v>42248.793310185181</v>
      </c>
      <c r="T2382" s="11">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1">
        <f t="shared" si="226"/>
        <v>42074.935740740737</v>
      </c>
      <c r="T2383" s="11">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1">
        <f t="shared" si="226"/>
        <v>42195.187534722223</v>
      </c>
      <c r="T2384" s="11">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1">
        <f t="shared" si="226"/>
        <v>42027.056793981479</v>
      </c>
      <c r="T2385" s="11">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1">
        <f t="shared" si="226"/>
        <v>41927.067627314813</v>
      </c>
      <c r="T2386" s="11">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1">
        <f t="shared" si="226"/>
        <v>42191.70175925926</v>
      </c>
      <c r="T2387" s="11">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e">
        <f t="shared" si="223"/>
        <v>#DIV/0!</v>
      </c>
      <c r="Q2388" t="str">
        <f t="shared" si="224"/>
        <v>technology</v>
      </c>
      <c r="R2388" t="str">
        <f t="shared" si="225"/>
        <v>web</v>
      </c>
      <c r="S2388" s="11">
        <f t="shared" si="226"/>
        <v>41954.838240740741</v>
      </c>
      <c r="T2388" s="11">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1">
        <f t="shared" si="226"/>
        <v>42528.626620370371</v>
      </c>
      <c r="T2389" s="11">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1">
        <f t="shared" si="226"/>
        <v>41989.853692129633</v>
      </c>
      <c r="T2390" s="11">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1">
        <f t="shared" si="226"/>
        <v>42179.653379629628</v>
      </c>
      <c r="T2391" s="11">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e">
        <f t="shared" si="223"/>
        <v>#DIV/0!</v>
      </c>
      <c r="Q2392" t="str">
        <f t="shared" si="224"/>
        <v>technology</v>
      </c>
      <c r="R2392" t="str">
        <f t="shared" si="225"/>
        <v>web</v>
      </c>
      <c r="S2392" s="11">
        <f t="shared" si="226"/>
        <v>41968.262314814812</v>
      </c>
      <c r="T2392" s="11">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1">
        <f t="shared" si="226"/>
        <v>42064.794490740736</v>
      </c>
      <c r="T2393" s="11">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e">
        <f t="shared" si="223"/>
        <v>#DIV/0!</v>
      </c>
      <c r="Q2394" t="str">
        <f t="shared" si="224"/>
        <v>technology</v>
      </c>
      <c r="R2394" t="str">
        <f t="shared" si="225"/>
        <v>web</v>
      </c>
      <c r="S2394" s="11">
        <f t="shared" si="226"/>
        <v>42276.120636574073</v>
      </c>
      <c r="T2394" s="11">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1">
        <f t="shared" si="226"/>
        <v>42194.648344907408</v>
      </c>
      <c r="T2395" s="11">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1">
        <f t="shared" si="226"/>
        <v>42031.362187499995</v>
      </c>
      <c r="T2396" s="11">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e">
        <f t="shared" si="223"/>
        <v>#DIV/0!</v>
      </c>
      <c r="Q2397" t="str">
        <f t="shared" si="224"/>
        <v>technology</v>
      </c>
      <c r="R2397" t="str">
        <f t="shared" si="225"/>
        <v>web</v>
      </c>
      <c r="S2397" s="11">
        <f t="shared" si="226"/>
        <v>42717.121377314819</v>
      </c>
      <c r="T2397" s="11">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1">
        <f t="shared" si="226"/>
        <v>42262.849050925928</v>
      </c>
      <c r="T2398" s="11">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e">
        <f t="shared" si="223"/>
        <v>#DIV/0!</v>
      </c>
      <c r="Q2399" t="str">
        <f t="shared" si="224"/>
        <v>technology</v>
      </c>
      <c r="R2399" t="str">
        <f t="shared" si="225"/>
        <v>web</v>
      </c>
      <c r="S2399" s="11">
        <f t="shared" si="226"/>
        <v>41976.88490740741</v>
      </c>
      <c r="T2399" s="11">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e">
        <f t="shared" si="223"/>
        <v>#DIV/0!</v>
      </c>
      <c r="Q2400" t="str">
        <f t="shared" si="224"/>
        <v>technology</v>
      </c>
      <c r="R2400" t="str">
        <f t="shared" si="225"/>
        <v>web</v>
      </c>
      <c r="S2400" s="11">
        <f t="shared" si="226"/>
        <v>42157.916481481487</v>
      </c>
      <c r="T2400" s="11">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e">
        <f t="shared" si="223"/>
        <v>#DIV/0!</v>
      </c>
      <c r="Q2401" t="str">
        <f t="shared" si="224"/>
        <v>technology</v>
      </c>
      <c r="R2401" t="str">
        <f t="shared" si="225"/>
        <v>web</v>
      </c>
      <c r="S2401" s="11">
        <f t="shared" si="226"/>
        <v>41956.853078703702</v>
      </c>
      <c r="T2401" s="11">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e">
        <f t="shared" si="223"/>
        <v>#DIV/0!</v>
      </c>
      <c r="Q2402" t="str">
        <f t="shared" si="224"/>
        <v>technology</v>
      </c>
      <c r="R2402" t="str">
        <f t="shared" si="225"/>
        <v>web</v>
      </c>
      <c r="S2402" s="11">
        <f t="shared" si="226"/>
        <v>42444.268101851849</v>
      </c>
      <c r="T2402" s="11">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1">
        <f t="shared" si="226"/>
        <v>42374.822870370372</v>
      </c>
      <c r="T2403" s="11">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1">
        <f t="shared" si="226"/>
        <v>42107.679756944446</v>
      </c>
      <c r="T2404" s="11">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1">
        <f t="shared" si="226"/>
        <v>42399.882615740738</v>
      </c>
      <c r="T2405" s="11">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e">
        <f t="shared" si="223"/>
        <v>#DIV/0!</v>
      </c>
      <c r="Q2406" t="str">
        <f t="shared" si="224"/>
        <v>food</v>
      </c>
      <c r="R2406" t="str">
        <f t="shared" si="225"/>
        <v>food trucks</v>
      </c>
      <c r="S2406" s="11">
        <f t="shared" si="226"/>
        <v>42342.03943287037</v>
      </c>
      <c r="T2406" s="11">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1">
        <f t="shared" si="226"/>
        <v>42595.585358796292</v>
      </c>
      <c r="T2407" s="11">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1">
        <f t="shared" si="226"/>
        <v>41983.110995370371</v>
      </c>
      <c r="T2408" s="11">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1">
        <f t="shared" si="226"/>
        <v>42082.575555555552</v>
      </c>
      <c r="T2409" s="11">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1">
        <f t="shared" si="226"/>
        <v>41919.140706018516</v>
      </c>
      <c r="T2410" s="11">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1">
        <f t="shared" si="226"/>
        <v>42204.875868055555</v>
      </c>
      <c r="T2411" s="11">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e">
        <f t="shared" si="223"/>
        <v>#DIV/0!</v>
      </c>
      <c r="Q2412" t="str">
        <f t="shared" si="224"/>
        <v>food</v>
      </c>
      <c r="R2412" t="str">
        <f t="shared" si="225"/>
        <v>food trucks</v>
      </c>
      <c r="S2412" s="11">
        <f t="shared" si="226"/>
        <v>42224.408275462964</v>
      </c>
      <c r="T2412" s="11">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1">
        <f t="shared" si="226"/>
        <v>42211.732430555552</v>
      </c>
      <c r="T2413" s="11">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e">
        <f t="shared" si="223"/>
        <v>#DIV/0!</v>
      </c>
      <c r="Q2414" t="str">
        <f t="shared" si="224"/>
        <v>food</v>
      </c>
      <c r="R2414" t="str">
        <f t="shared" si="225"/>
        <v>food trucks</v>
      </c>
      <c r="S2414" s="11">
        <f t="shared" si="226"/>
        <v>42655.736956018518</v>
      </c>
      <c r="T2414" s="11">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1">
        <f t="shared" si="226"/>
        <v>41760.10974537037</v>
      </c>
      <c r="T2415" s="11">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1">
        <f t="shared" si="226"/>
        <v>42198.695138888885</v>
      </c>
      <c r="T2416" s="11">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1">
        <f t="shared" si="226"/>
        <v>42536.862800925926</v>
      </c>
      <c r="T2417" s="11">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1">
        <f t="shared" si="226"/>
        <v>42019.737766203703</v>
      </c>
      <c r="T2418" s="11">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e">
        <f t="shared" si="223"/>
        <v>#DIV/0!</v>
      </c>
      <c r="Q2419" t="str">
        <f t="shared" si="224"/>
        <v>food</v>
      </c>
      <c r="R2419" t="str">
        <f t="shared" si="225"/>
        <v>food trucks</v>
      </c>
      <c r="S2419" s="11">
        <f t="shared" si="226"/>
        <v>41831.884108796294</v>
      </c>
      <c r="T2419" s="11">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1">
        <f t="shared" si="226"/>
        <v>42027.856990740736</v>
      </c>
      <c r="T2420" s="11">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e">
        <f t="shared" si="223"/>
        <v>#DIV/0!</v>
      </c>
      <c r="Q2421" t="str">
        <f t="shared" si="224"/>
        <v>food</v>
      </c>
      <c r="R2421" t="str">
        <f t="shared" si="225"/>
        <v>food trucks</v>
      </c>
      <c r="S2421" s="11">
        <f t="shared" si="226"/>
        <v>41993.738298611104</v>
      </c>
      <c r="T2421" s="11">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1">
        <f t="shared" si="226"/>
        <v>41893.028877314813</v>
      </c>
      <c r="T2422" s="11">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1">
        <f t="shared" si="226"/>
        <v>42026.687453703707</v>
      </c>
      <c r="T2423" s="11">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1">
        <f t="shared" si="226"/>
        <v>42044.724953703699</v>
      </c>
      <c r="T2424" s="11">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1">
        <f t="shared" si="226"/>
        <v>41974.704745370371</v>
      </c>
      <c r="T2425" s="11">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1">
        <f t="shared" si="226"/>
        <v>41909.892453703702</v>
      </c>
      <c r="T2426" s="11">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1">
        <f t="shared" si="226"/>
        <v>42502.913761574076</v>
      </c>
      <c r="T2427" s="11">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e">
        <f t="shared" si="223"/>
        <v>#DIV/0!</v>
      </c>
      <c r="Q2428" t="str">
        <f t="shared" si="224"/>
        <v>food</v>
      </c>
      <c r="R2428" t="str">
        <f t="shared" si="225"/>
        <v>food trucks</v>
      </c>
      <c r="S2428" s="11">
        <f t="shared" si="226"/>
        <v>42164.170046296291</v>
      </c>
      <c r="T2428" s="11">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1">
        <f t="shared" si="226"/>
        <v>42412.318668981476</v>
      </c>
      <c r="T2429" s="11">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1">
        <f t="shared" si="226"/>
        <v>42045.784155092595</v>
      </c>
      <c r="T2430" s="11">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1">
        <f t="shared" si="226"/>
        <v>42734.879236111112</v>
      </c>
      <c r="T2431" s="11">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1">
        <f t="shared" si="226"/>
        <v>42382.130833333329</v>
      </c>
      <c r="T2432" s="11">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1">
        <f t="shared" si="226"/>
        <v>42489.099687499998</v>
      </c>
      <c r="T2433" s="11">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1">
        <f t="shared" si="226"/>
        <v>42041.218715277777</v>
      </c>
      <c r="T2434" s="11">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t="e">
        <f t="shared" ref="P2435:P2498" si="229">E2435/L2435</f>
        <v>#DIV/0!</v>
      </c>
      <c r="Q2435" t="str">
        <f t="shared" ref="Q2435:Q2498" si="230">LEFT(N2435, SEARCH("/", N2435, 1) -1)</f>
        <v>food</v>
      </c>
      <c r="R2435" t="str">
        <f t="shared" ref="R2435:R2498" si="231">RIGHT(N2435, LEN(N2435)-FIND("/", N2435))</f>
        <v>food trucks</v>
      </c>
      <c r="S2435" s="11">
        <f t="shared" ref="S2435:S2498" si="232">(((J2435/60)/60)/24)+DATE(1970,1,1)</f>
        <v>42397.89980324074</v>
      </c>
      <c r="T2435" s="11">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1">
        <f t="shared" si="232"/>
        <v>42180.18604166666</v>
      </c>
      <c r="T2436" s="11">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1">
        <f t="shared" si="232"/>
        <v>42252.277615740735</v>
      </c>
      <c r="T2437" s="11">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1">
        <f t="shared" si="232"/>
        <v>42338.615393518514</v>
      </c>
      <c r="T2438" s="11">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e">
        <f t="shared" si="229"/>
        <v>#DIV/0!</v>
      </c>
      <c r="Q2439" t="str">
        <f t="shared" si="230"/>
        <v>food</v>
      </c>
      <c r="R2439" t="str">
        <f t="shared" si="231"/>
        <v>food trucks</v>
      </c>
      <c r="S2439" s="11">
        <f t="shared" si="232"/>
        <v>42031.965138888889</v>
      </c>
      <c r="T2439" s="11">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1">
        <f t="shared" si="232"/>
        <v>42285.91506944444</v>
      </c>
      <c r="T2440" s="11">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e">
        <f t="shared" si="229"/>
        <v>#DIV/0!</v>
      </c>
      <c r="Q2441" t="str">
        <f t="shared" si="230"/>
        <v>food</v>
      </c>
      <c r="R2441" t="str">
        <f t="shared" si="231"/>
        <v>food trucks</v>
      </c>
      <c r="S2441" s="11">
        <f t="shared" si="232"/>
        <v>42265.818622685183</v>
      </c>
      <c r="T2441" s="11">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1">
        <f t="shared" si="232"/>
        <v>42383.899456018517</v>
      </c>
      <c r="T2442" s="11">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1">
        <f t="shared" si="232"/>
        <v>42187.125625000001</v>
      </c>
      <c r="T2443" s="11">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1">
        <f t="shared" si="232"/>
        <v>42052.666990740734</v>
      </c>
      <c r="T2444" s="11">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1">
        <f t="shared" si="232"/>
        <v>41836.625254629631</v>
      </c>
      <c r="T2445" s="11">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1">
        <f t="shared" si="232"/>
        <v>42485.754525462966</v>
      </c>
      <c r="T2446" s="11">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1">
        <f t="shared" si="232"/>
        <v>42243.190057870372</v>
      </c>
      <c r="T2447" s="11">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1">
        <f t="shared" si="232"/>
        <v>42670.602673611109</v>
      </c>
      <c r="T2448" s="11">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1">
        <f t="shared" si="232"/>
        <v>42654.469826388886</v>
      </c>
      <c r="T2449" s="11">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1">
        <f t="shared" si="232"/>
        <v>42607.316122685181</v>
      </c>
      <c r="T2450" s="11">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1">
        <f t="shared" si="232"/>
        <v>41943.142534722225</v>
      </c>
      <c r="T2451" s="11">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1">
        <f t="shared" si="232"/>
        <v>41902.07240740741</v>
      </c>
      <c r="T2452" s="11">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1">
        <f t="shared" si="232"/>
        <v>42779.908449074079</v>
      </c>
      <c r="T2453" s="11">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1">
        <f t="shared" si="232"/>
        <v>42338.84375</v>
      </c>
      <c r="T2454" s="11">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1">
        <f t="shared" si="232"/>
        <v>42738.692233796297</v>
      </c>
      <c r="T2455" s="11">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1">
        <f t="shared" si="232"/>
        <v>42770.201481481476</v>
      </c>
      <c r="T2456" s="11">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1">
        <f t="shared" si="232"/>
        <v>42452.781828703708</v>
      </c>
      <c r="T2457" s="11">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1">
        <f t="shared" si="232"/>
        <v>42761.961099537039</v>
      </c>
      <c r="T2458" s="11">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1">
        <f t="shared" si="232"/>
        <v>42423.602500000001</v>
      </c>
      <c r="T2459" s="11">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1">
        <f t="shared" si="232"/>
        <v>42495.871736111112</v>
      </c>
      <c r="T2460" s="11">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1">
        <f t="shared" si="232"/>
        <v>42407.637557870374</v>
      </c>
      <c r="T2461" s="11">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1">
        <f t="shared" si="232"/>
        <v>42704.187118055561</v>
      </c>
      <c r="T2462" s="11">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1">
        <f t="shared" si="232"/>
        <v>40784.012696759259</v>
      </c>
      <c r="T2463" s="11">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1">
        <f t="shared" si="232"/>
        <v>41089.186296296299</v>
      </c>
      <c r="T2464" s="11">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1">
        <f t="shared" si="232"/>
        <v>41341.111400462964</v>
      </c>
      <c r="T2465" s="11">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1">
        <f t="shared" si="232"/>
        <v>42248.90042824074</v>
      </c>
      <c r="T2466" s="11">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1">
        <f t="shared" si="232"/>
        <v>41145.719305555554</v>
      </c>
      <c r="T2467" s="11">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1">
        <f t="shared" si="232"/>
        <v>41373.102465277778</v>
      </c>
      <c r="T2468" s="11">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1">
        <f t="shared" si="232"/>
        <v>41025.874201388891</v>
      </c>
      <c r="T2469" s="11">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1">
        <f t="shared" si="232"/>
        <v>41174.154178240737</v>
      </c>
      <c r="T2470" s="11">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1">
        <f t="shared" si="232"/>
        <v>40557.429733796293</v>
      </c>
      <c r="T2471" s="11">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1">
        <f t="shared" si="232"/>
        <v>41023.07471064815</v>
      </c>
      <c r="T2472" s="11">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1">
        <f t="shared" si="232"/>
        <v>40893.992962962962</v>
      </c>
      <c r="T2473" s="11">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1">
        <f t="shared" si="232"/>
        <v>40354.11550925926</v>
      </c>
      <c r="T2474" s="11">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1">
        <f t="shared" si="232"/>
        <v>41193.748483796298</v>
      </c>
      <c r="T2475" s="11">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1">
        <f t="shared" si="232"/>
        <v>40417.011296296296</v>
      </c>
      <c r="T2476" s="11">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1">
        <f t="shared" si="232"/>
        <v>40310.287673611114</v>
      </c>
      <c r="T2477" s="11">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1">
        <f t="shared" si="232"/>
        <v>41913.328356481477</v>
      </c>
      <c r="T2478" s="11">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1">
        <f t="shared" si="232"/>
        <v>41088.691493055558</v>
      </c>
      <c r="T2479" s="11">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1">
        <f t="shared" si="232"/>
        <v>41257.950381944444</v>
      </c>
      <c r="T2480" s="11">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1">
        <f t="shared" si="232"/>
        <v>41107.726782407408</v>
      </c>
      <c r="T2481" s="11">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1">
        <f t="shared" si="232"/>
        <v>42227.936157407406</v>
      </c>
      <c r="T2482" s="11">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1">
        <f t="shared" si="232"/>
        <v>40999.645925925928</v>
      </c>
      <c r="T2483" s="11">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1">
        <f t="shared" si="232"/>
        <v>40711.782210648147</v>
      </c>
      <c r="T2484" s="11">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1">
        <f t="shared" si="232"/>
        <v>40970.750034722223</v>
      </c>
      <c r="T2485" s="11">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1">
        <f t="shared" si="232"/>
        <v>40771.916701388887</v>
      </c>
      <c r="T2486" s="11">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1">
        <f t="shared" si="232"/>
        <v>40793.998599537037</v>
      </c>
      <c r="T2487" s="11">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1">
        <f t="shared" si="232"/>
        <v>40991.708055555559</v>
      </c>
      <c r="T2488" s="11">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1">
        <f t="shared" si="232"/>
        <v>41026.083298611113</v>
      </c>
      <c r="T2489" s="11">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1">
        <f t="shared" si="232"/>
        <v>40833.633194444446</v>
      </c>
      <c r="T2490" s="11">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1">
        <f t="shared" si="232"/>
        <v>41373.690266203703</v>
      </c>
      <c r="T2491" s="11">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1">
        <f t="shared" si="232"/>
        <v>41023.227731481478</v>
      </c>
      <c r="T2492" s="11">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1">
        <f t="shared" si="232"/>
        <v>40542.839282407411</v>
      </c>
      <c r="T2493" s="11">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1">
        <f t="shared" si="232"/>
        <v>41024.985972222225</v>
      </c>
      <c r="T2494" s="11">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1">
        <f t="shared" si="232"/>
        <v>41348.168287037035</v>
      </c>
      <c r="T2495" s="11">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1">
        <f t="shared" si="232"/>
        <v>41022.645185185182</v>
      </c>
      <c r="T2496" s="11">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1">
        <f t="shared" si="232"/>
        <v>41036.946469907409</v>
      </c>
      <c r="T2497" s="11">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1">
        <f t="shared" si="232"/>
        <v>41327.996435185189</v>
      </c>
      <c r="T2498" s="11">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E2499/L2499</f>
        <v>80.551071428571419</v>
      </c>
      <c r="Q2499" t="str">
        <f t="shared" ref="Q2499:Q2562" si="236">LEFT(N2499, SEARCH("/", N2499, 1) -1)</f>
        <v>music</v>
      </c>
      <c r="R2499" t="str">
        <f t="shared" ref="R2499:R2562" si="237">RIGHT(N2499, LEN(N2499)-FIND("/", N2499))</f>
        <v>indie rock</v>
      </c>
      <c r="S2499" s="11">
        <f t="shared" ref="S2499:S2562" si="238">(((J2499/60)/60)/24)+DATE(1970,1,1)</f>
        <v>40730.878912037035</v>
      </c>
      <c r="T2499" s="11">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1">
        <f t="shared" si="238"/>
        <v>42017.967442129629</v>
      </c>
      <c r="T2500" s="11">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1">
        <f t="shared" si="238"/>
        <v>41226.648576388885</v>
      </c>
      <c r="T2501" s="11">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1">
        <f t="shared" si="238"/>
        <v>41053.772858796299</v>
      </c>
      <c r="T2502" s="11">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1">
        <f t="shared" si="238"/>
        <v>42244.776666666665</v>
      </c>
      <c r="T2503" s="11">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1">
        <f t="shared" si="238"/>
        <v>41858.825439814813</v>
      </c>
      <c r="T2504" s="11">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e">
        <f t="shared" si="235"/>
        <v>#DIV/0!</v>
      </c>
      <c r="Q2505" t="str">
        <f t="shared" si="236"/>
        <v>food</v>
      </c>
      <c r="R2505" t="str">
        <f t="shared" si="237"/>
        <v>restaurants</v>
      </c>
      <c r="S2505" s="11">
        <f t="shared" si="238"/>
        <v>42498.899398148147</v>
      </c>
      <c r="T2505" s="11">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e">
        <f t="shared" si="235"/>
        <v>#DIV/0!</v>
      </c>
      <c r="Q2506" t="str">
        <f t="shared" si="236"/>
        <v>food</v>
      </c>
      <c r="R2506" t="str">
        <f t="shared" si="237"/>
        <v>restaurants</v>
      </c>
      <c r="S2506" s="11">
        <f t="shared" si="238"/>
        <v>41928.015439814815</v>
      </c>
      <c r="T2506" s="11">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e">
        <f t="shared" si="235"/>
        <v>#DIV/0!</v>
      </c>
      <c r="Q2507" t="str">
        <f t="shared" si="236"/>
        <v>food</v>
      </c>
      <c r="R2507" t="str">
        <f t="shared" si="237"/>
        <v>restaurants</v>
      </c>
      <c r="S2507" s="11">
        <f t="shared" si="238"/>
        <v>42047.05574074074</v>
      </c>
      <c r="T2507" s="11">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1">
        <f t="shared" si="238"/>
        <v>42258.297094907408</v>
      </c>
      <c r="T2508" s="11">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e">
        <f t="shared" si="235"/>
        <v>#DIV/0!</v>
      </c>
      <c r="Q2509" t="str">
        <f t="shared" si="236"/>
        <v>food</v>
      </c>
      <c r="R2509" t="str">
        <f t="shared" si="237"/>
        <v>restaurants</v>
      </c>
      <c r="S2509" s="11">
        <f t="shared" si="238"/>
        <v>42105.072962962964</v>
      </c>
      <c r="T2509" s="11">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e">
        <f t="shared" si="235"/>
        <v>#DIV/0!</v>
      </c>
      <c r="Q2510" t="str">
        <f t="shared" si="236"/>
        <v>food</v>
      </c>
      <c r="R2510" t="str">
        <f t="shared" si="237"/>
        <v>restaurants</v>
      </c>
      <c r="S2510" s="11">
        <f t="shared" si="238"/>
        <v>41835.951782407406</v>
      </c>
      <c r="T2510" s="11">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1">
        <f t="shared" si="238"/>
        <v>42058.809594907405</v>
      </c>
      <c r="T2511" s="11">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1">
        <f t="shared" si="238"/>
        <v>42078.997361111105</v>
      </c>
      <c r="T2512" s="11">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e">
        <f t="shared" si="235"/>
        <v>#DIV/0!</v>
      </c>
      <c r="Q2513" t="str">
        <f t="shared" si="236"/>
        <v>food</v>
      </c>
      <c r="R2513" t="str">
        <f t="shared" si="237"/>
        <v>restaurants</v>
      </c>
      <c r="S2513" s="11">
        <f t="shared" si="238"/>
        <v>42371.446909722217</v>
      </c>
      <c r="T2513" s="11">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e">
        <f t="shared" si="235"/>
        <v>#DIV/0!</v>
      </c>
      <c r="Q2514" t="str">
        <f t="shared" si="236"/>
        <v>food</v>
      </c>
      <c r="R2514" t="str">
        <f t="shared" si="237"/>
        <v>restaurants</v>
      </c>
      <c r="S2514" s="11">
        <f t="shared" si="238"/>
        <v>41971.876863425925</v>
      </c>
      <c r="T2514" s="11">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e">
        <f t="shared" si="235"/>
        <v>#DIV/0!</v>
      </c>
      <c r="Q2515" t="str">
        <f t="shared" si="236"/>
        <v>food</v>
      </c>
      <c r="R2515" t="str">
        <f t="shared" si="237"/>
        <v>restaurants</v>
      </c>
      <c r="S2515" s="11">
        <f t="shared" si="238"/>
        <v>42732.00681712963</v>
      </c>
      <c r="T2515" s="11">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1">
        <f t="shared" si="238"/>
        <v>41854.389780092592</v>
      </c>
      <c r="T2516" s="11">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1">
        <f t="shared" si="238"/>
        <v>42027.839733796296</v>
      </c>
      <c r="T2517" s="11">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e">
        <f t="shared" si="235"/>
        <v>#DIV/0!</v>
      </c>
      <c r="Q2518" t="str">
        <f t="shared" si="236"/>
        <v>food</v>
      </c>
      <c r="R2518" t="str">
        <f t="shared" si="237"/>
        <v>restaurants</v>
      </c>
      <c r="S2518" s="11">
        <f t="shared" si="238"/>
        <v>41942.653379629628</v>
      </c>
      <c r="T2518" s="11">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1">
        <f t="shared" si="238"/>
        <v>42052.802430555559</v>
      </c>
      <c r="T2519" s="11">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e">
        <f t="shared" si="235"/>
        <v>#DIV/0!</v>
      </c>
      <c r="Q2520" t="str">
        <f t="shared" si="236"/>
        <v>food</v>
      </c>
      <c r="R2520" t="str">
        <f t="shared" si="237"/>
        <v>restaurants</v>
      </c>
      <c r="S2520" s="11">
        <f t="shared" si="238"/>
        <v>41926.680879629632</v>
      </c>
      <c r="T2520" s="11">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1">
        <f t="shared" si="238"/>
        <v>41809.155138888891</v>
      </c>
      <c r="T2521" s="11">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e">
        <f t="shared" si="235"/>
        <v>#DIV/0!</v>
      </c>
      <c r="Q2522" t="str">
        <f t="shared" si="236"/>
        <v>food</v>
      </c>
      <c r="R2522" t="str">
        <f t="shared" si="237"/>
        <v>restaurants</v>
      </c>
      <c r="S2522" s="11">
        <f t="shared" si="238"/>
        <v>42612.600520833337</v>
      </c>
      <c r="T2522" s="11">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1">
        <f t="shared" si="238"/>
        <v>42269.967835648145</v>
      </c>
      <c r="T2523" s="11">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1">
        <f t="shared" si="238"/>
        <v>42460.573611111111</v>
      </c>
      <c r="T2524" s="11">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1">
        <f t="shared" si="238"/>
        <v>41930.975601851853</v>
      </c>
      <c r="T2525" s="11">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1">
        <f t="shared" si="238"/>
        <v>41961.807372685187</v>
      </c>
      <c r="T2526" s="11">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1">
        <f t="shared" si="238"/>
        <v>41058.844571759262</v>
      </c>
      <c r="T2527" s="11">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1">
        <f t="shared" si="238"/>
        <v>41953.091134259259</v>
      </c>
      <c r="T2528" s="11">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1">
        <f t="shared" si="238"/>
        <v>41546.75105324074</v>
      </c>
      <c r="T2529" s="11">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1">
        <f t="shared" si="238"/>
        <v>42217.834525462968</v>
      </c>
      <c r="T2530" s="11">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1">
        <f t="shared" si="238"/>
        <v>40948.080729166664</v>
      </c>
      <c r="T2531" s="11">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1">
        <f t="shared" si="238"/>
        <v>42081.864641203705</v>
      </c>
      <c r="T2532" s="11">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1">
        <f t="shared" si="238"/>
        <v>42208.680023148147</v>
      </c>
      <c r="T2533" s="11">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1">
        <f t="shared" si="238"/>
        <v>41107.849143518521</v>
      </c>
      <c r="T2534" s="11">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1">
        <f t="shared" si="238"/>
        <v>41304.751284722224</v>
      </c>
      <c r="T2535" s="11">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1">
        <f t="shared" si="238"/>
        <v>40127.700370370374</v>
      </c>
      <c r="T2536" s="11">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1">
        <f t="shared" si="238"/>
        <v>41943.791030092594</v>
      </c>
      <c r="T2537" s="11">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1">
        <f t="shared" si="238"/>
        <v>41464.106087962966</v>
      </c>
      <c r="T2538" s="11">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1">
        <f t="shared" si="238"/>
        <v>40696.648784722223</v>
      </c>
      <c r="T2539" s="11">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1">
        <f t="shared" si="238"/>
        <v>41298.509965277779</v>
      </c>
      <c r="T2540" s="11">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1">
        <f t="shared" si="238"/>
        <v>41977.902222222227</v>
      </c>
      <c r="T2541" s="11">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1">
        <f t="shared" si="238"/>
        <v>40785.675011574072</v>
      </c>
      <c r="T2542" s="11">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1">
        <f t="shared" si="238"/>
        <v>41483.449282407404</v>
      </c>
      <c r="T2543" s="11">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1">
        <f t="shared" si="238"/>
        <v>41509.426585648151</v>
      </c>
      <c r="T2544" s="11">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1">
        <f t="shared" si="238"/>
        <v>40514.107615740737</v>
      </c>
      <c r="T2545" s="11">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1">
        <f t="shared" si="238"/>
        <v>41068.520474537036</v>
      </c>
      <c r="T2546" s="11">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1">
        <f t="shared" si="238"/>
        <v>42027.13817129629</v>
      </c>
      <c r="T2547" s="11">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1">
        <f t="shared" si="238"/>
        <v>41524.858553240738</v>
      </c>
      <c r="T2548" s="11">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1">
        <f t="shared" si="238"/>
        <v>40973.773182870369</v>
      </c>
      <c r="T2549" s="11">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1">
        <f t="shared" si="238"/>
        <v>42618.625428240746</v>
      </c>
      <c r="T2550" s="11">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1">
        <f t="shared" si="238"/>
        <v>41390.757754629631</v>
      </c>
      <c r="T2551" s="11">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1">
        <f t="shared" si="238"/>
        <v>42228.634328703702</v>
      </c>
      <c r="T2552" s="11">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1">
        <f t="shared" si="238"/>
        <v>40961.252141203702</v>
      </c>
      <c r="T2553" s="11">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1">
        <f t="shared" si="238"/>
        <v>42769.809965277775</v>
      </c>
      <c r="T2554" s="11">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1">
        <f t="shared" si="238"/>
        <v>41113.199155092596</v>
      </c>
      <c r="T2555" s="11">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1">
        <f t="shared" si="238"/>
        <v>42125.078275462962</v>
      </c>
      <c r="T2556" s="11">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1">
        <f t="shared" si="238"/>
        <v>41026.655011574076</v>
      </c>
      <c r="T2557" s="11">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1">
        <f t="shared" si="238"/>
        <v>41222.991400462961</v>
      </c>
      <c r="T2558" s="11">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1">
        <f t="shared" si="238"/>
        <v>41744.745208333334</v>
      </c>
      <c r="T2559" s="11">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1">
        <f t="shared" si="238"/>
        <v>42093.860023148154</v>
      </c>
      <c r="T2560" s="11">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1">
        <f t="shared" si="238"/>
        <v>40829.873657407406</v>
      </c>
      <c r="T2561" s="11">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1">
        <f t="shared" si="238"/>
        <v>42039.951087962967</v>
      </c>
      <c r="T2562" s="11">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t="e">
        <f t="shared" ref="P2563:P2626" si="241">E2563/L2563</f>
        <v>#DIV/0!</v>
      </c>
      <c r="Q2563" t="str">
        <f t="shared" ref="Q2563:Q2626" si="242">LEFT(N2563, SEARCH("/", N2563, 1) -1)</f>
        <v>food</v>
      </c>
      <c r="R2563" t="str">
        <f t="shared" ref="R2563:R2626" si="243">RIGHT(N2563, LEN(N2563)-FIND("/", N2563))</f>
        <v>food trucks</v>
      </c>
      <c r="S2563" s="11">
        <f t="shared" ref="S2563:S2626" si="244">(((J2563/60)/60)/24)+DATE(1970,1,1)</f>
        <v>42260.528807870374</v>
      </c>
      <c r="T2563" s="11">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1">
        <f t="shared" si="244"/>
        <v>42594.524756944447</v>
      </c>
      <c r="T2564" s="11">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e">
        <f t="shared" si="241"/>
        <v>#DIV/0!</v>
      </c>
      <c r="Q2565" t="str">
        <f t="shared" si="242"/>
        <v>food</v>
      </c>
      <c r="R2565" t="str">
        <f t="shared" si="243"/>
        <v>food trucks</v>
      </c>
      <c r="S2565" s="11">
        <f t="shared" si="244"/>
        <v>42155.139479166668</v>
      </c>
      <c r="T2565" s="11">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e">
        <f t="shared" si="241"/>
        <v>#DIV/0!</v>
      </c>
      <c r="Q2566" t="str">
        <f t="shared" si="242"/>
        <v>food</v>
      </c>
      <c r="R2566" t="str">
        <f t="shared" si="243"/>
        <v>food trucks</v>
      </c>
      <c r="S2566" s="11">
        <f t="shared" si="244"/>
        <v>41822.040497685186</v>
      </c>
      <c r="T2566" s="11">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1">
        <f t="shared" si="244"/>
        <v>42440.650335648148</v>
      </c>
      <c r="T2567" s="11">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e">
        <f t="shared" si="241"/>
        <v>#DIV/0!</v>
      </c>
      <c r="Q2568" t="str">
        <f t="shared" si="242"/>
        <v>food</v>
      </c>
      <c r="R2568" t="str">
        <f t="shared" si="243"/>
        <v>food trucks</v>
      </c>
      <c r="S2568" s="11">
        <f t="shared" si="244"/>
        <v>41842.980879629627</v>
      </c>
      <c r="T2568" s="11">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1">
        <f t="shared" si="244"/>
        <v>42087.878912037035</v>
      </c>
      <c r="T2569" s="11">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1">
        <f t="shared" si="244"/>
        <v>42584.666597222225</v>
      </c>
      <c r="T2570" s="11">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1">
        <f t="shared" si="244"/>
        <v>42234.105462962965</v>
      </c>
      <c r="T2571" s="11">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1">
        <f t="shared" si="244"/>
        <v>42744.903182870374</v>
      </c>
      <c r="T2572" s="11">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1">
        <f t="shared" si="244"/>
        <v>42449.341678240744</v>
      </c>
      <c r="T2573" s="11">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e">
        <f t="shared" si="241"/>
        <v>#DIV/0!</v>
      </c>
      <c r="Q2574" t="str">
        <f t="shared" si="242"/>
        <v>food</v>
      </c>
      <c r="R2574" t="str">
        <f t="shared" si="243"/>
        <v>food trucks</v>
      </c>
      <c r="S2574" s="11">
        <f t="shared" si="244"/>
        <v>42077.119409722218</v>
      </c>
      <c r="T2574" s="11">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e">
        <f t="shared" si="241"/>
        <v>#DIV/0!</v>
      </c>
      <c r="Q2575" t="str">
        <f t="shared" si="242"/>
        <v>food</v>
      </c>
      <c r="R2575" t="str">
        <f t="shared" si="243"/>
        <v>food trucks</v>
      </c>
      <c r="S2575" s="11">
        <f t="shared" si="244"/>
        <v>41829.592002314814</v>
      </c>
      <c r="T2575" s="11">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e">
        <f t="shared" si="241"/>
        <v>#DIV/0!</v>
      </c>
      <c r="Q2576" t="str">
        <f t="shared" si="242"/>
        <v>food</v>
      </c>
      <c r="R2576" t="str">
        <f t="shared" si="243"/>
        <v>food trucks</v>
      </c>
      <c r="S2576" s="11">
        <f t="shared" si="244"/>
        <v>42487.825752314813</v>
      </c>
      <c r="T2576" s="11">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e">
        <f t="shared" si="241"/>
        <v>#DIV/0!</v>
      </c>
      <c r="Q2577" t="str">
        <f t="shared" si="242"/>
        <v>food</v>
      </c>
      <c r="R2577" t="str">
        <f t="shared" si="243"/>
        <v>food trucks</v>
      </c>
      <c r="S2577" s="11">
        <f t="shared" si="244"/>
        <v>41986.108726851846</v>
      </c>
      <c r="T2577" s="11">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e">
        <f t="shared" si="241"/>
        <v>#DIV/0!</v>
      </c>
      <c r="Q2578" t="str">
        <f t="shared" si="242"/>
        <v>food</v>
      </c>
      <c r="R2578" t="str">
        <f t="shared" si="243"/>
        <v>food trucks</v>
      </c>
      <c r="S2578" s="11">
        <f t="shared" si="244"/>
        <v>42060.00980324074</v>
      </c>
      <c r="T2578" s="11">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e">
        <f t="shared" si="241"/>
        <v>#DIV/0!</v>
      </c>
      <c r="Q2579" t="str">
        <f t="shared" si="242"/>
        <v>food</v>
      </c>
      <c r="R2579" t="str">
        <f t="shared" si="243"/>
        <v>food trucks</v>
      </c>
      <c r="S2579" s="11">
        <f t="shared" si="244"/>
        <v>41830.820567129631</v>
      </c>
      <c r="T2579" s="11">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e">
        <f t="shared" si="241"/>
        <v>#DIV/0!</v>
      </c>
      <c r="Q2580" t="str">
        <f t="shared" si="242"/>
        <v>food</v>
      </c>
      <c r="R2580" t="str">
        <f t="shared" si="243"/>
        <v>food trucks</v>
      </c>
      <c r="S2580" s="11">
        <f t="shared" si="244"/>
        <v>42238.022905092599</v>
      </c>
      <c r="T2580" s="11">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1">
        <f t="shared" si="244"/>
        <v>41837.829895833333</v>
      </c>
      <c r="T2581" s="11">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1">
        <f t="shared" si="244"/>
        <v>42110.326423611114</v>
      </c>
      <c r="T2582" s="11">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1">
        <f t="shared" si="244"/>
        <v>42294.628449074073</v>
      </c>
      <c r="T2583" s="11">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1">
        <f t="shared" si="244"/>
        <v>42642.988819444443</v>
      </c>
      <c r="T2584" s="11">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1">
        <f t="shared" si="244"/>
        <v>42019.76944444445</v>
      </c>
      <c r="T2585" s="11">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e">
        <f t="shared" si="241"/>
        <v>#DIV/0!</v>
      </c>
      <c r="Q2586" t="str">
        <f t="shared" si="242"/>
        <v>food</v>
      </c>
      <c r="R2586" t="str">
        <f t="shared" si="243"/>
        <v>food trucks</v>
      </c>
      <c r="S2586" s="11">
        <f t="shared" si="244"/>
        <v>42140.173252314817</v>
      </c>
      <c r="T2586" s="11">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1">
        <f t="shared" si="244"/>
        <v>41795.963333333333</v>
      </c>
      <c r="T2587" s="11">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1">
        <f t="shared" si="244"/>
        <v>42333.330277777779</v>
      </c>
      <c r="T2588" s="11">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1">
        <f t="shared" si="244"/>
        <v>42338.675381944442</v>
      </c>
      <c r="T2589" s="11">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1">
        <f t="shared" si="244"/>
        <v>42042.676226851851</v>
      </c>
      <c r="T2590" s="11">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1">
        <f t="shared" si="244"/>
        <v>42422.536192129628</v>
      </c>
      <c r="T2591" s="11">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e">
        <f t="shared" si="241"/>
        <v>#DIV/0!</v>
      </c>
      <c r="Q2592" t="str">
        <f t="shared" si="242"/>
        <v>food</v>
      </c>
      <c r="R2592" t="str">
        <f t="shared" si="243"/>
        <v>food trucks</v>
      </c>
      <c r="S2592" s="11">
        <f t="shared" si="244"/>
        <v>42388.589085648149</v>
      </c>
      <c r="T2592" s="11">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1">
        <f t="shared" si="244"/>
        <v>42382.906527777777</v>
      </c>
      <c r="T2593" s="11">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1">
        <f t="shared" si="244"/>
        <v>41887.801168981481</v>
      </c>
      <c r="T2594" s="11">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e">
        <f t="shared" si="241"/>
        <v>#DIV/0!</v>
      </c>
      <c r="Q2595" t="str">
        <f t="shared" si="242"/>
        <v>food</v>
      </c>
      <c r="R2595" t="str">
        <f t="shared" si="243"/>
        <v>food trucks</v>
      </c>
      <c r="S2595" s="11">
        <f t="shared" si="244"/>
        <v>42089.84520833334</v>
      </c>
      <c r="T2595" s="11">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1">
        <f t="shared" si="244"/>
        <v>41828.967916666668</v>
      </c>
      <c r="T2596" s="11">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1">
        <f t="shared" si="244"/>
        <v>42760.244212962964</v>
      </c>
      <c r="T2597" s="11">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1">
        <f t="shared" si="244"/>
        <v>41828.664456018516</v>
      </c>
      <c r="T2598" s="11">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1">
        <f t="shared" si="244"/>
        <v>42510.341631944444</v>
      </c>
      <c r="T2599" s="11">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1">
        <f t="shared" si="244"/>
        <v>42240.840289351851</v>
      </c>
      <c r="T2600" s="11">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1">
        <f t="shared" si="244"/>
        <v>41809.754016203704</v>
      </c>
      <c r="T2601" s="11">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1">
        <f t="shared" si="244"/>
        <v>42394.900462962964</v>
      </c>
      <c r="T2602" s="11">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1">
        <f t="shared" si="244"/>
        <v>41150.902187499996</v>
      </c>
      <c r="T2603" s="11">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1">
        <f t="shared" si="244"/>
        <v>41915.747314814813</v>
      </c>
      <c r="T2604" s="11">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1">
        <f t="shared" si="244"/>
        <v>41617.912662037037</v>
      </c>
      <c r="T2605" s="11">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1">
        <f t="shared" si="244"/>
        <v>40998.051192129627</v>
      </c>
      <c r="T2606" s="11">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1">
        <f t="shared" si="244"/>
        <v>42508.541550925926</v>
      </c>
      <c r="T2607" s="11">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1">
        <f t="shared" si="244"/>
        <v>41726.712754629632</v>
      </c>
      <c r="T2608" s="11">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1">
        <f t="shared" si="244"/>
        <v>42184.874675925923</v>
      </c>
      <c r="T2609" s="11">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1">
        <f t="shared" si="244"/>
        <v>42767.801712962959</v>
      </c>
      <c r="T2610" s="11">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1">
        <f t="shared" si="244"/>
        <v>41075.237858796296</v>
      </c>
      <c r="T2611" s="11">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1">
        <f t="shared" si="244"/>
        <v>42564.881076388891</v>
      </c>
      <c r="T2612" s="11">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1">
        <f t="shared" si="244"/>
        <v>42704.335810185185</v>
      </c>
      <c r="T2613" s="11">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1">
        <f t="shared" si="244"/>
        <v>41982.143171296295</v>
      </c>
      <c r="T2614" s="11">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1">
        <f t="shared" si="244"/>
        <v>41143.81821759259</v>
      </c>
      <c r="T2615" s="11">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1">
        <f t="shared" si="244"/>
        <v>41730.708472222221</v>
      </c>
      <c r="T2616" s="11">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1">
        <f t="shared" si="244"/>
        <v>42453.49726851852</v>
      </c>
      <c r="T2617" s="11">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1">
        <f t="shared" si="244"/>
        <v>42211.99454861111</v>
      </c>
      <c r="T2618" s="11">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1">
        <f t="shared" si="244"/>
        <v>41902.874432870369</v>
      </c>
      <c r="T2619" s="11">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1">
        <f t="shared" si="244"/>
        <v>42279.792372685188</v>
      </c>
      <c r="T2620" s="11">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1">
        <f t="shared" si="244"/>
        <v>42273.884305555555</v>
      </c>
      <c r="T2621" s="11">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1">
        <f t="shared" si="244"/>
        <v>42251.16715277778</v>
      </c>
      <c r="T2622" s="11">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1">
        <f t="shared" si="244"/>
        <v>42115.74754629629</v>
      </c>
      <c r="T2623" s="11">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1">
        <f t="shared" si="244"/>
        <v>42689.74324074074</v>
      </c>
      <c r="T2624" s="11">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1">
        <f t="shared" si="244"/>
        <v>42692.256550925929</v>
      </c>
      <c r="T2625" s="11">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1">
        <f t="shared" si="244"/>
        <v>41144.42155092593</v>
      </c>
      <c r="T2626" s="11">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E2627/L2627</f>
        <v>27.576923076923077</v>
      </c>
      <c r="Q2627" t="str">
        <f t="shared" ref="Q2627:Q2690" si="248">LEFT(N2627, SEARCH("/", N2627, 1) -1)</f>
        <v>technology</v>
      </c>
      <c r="R2627" t="str">
        <f t="shared" ref="R2627:R2690" si="249">RIGHT(N2627, LEN(N2627)-FIND("/", N2627))</f>
        <v>space exploration</v>
      </c>
      <c r="S2627" s="11">
        <f t="shared" ref="S2627:S2690" si="250">(((J2627/60)/60)/24)+DATE(1970,1,1)</f>
        <v>42658.810277777782</v>
      </c>
      <c r="T2627" s="11">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1">
        <f t="shared" si="250"/>
        <v>42128.628113425926</v>
      </c>
      <c r="T2628" s="11">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1">
        <f t="shared" si="250"/>
        <v>42304.829409722224</v>
      </c>
      <c r="T2629" s="11">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1">
        <f t="shared" si="250"/>
        <v>41953.966053240743</v>
      </c>
      <c r="T2630" s="11">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1">
        <f t="shared" si="250"/>
        <v>42108.538449074069</v>
      </c>
      <c r="T2631" s="11">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1">
        <f t="shared" si="250"/>
        <v>42524.105462962965</v>
      </c>
      <c r="T2632" s="11">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1">
        <f t="shared" si="250"/>
        <v>42218.169293981482</v>
      </c>
      <c r="T2633" s="11">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1">
        <f t="shared" si="250"/>
        <v>42494.061793981484</v>
      </c>
      <c r="T2634" s="11">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1">
        <f t="shared" si="250"/>
        <v>41667.823287037041</v>
      </c>
      <c r="T2635" s="11">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1">
        <f t="shared" si="250"/>
        <v>42612.656493055561</v>
      </c>
      <c r="T2636" s="11">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1">
        <f t="shared" si="250"/>
        <v>42037.950937500005</v>
      </c>
      <c r="T2637" s="11">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1">
        <f t="shared" si="250"/>
        <v>42636.614745370374</v>
      </c>
      <c r="T2638" s="11">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1">
        <f t="shared" si="250"/>
        <v>42639.549479166672</v>
      </c>
      <c r="T2639" s="11">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1">
        <f t="shared" si="250"/>
        <v>41989.913136574076</v>
      </c>
      <c r="T2640" s="11">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1">
        <f t="shared" si="250"/>
        <v>42024.86513888889</v>
      </c>
      <c r="T2641" s="11">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1">
        <f t="shared" si="250"/>
        <v>42103.160578703704</v>
      </c>
      <c r="T2642" s="11">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1">
        <f t="shared" si="250"/>
        <v>41880.827118055553</v>
      </c>
      <c r="T2643" s="11">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e">
        <f t="shared" si="247"/>
        <v>#DIV/0!</v>
      </c>
      <c r="Q2644" t="str">
        <f t="shared" si="248"/>
        <v>technology</v>
      </c>
      <c r="R2644" t="str">
        <f t="shared" si="249"/>
        <v>space exploration</v>
      </c>
      <c r="S2644" s="11">
        <f t="shared" si="250"/>
        <v>42536.246620370366</v>
      </c>
      <c r="T2644" s="11">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1">
        <f t="shared" si="250"/>
        <v>42689.582349537035</v>
      </c>
      <c r="T2645" s="11">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1">
        <f t="shared" si="250"/>
        <v>42774.792071759264</v>
      </c>
      <c r="T2646" s="11">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1">
        <f t="shared" si="250"/>
        <v>41921.842627314814</v>
      </c>
      <c r="T2647" s="11">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1">
        <f t="shared" si="250"/>
        <v>42226.313298611116</v>
      </c>
      <c r="T2648" s="11">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1">
        <f t="shared" si="250"/>
        <v>42200.261793981481</v>
      </c>
      <c r="T2649" s="11">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1">
        <f t="shared" si="250"/>
        <v>42408.714814814812</v>
      </c>
      <c r="T2650" s="11">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1">
        <f t="shared" si="250"/>
        <v>42341.99700231482</v>
      </c>
      <c r="T2651" s="11">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1">
        <f t="shared" si="250"/>
        <v>42695.624340277776</v>
      </c>
      <c r="T2652" s="11">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1">
        <f t="shared" si="250"/>
        <v>42327.805659722217</v>
      </c>
      <c r="T2653" s="11">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1">
        <f t="shared" si="250"/>
        <v>41953.158854166672</v>
      </c>
      <c r="T2654" s="11">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1">
        <f t="shared" si="250"/>
        <v>41771.651932870373</v>
      </c>
      <c r="T2655" s="11">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1">
        <f t="shared" si="250"/>
        <v>42055.600995370376</v>
      </c>
      <c r="T2656" s="11">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1">
        <f t="shared" si="250"/>
        <v>42381.866284722222</v>
      </c>
      <c r="T2657" s="11">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1">
        <f t="shared" si="250"/>
        <v>42767.688518518517</v>
      </c>
      <c r="T2658" s="11">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1">
        <f t="shared" si="250"/>
        <v>42551.928854166668</v>
      </c>
      <c r="T2659" s="11">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1">
        <f t="shared" si="250"/>
        <v>42551.884189814817</v>
      </c>
      <c r="T2660" s="11">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1">
        <f t="shared" si="250"/>
        <v>42082.069560185191</v>
      </c>
      <c r="T2661" s="11">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1">
        <f t="shared" si="250"/>
        <v>42272.713171296295</v>
      </c>
      <c r="T2662" s="11">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1">
        <f t="shared" si="250"/>
        <v>41542.958449074074</v>
      </c>
      <c r="T2663" s="11">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1">
        <f t="shared" si="250"/>
        <v>42207.746678240743</v>
      </c>
      <c r="T2664" s="11">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1">
        <f t="shared" si="250"/>
        <v>42222.622766203705</v>
      </c>
      <c r="T2665" s="11">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1">
        <f t="shared" si="250"/>
        <v>42313.02542824074</v>
      </c>
      <c r="T2666" s="11">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1">
        <f t="shared" si="250"/>
        <v>42083.895532407405</v>
      </c>
      <c r="T2667" s="11">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1">
        <f t="shared" si="250"/>
        <v>42235.764340277776</v>
      </c>
      <c r="T2668" s="11">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1">
        <f t="shared" si="250"/>
        <v>42380.926111111112</v>
      </c>
      <c r="T2669" s="11">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1">
        <f t="shared" si="250"/>
        <v>42275.588715277772</v>
      </c>
      <c r="T2670" s="11">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1">
        <f t="shared" si="250"/>
        <v>42319.035833333335</v>
      </c>
      <c r="T2671" s="11">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1">
        <f t="shared" si="250"/>
        <v>41821.020601851851</v>
      </c>
      <c r="T2672" s="11">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1">
        <f t="shared" si="250"/>
        <v>41962.749027777783</v>
      </c>
      <c r="T2673" s="11">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1">
        <f t="shared" si="250"/>
        <v>42344.884143518517</v>
      </c>
      <c r="T2674" s="11">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1">
        <f t="shared" si="250"/>
        <v>41912.541655092595</v>
      </c>
      <c r="T2675" s="11">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1">
        <f t="shared" si="250"/>
        <v>42529.632754629631</v>
      </c>
      <c r="T2676" s="11">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1">
        <f t="shared" si="250"/>
        <v>41923.857511574075</v>
      </c>
      <c r="T2677" s="11">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1">
        <f t="shared" si="250"/>
        <v>42482.624699074076</v>
      </c>
      <c r="T2678" s="11">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1">
        <f t="shared" si="250"/>
        <v>41793.029432870368</v>
      </c>
      <c r="T2679" s="11">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1">
        <f t="shared" si="250"/>
        <v>42241.798206018517</v>
      </c>
      <c r="T2680" s="11">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1">
        <f t="shared" si="250"/>
        <v>42033.001087962963</v>
      </c>
      <c r="T2681" s="11">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1">
        <f t="shared" si="250"/>
        <v>42436.211701388893</v>
      </c>
      <c r="T2682" s="11">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1">
        <f t="shared" si="250"/>
        <v>41805.895254629628</v>
      </c>
      <c r="T2683" s="11">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1">
        <f t="shared" si="250"/>
        <v>41932.871990740743</v>
      </c>
      <c r="T2684" s="11">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1">
        <f t="shared" si="250"/>
        <v>42034.75509259259</v>
      </c>
      <c r="T2685" s="11">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1">
        <f t="shared" si="250"/>
        <v>41820.914641203701</v>
      </c>
      <c r="T2686" s="11">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1">
        <f t="shared" si="250"/>
        <v>42061.69594907407</v>
      </c>
      <c r="T2687" s="11">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e">
        <f t="shared" si="247"/>
        <v>#DIV/0!</v>
      </c>
      <c r="Q2688" t="str">
        <f t="shared" si="248"/>
        <v>food</v>
      </c>
      <c r="R2688" t="str">
        <f t="shared" si="249"/>
        <v>food trucks</v>
      </c>
      <c r="S2688" s="11">
        <f t="shared" si="250"/>
        <v>41892.974803240737</v>
      </c>
      <c r="T2688" s="11">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e">
        <f t="shared" si="247"/>
        <v>#DIV/0!</v>
      </c>
      <c r="Q2689" t="str">
        <f t="shared" si="248"/>
        <v>food</v>
      </c>
      <c r="R2689" t="str">
        <f t="shared" si="249"/>
        <v>food trucks</v>
      </c>
      <c r="S2689" s="11">
        <f t="shared" si="250"/>
        <v>42154.64025462963</v>
      </c>
      <c r="T2689" s="11">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1">
        <f t="shared" si="250"/>
        <v>42028.118865740747</v>
      </c>
      <c r="T2690" s="11">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E2691/L2691</f>
        <v>1</v>
      </c>
      <c r="Q2691" t="str">
        <f t="shared" ref="Q2691:Q2754" si="254">LEFT(N2691, SEARCH("/", N2691, 1) -1)</f>
        <v>food</v>
      </c>
      <c r="R2691" t="str">
        <f t="shared" ref="R2691:R2754" si="255">RIGHT(N2691, LEN(N2691)-FIND("/", N2691))</f>
        <v>food trucks</v>
      </c>
      <c r="S2691" s="11">
        <f t="shared" ref="S2691:S2754" si="256">(((J2691/60)/60)/24)+DATE(1970,1,1)</f>
        <v>42551.961689814809</v>
      </c>
      <c r="T2691" s="11">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1">
        <f t="shared" si="256"/>
        <v>42113.105046296296</v>
      </c>
      <c r="T2692" s="11">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1">
        <f t="shared" si="256"/>
        <v>42089.724039351851</v>
      </c>
      <c r="T2693" s="11">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1">
        <f t="shared" si="256"/>
        <v>42058.334027777775</v>
      </c>
      <c r="T2694" s="11">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1">
        <f t="shared" si="256"/>
        <v>41834.138495370367</v>
      </c>
      <c r="T2695" s="11">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1">
        <f t="shared" si="256"/>
        <v>41878.140497685185</v>
      </c>
      <c r="T2696" s="11">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1">
        <f t="shared" si="256"/>
        <v>42048.181921296295</v>
      </c>
      <c r="T2697" s="11">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1">
        <f t="shared" si="256"/>
        <v>41964.844444444447</v>
      </c>
      <c r="T2698" s="11">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1">
        <f t="shared" si="256"/>
        <v>42187.940081018518</v>
      </c>
      <c r="T2699" s="11">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1">
        <f t="shared" si="256"/>
        <v>41787.898240740738</v>
      </c>
      <c r="T2700" s="11">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e">
        <f t="shared" si="253"/>
        <v>#DIV/0!</v>
      </c>
      <c r="Q2701" t="str">
        <f t="shared" si="254"/>
        <v>food</v>
      </c>
      <c r="R2701" t="str">
        <f t="shared" si="255"/>
        <v>food trucks</v>
      </c>
      <c r="S2701" s="11">
        <f t="shared" si="256"/>
        <v>41829.896562499998</v>
      </c>
      <c r="T2701" s="11">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1">
        <f t="shared" si="256"/>
        <v>41870.87467592593</v>
      </c>
      <c r="T2702" s="11">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1">
        <f t="shared" si="256"/>
        <v>42801.774699074071</v>
      </c>
      <c r="T2703" s="11">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1">
        <f t="shared" si="256"/>
        <v>42800.801817129628</v>
      </c>
      <c r="T2704" s="11">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1">
        <f t="shared" si="256"/>
        <v>42756.690162037034</v>
      </c>
      <c r="T2705" s="11">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1">
        <f t="shared" si="256"/>
        <v>42787.862430555557</v>
      </c>
      <c r="T2706" s="11">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1">
        <f t="shared" si="256"/>
        <v>42773.916180555556</v>
      </c>
      <c r="T2707" s="11">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1">
        <f t="shared" si="256"/>
        <v>41899.294942129629</v>
      </c>
      <c r="T2708" s="11">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1">
        <f t="shared" si="256"/>
        <v>41391.782905092594</v>
      </c>
      <c r="T2709" s="11">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1">
        <f t="shared" si="256"/>
        <v>42512.698217592595</v>
      </c>
      <c r="T2710" s="11">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1">
        <f t="shared" si="256"/>
        <v>42612.149780092594</v>
      </c>
      <c r="T2711" s="11">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1">
        <f t="shared" si="256"/>
        <v>41828.229490740741</v>
      </c>
      <c r="T2712" s="11">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1">
        <f t="shared" si="256"/>
        <v>41780.745254629634</v>
      </c>
      <c r="T2713" s="11">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1">
        <f t="shared" si="256"/>
        <v>41432.062037037038</v>
      </c>
      <c r="T2714" s="11">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1">
        <f t="shared" si="256"/>
        <v>42322.653749999998</v>
      </c>
      <c r="T2715" s="11">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1">
        <f t="shared" si="256"/>
        <v>42629.655046296291</v>
      </c>
      <c r="T2716" s="11">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1">
        <f t="shared" si="256"/>
        <v>42387.398472222223</v>
      </c>
      <c r="T2717" s="11">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1">
        <f t="shared" si="256"/>
        <v>42255.333252314813</v>
      </c>
      <c r="T2718" s="11">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1">
        <f t="shared" si="256"/>
        <v>41934.914918981485</v>
      </c>
      <c r="T2719" s="11">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1">
        <f t="shared" si="256"/>
        <v>42465.596585648149</v>
      </c>
      <c r="T2720" s="11">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1">
        <f t="shared" si="256"/>
        <v>42418.031180555554</v>
      </c>
      <c r="T2721" s="11">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1">
        <f t="shared" si="256"/>
        <v>42655.465891203698</v>
      </c>
      <c r="T2722" s="11">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1">
        <f t="shared" si="256"/>
        <v>41493.543958333335</v>
      </c>
      <c r="T2723" s="11">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1">
        <f t="shared" si="256"/>
        <v>42704.857094907406</v>
      </c>
      <c r="T2724" s="11">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1">
        <f t="shared" si="256"/>
        <v>41944.83898148148</v>
      </c>
      <c r="T2725" s="11">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1">
        <f t="shared" si="256"/>
        <v>42199.32707175926</v>
      </c>
      <c r="T2726" s="11">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1">
        <f t="shared" si="256"/>
        <v>42745.744618055556</v>
      </c>
      <c r="T2727" s="11">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1">
        <f t="shared" si="256"/>
        <v>42452.579988425925</v>
      </c>
      <c r="T2728" s="11">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1">
        <f t="shared" si="256"/>
        <v>42198.676655092597</v>
      </c>
      <c r="T2729" s="11">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1">
        <f t="shared" si="256"/>
        <v>42333.59993055556</v>
      </c>
      <c r="T2730" s="11">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1">
        <f t="shared" si="256"/>
        <v>42095.240706018521</v>
      </c>
      <c r="T2731" s="11">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1">
        <f t="shared" si="256"/>
        <v>41351.541377314818</v>
      </c>
      <c r="T2732" s="11">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1">
        <f t="shared" si="256"/>
        <v>41872.525717592594</v>
      </c>
      <c r="T2733" s="11">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1">
        <f t="shared" si="256"/>
        <v>41389.808194444442</v>
      </c>
      <c r="T2734" s="11">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1">
        <f t="shared" si="256"/>
        <v>42044.272847222222</v>
      </c>
      <c r="T2735" s="11">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1">
        <f t="shared" si="256"/>
        <v>42626.668888888889</v>
      </c>
      <c r="T2736" s="11">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1">
        <f t="shared" si="256"/>
        <v>41316.120949074073</v>
      </c>
      <c r="T2737" s="11">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1">
        <f t="shared" si="256"/>
        <v>41722.666354166664</v>
      </c>
      <c r="T2738" s="11">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1">
        <f t="shared" si="256"/>
        <v>41611.917673611111</v>
      </c>
      <c r="T2739" s="11">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1">
        <f t="shared" si="256"/>
        <v>42620.143564814818</v>
      </c>
      <c r="T2740" s="11">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1">
        <f t="shared" si="256"/>
        <v>41719.887928240743</v>
      </c>
      <c r="T2741" s="11">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1">
        <f t="shared" si="256"/>
        <v>42045.031851851847</v>
      </c>
      <c r="T2742" s="11">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1">
        <f t="shared" si="256"/>
        <v>41911.657430555555</v>
      </c>
      <c r="T2743" s="11">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1">
        <f t="shared" si="256"/>
        <v>41030.719756944447</v>
      </c>
      <c r="T2744" s="11">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e">
        <f t="shared" si="253"/>
        <v>#DIV/0!</v>
      </c>
      <c r="Q2745" t="str">
        <f t="shared" si="254"/>
        <v>publishing</v>
      </c>
      <c r="R2745" t="str">
        <f t="shared" si="255"/>
        <v>children's books</v>
      </c>
      <c r="S2745" s="11">
        <f t="shared" si="256"/>
        <v>42632.328784722224</v>
      </c>
      <c r="T2745" s="11">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1">
        <f t="shared" si="256"/>
        <v>40938.062476851854</v>
      </c>
      <c r="T2746" s="11">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1">
        <f t="shared" si="256"/>
        <v>41044.988055555557</v>
      </c>
      <c r="T2747" s="11">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1">
        <f t="shared" si="256"/>
        <v>41850.781377314815</v>
      </c>
      <c r="T2748" s="11">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1">
        <f t="shared" si="256"/>
        <v>41044.64811342593</v>
      </c>
      <c r="T2749" s="11">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1">
        <f t="shared" si="256"/>
        <v>42585.7106712963</v>
      </c>
      <c r="T2750" s="11">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1">
        <f t="shared" si="256"/>
        <v>42068.799039351856</v>
      </c>
      <c r="T2751" s="11">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e">
        <f t="shared" si="253"/>
        <v>#DIV/0!</v>
      </c>
      <c r="Q2752" t="str">
        <f t="shared" si="254"/>
        <v>publishing</v>
      </c>
      <c r="R2752" t="str">
        <f t="shared" si="255"/>
        <v>children's books</v>
      </c>
      <c r="S2752" s="11">
        <f t="shared" si="256"/>
        <v>41078.899826388886</v>
      </c>
      <c r="T2752" s="11">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e">
        <f t="shared" si="253"/>
        <v>#DIV/0!</v>
      </c>
      <c r="Q2753" t="str">
        <f t="shared" si="254"/>
        <v>publishing</v>
      </c>
      <c r="R2753" t="str">
        <f t="shared" si="255"/>
        <v>children's books</v>
      </c>
      <c r="S2753" s="11">
        <f t="shared" si="256"/>
        <v>41747.887060185189</v>
      </c>
      <c r="T2753" s="11">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1">
        <f t="shared" si="256"/>
        <v>40855.765092592592</v>
      </c>
      <c r="T2754" s="11">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E2755/L2755</f>
        <v>47.5</v>
      </c>
      <c r="Q2755" t="str">
        <f t="shared" ref="Q2755:Q2818" si="260">LEFT(N2755, SEARCH("/", N2755, 1) -1)</f>
        <v>publishing</v>
      </c>
      <c r="R2755" t="str">
        <f t="shared" ref="R2755:R2818" si="261">RIGHT(N2755, LEN(N2755)-FIND("/", N2755))</f>
        <v>children's books</v>
      </c>
      <c r="S2755" s="11">
        <f t="shared" ref="S2755:S2818" si="262">(((J2755/60)/60)/24)+DATE(1970,1,1)</f>
        <v>41117.900729166664</v>
      </c>
      <c r="T2755" s="11">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e">
        <f t="shared" si="259"/>
        <v>#DIV/0!</v>
      </c>
      <c r="Q2756" t="str">
        <f t="shared" si="260"/>
        <v>publishing</v>
      </c>
      <c r="R2756" t="str">
        <f t="shared" si="261"/>
        <v>children's books</v>
      </c>
      <c r="S2756" s="11">
        <f t="shared" si="262"/>
        <v>41863.636006944449</v>
      </c>
      <c r="T2756" s="11">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1">
        <f t="shared" si="262"/>
        <v>42072.790821759263</v>
      </c>
      <c r="T2757" s="11">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1">
        <f t="shared" si="262"/>
        <v>41620.90047453704</v>
      </c>
      <c r="T2758" s="11">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1">
        <f t="shared" si="262"/>
        <v>42573.65662037037</v>
      </c>
      <c r="T2759" s="11">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1">
        <f t="shared" si="262"/>
        <v>42639.441932870366</v>
      </c>
      <c r="T2760" s="11">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1">
        <f t="shared" si="262"/>
        <v>42524.36650462963</v>
      </c>
      <c r="T2761" s="11">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e">
        <f t="shared" si="259"/>
        <v>#DIV/0!</v>
      </c>
      <c r="Q2762" t="str">
        <f t="shared" si="260"/>
        <v>publishing</v>
      </c>
      <c r="R2762" t="str">
        <f t="shared" si="261"/>
        <v>children's books</v>
      </c>
      <c r="S2762" s="11">
        <f t="shared" si="262"/>
        <v>41415.461319444446</v>
      </c>
      <c r="T2762" s="11">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1">
        <f t="shared" si="262"/>
        <v>41247.063576388886</v>
      </c>
      <c r="T2763" s="11">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1">
        <f t="shared" si="262"/>
        <v>40927.036979166667</v>
      </c>
      <c r="T2764" s="11">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1">
        <f t="shared" si="262"/>
        <v>41373.579675925925</v>
      </c>
      <c r="T2765" s="11">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1">
        <f t="shared" si="262"/>
        <v>41030.292025462964</v>
      </c>
      <c r="T2766" s="11">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e">
        <f t="shared" si="259"/>
        <v>#DIV/0!</v>
      </c>
      <c r="Q2767" t="str">
        <f t="shared" si="260"/>
        <v>publishing</v>
      </c>
      <c r="R2767" t="str">
        <f t="shared" si="261"/>
        <v>children's books</v>
      </c>
      <c r="S2767" s="11">
        <f t="shared" si="262"/>
        <v>41194.579027777778</v>
      </c>
      <c r="T2767" s="11">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1">
        <f t="shared" si="262"/>
        <v>40736.668032407404</v>
      </c>
      <c r="T2768" s="11">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1">
        <f t="shared" si="262"/>
        <v>42172.958912037036</v>
      </c>
      <c r="T2769" s="11">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1">
        <f t="shared" si="262"/>
        <v>40967.614849537036</v>
      </c>
      <c r="T2770" s="11">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1">
        <f t="shared" si="262"/>
        <v>41745.826273148145</v>
      </c>
      <c r="T2771" s="11">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1">
        <f t="shared" si="262"/>
        <v>41686.705208333333</v>
      </c>
      <c r="T2772" s="11">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e">
        <f t="shared" si="259"/>
        <v>#DIV/0!</v>
      </c>
      <c r="Q2773" t="str">
        <f t="shared" si="260"/>
        <v>publishing</v>
      </c>
      <c r="R2773" t="str">
        <f t="shared" si="261"/>
        <v>children's books</v>
      </c>
      <c r="S2773" s="11">
        <f t="shared" si="262"/>
        <v>41257.531712962962</v>
      </c>
      <c r="T2773" s="11">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e">
        <f t="shared" si="259"/>
        <v>#DIV/0!</v>
      </c>
      <c r="Q2774" t="str">
        <f t="shared" si="260"/>
        <v>publishing</v>
      </c>
      <c r="R2774" t="str">
        <f t="shared" si="261"/>
        <v>children's books</v>
      </c>
      <c r="S2774" s="11">
        <f t="shared" si="262"/>
        <v>41537.869143518517</v>
      </c>
      <c r="T2774" s="11">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1">
        <f t="shared" si="262"/>
        <v>42474.86482638889</v>
      </c>
      <c r="T2775" s="11">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1">
        <f t="shared" si="262"/>
        <v>41311.126481481479</v>
      </c>
      <c r="T2776" s="11">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1">
        <f t="shared" si="262"/>
        <v>40863.013356481482</v>
      </c>
      <c r="T2777" s="11">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1">
        <f t="shared" si="262"/>
        <v>42136.297175925924</v>
      </c>
      <c r="T2778" s="11">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1">
        <f t="shared" si="262"/>
        <v>42172.669027777782</v>
      </c>
      <c r="T2779" s="11">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1">
        <f t="shared" si="262"/>
        <v>41846.978078703702</v>
      </c>
      <c r="T2780" s="11">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1">
        <f t="shared" si="262"/>
        <v>42300.585891203707</v>
      </c>
      <c r="T2781" s="11">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e">
        <f t="shared" si="259"/>
        <v>#DIV/0!</v>
      </c>
      <c r="Q2782" t="str">
        <f t="shared" si="260"/>
        <v>publishing</v>
      </c>
      <c r="R2782" t="str">
        <f t="shared" si="261"/>
        <v>children's books</v>
      </c>
      <c r="S2782" s="11">
        <f t="shared" si="262"/>
        <v>42774.447777777779</v>
      </c>
      <c r="T2782" s="11">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1">
        <f t="shared" si="262"/>
        <v>42018.94159722222</v>
      </c>
      <c r="T2783" s="11">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1">
        <f t="shared" si="262"/>
        <v>42026.924976851849</v>
      </c>
      <c r="T2784" s="11">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1">
        <f t="shared" si="262"/>
        <v>42103.535254629634</v>
      </c>
      <c r="T2785" s="11">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1">
        <f t="shared" si="262"/>
        <v>41920.787534722222</v>
      </c>
      <c r="T2786" s="11">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1">
        <f t="shared" si="262"/>
        <v>42558.189432870371</v>
      </c>
      <c r="T2787" s="11">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1">
        <f t="shared" si="262"/>
        <v>41815.569212962961</v>
      </c>
      <c r="T2788" s="11">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1">
        <f t="shared" si="262"/>
        <v>41808.198518518519</v>
      </c>
      <c r="T2789" s="11">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1">
        <f t="shared" si="262"/>
        <v>42550.701886574068</v>
      </c>
      <c r="T2790" s="11">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1">
        <f t="shared" si="262"/>
        <v>42056.013124999998</v>
      </c>
      <c r="T2791" s="11">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1">
        <f t="shared" si="262"/>
        <v>42016.938692129625</v>
      </c>
      <c r="T2792" s="11">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1">
        <f t="shared" si="262"/>
        <v>42591.899988425925</v>
      </c>
      <c r="T2793" s="11">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1">
        <f t="shared" si="262"/>
        <v>42183.231006944443</v>
      </c>
      <c r="T2794" s="11">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1">
        <f t="shared" si="262"/>
        <v>42176.419039351851</v>
      </c>
      <c r="T2795" s="11">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1">
        <f t="shared" si="262"/>
        <v>42416.691655092596</v>
      </c>
      <c r="T2796" s="11">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1">
        <f t="shared" si="262"/>
        <v>41780.525937500002</v>
      </c>
      <c r="T2797" s="11">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1">
        <f t="shared" si="262"/>
        <v>41795.528101851851</v>
      </c>
      <c r="T2798" s="11">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1">
        <f t="shared" si="262"/>
        <v>41798.94027777778</v>
      </c>
      <c r="T2799" s="11">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1">
        <f t="shared" si="262"/>
        <v>42201.675011574072</v>
      </c>
      <c r="T2800" s="11">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1">
        <f t="shared" si="262"/>
        <v>42507.264699074076</v>
      </c>
      <c r="T2801" s="11">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1">
        <f t="shared" si="262"/>
        <v>41948.552847222221</v>
      </c>
      <c r="T2802" s="11">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1">
        <f t="shared" si="262"/>
        <v>41900.243159722224</v>
      </c>
      <c r="T2803" s="11">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1">
        <f t="shared" si="262"/>
        <v>42192.64707175926</v>
      </c>
      <c r="T2804" s="11">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1">
        <f t="shared" si="262"/>
        <v>42158.065694444449</v>
      </c>
      <c r="T2805" s="11">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1">
        <f t="shared" si="262"/>
        <v>41881.453587962962</v>
      </c>
      <c r="T2806" s="11">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1">
        <f t="shared" si="262"/>
        <v>42213.505474537036</v>
      </c>
      <c r="T2807" s="11">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1">
        <f t="shared" si="262"/>
        <v>42185.267245370371</v>
      </c>
      <c r="T2808" s="11">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1">
        <f t="shared" si="262"/>
        <v>42154.873124999998</v>
      </c>
      <c r="T2809" s="11">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1">
        <f t="shared" si="262"/>
        <v>42208.84646990741</v>
      </c>
      <c r="T2810" s="11">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1">
        <f t="shared" si="262"/>
        <v>42451.496817129635</v>
      </c>
      <c r="T2811" s="11">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1">
        <f t="shared" si="262"/>
        <v>41759.13962962963</v>
      </c>
      <c r="T2812" s="11">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1">
        <f t="shared" si="262"/>
        <v>42028.496562500004</v>
      </c>
      <c r="T2813" s="11">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1">
        <f t="shared" si="262"/>
        <v>42054.74418981481</v>
      </c>
      <c r="T2814" s="11">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1">
        <f t="shared" si="262"/>
        <v>42693.742604166662</v>
      </c>
      <c r="T2815" s="11">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1">
        <f t="shared" si="262"/>
        <v>42103.399479166663</v>
      </c>
      <c r="T2816" s="11">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1">
        <f t="shared" si="262"/>
        <v>42559.776724537034</v>
      </c>
      <c r="T2817" s="11">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1">
        <f t="shared" si="262"/>
        <v>42188.467499999999</v>
      </c>
      <c r="T2818" s="11">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E2819/L2819</f>
        <v>23.636363636363637</v>
      </c>
      <c r="Q2819" t="str">
        <f t="shared" ref="Q2819:Q2882" si="266">LEFT(N2819, SEARCH("/", N2819, 1) -1)</f>
        <v>theater</v>
      </c>
      <c r="R2819" t="str">
        <f t="shared" ref="R2819:R2882" si="267">RIGHT(N2819, LEN(N2819)-FIND("/", N2819))</f>
        <v>plays</v>
      </c>
      <c r="S2819" s="11">
        <f t="shared" ref="S2819:S2882" si="268">(((J2819/60)/60)/24)+DATE(1970,1,1)</f>
        <v>42023.634976851856</v>
      </c>
      <c r="T2819" s="11">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1">
        <f t="shared" si="268"/>
        <v>42250.598217592589</v>
      </c>
      <c r="T2820" s="11">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1">
        <f t="shared" si="268"/>
        <v>42139.525567129633</v>
      </c>
      <c r="T2821" s="11">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1">
        <f t="shared" si="268"/>
        <v>42401.610983796301</v>
      </c>
      <c r="T2822" s="11">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1">
        <f t="shared" si="268"/>
        <v>41875.922858796301</v>
      </c>
      <c r="T2823" s="11">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1">
        <f t="shared" si="268"/>
        <v>42060.683935185181</v>
      </c>
      <c r="T2824" s="11">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1">
        <f t="shared" si="268"/>
        <v>42067.011643518519</v>
      </c>
      <c r="T2825" s="11">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1">
        <f t="shared" si="268"/>
        <v>42136.270787037036</v>
      </c>
      <c r="T2826" s="11">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1">
        <f t="shared" si="268"/>
        <v>42312.792662037042</v>
      </c>
      <c r="T2827" s="11">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1">
        <f t="shared" si="268"/>
        <v>42171.034861111111</v>
      </c>
      <c r="T2828" s="11">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1">
        <f t="shared" si="268"/>
        <v>42494.683634259258</v>
      </c>
      <c r="T2829" s="11">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1">
        <f t="shared" si="268"/>
        <v>42254.264687499999</v>
      </c>
      <c r="T2830" s="11">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1">
        <f t="shared" si="268"/>
        <v>42495.434236111112</v>
      </c>
      <c r="T2831" s="11">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1">
        <f t="shared" si="268"/>
        <v>41758.839675925927</v>
      </c>
      <c r="T2832" s="11">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1">
        <f t="shared" si="268"/>
        <v>42171.824884259258</v>
      </c>
      <c r="T2833" s="11">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1">
        <f t="shared" si="268"/>
        <v>41938.709421296298</v>
      </c>
      <c r="T2834" s="11">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1">
        <f t="shared" si="268"/>
        <v>42268.127696759257</v>
      </c>
      <c r="T2835" s="11">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1">
        <f t="shared" si="268"/>
        <v>42019.959837962961</v>
      </c>
      <c r="T2836" s="11">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1">
        <f t="shared" si="268"/>
        <v>42313.703900462962</v>
      </c>
      <c r="T2837" s="11">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1">
        <f t="shared" si="268"/>
        <v>42746.261782407411</v>
      </c>
      <c r="T2838" s="11">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1">
        <f t="shared" si="268"/>
        <v>42307.908379629633</v>
      </c>
      <c r="T2839" s="11">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1">
        <f t="shared" si="268"/>
        <v>41842.607592592591</v>
      </c>
      <c r="T2840" s="11">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1">
        <f t="shared" si="268"/>
        <v>41853.240208333329</v>
      </c>
      <c r="T2841" s="11">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1">
        <f t="shared" si="268"/>
        <v>42060.035636574074</v>
      </c>
      <c r="T2842" s="11">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1">
        <f t="shared" si="268"/>
        <v>42291.739548611105</v>
      </c>
      <c r="T2843" s="11">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e">
        <f t="shared" si="265"/>
        <v>#DIV/0!</v>
      </c>
      <c r="Q2844" t="str">
        <f t="shared" si="266"/>
        <v>theater</v>
      </c>
      <c r="R2844" t="str">
        <f t="shared" si="267"/>
        <v>plays</v>
      </c>
      <c r="S2844" s="11">
        <f t="shared" si="268"/>
        <v>41784.952488425923</v>
      </c>
      <c r="T2844" s="11">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e">
        <f t="shared" si="265"/>
        <v>#DIV/0!</v>
      </c>
      <c r="Q2845" t="str">
        <f t="shared" si="266"/>
        <v>theater</v>
      </c>
      <c r="R2845" t="str">
        <f t="shared" si="267"/>
        <v>plays</v>
      </c>
      <c r="S2845" s="11">
        <f t="shared" si="268"/>
        <v>42492.737847222219</v>
      </c>
      <c r="T2845" s="11">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1">
        <f t="shared" si="268"/>
        <v>42709.546064814815</v>
      </c>
      <c r="T2846" s="11">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1">
        <f t="shared" si="268"/>
        <v>42103.016585648147</v>
      </c>
      <c r="T2847" s="11">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e">
        <f t="shared" si="265"/>
        <v>#DIV/0!</v>
      </c>
      <c r="Q2848" t="str">
        <f t="shared" si="266"/>
        <v>theater</v>
      </c>
      <c r="R2848" t="str">
        <f t="shared" si="267"/>
        <v>plays</v>
      </c>
      <c r="S2848" s="11">
        <f t="shared" si="268"/>
        <v>42108.692060185189</v>
      </c>
      <c r="T2848" s="11">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e">
        <f t="shared" si="265"/>
        <v>#DIV/0!</v>
      </c>
      <c r="Q2849" t="str">
        <f t="shared" si="266"/>
        <v>theater</v>
      </c>
      <c r="R2849" t="str">
        <f t="shared" si="267"/>
        <v>plays</v>
      </c>
      <c r="S2849" s="11">
        <f t="shared" si="268"/>
        <v>42453.806307870371</v>
      </c>
      <c r="T2849" s="11">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1">
        <f t="shared" si="268"/>
        <v>42123.648831018523</v>
      </c>
      <c r="T2850" s="11">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1">
        <f t="shared" si="268"/>
        <v>42453.428240740745</v>
      </c>
      <c r="T2851" s="11">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1">
        <f t="shared" si="268"/>
        <v>41858.007071759261</v>
      </c>
      <c r="T2852" s="11">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e">
        <f t="shared" si="265"/>
        <v>#DIV/0!</v>
      </c>
      <c r="Q2853" t="str">
        <f t="shared" si="266"/>
        <v>theater</v>
      </c>
      <c r="R2853" t="str">
        <f t="shared" si="267"/>
        <v>plays</v>
      </c>
      <c r="S2853" s="11">
        <f t="shared" si="268"/>
        <v>42390.002650462964</v>
      </c>
      <c r="T2853" s="11">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1">
        <f t="shared" si="268"/>
        <v>41781.045173611114</v>
      </c>
      <c r="T2854" s="11">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e">
        <f t="shared" si="265"/>
        <v>#DIV/0!</v>
      </c>
      <c r="Q2855" t="str">
        <f t="shared" si="266"/>
        <v>theater</v>
      </c>
      <c r="R2855" t="str">
        <f t="shared" si="267"/>
        <v>plays</v>
      </c>
      <c r="S2855" s="11">
        <f t="shared" si="268"/>
        <v>41836.190937499996</v>
      </c>
      <c r="T2855" s="11">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1">
        <f t="shared" si="268"/>
        <v>42111.71665509259</v>
      </c>
      <c r="T2856" s="11">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1">
        <f t="shared" si="268"/>
        <v>42370.007766203707</v>
      </c>
      <c r="T2857" s="11">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1">
        <f t="shared" si="268"/>
        <v>42165.037581018521</v>
      </c>
      <c r="T2858" s="11">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1">
        <f t="shared" si="268"/>
        <v>42726.920081018514</v>
      </c>
      <c r="T2859" s="11">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e">
        <f t="shared" si="265"/>
        <v>#DIV/0!</v>
      </c>
      <c r="Q2860" t="str">
        <f t="shared" si="266"/>
        <v>theater</v>
      </c>
      <c r="R2860" t="str">
        <f t="shared" si="267"/>
        <v>plays</v>
      </c>
      <c r="S2860" s="11">
        <f t="shared" si="268"/>
        <v>41954.545081018514</v>
      </c>
      <c r="T2860" s="11">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1">
        <f t="shared" si="268"/>
        <v>42233.362314814818</v>
      </c>
      <c r="T2861" s="11">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1">
        <f t="shared" si="268"/>
        <v>42480.800648148142</v>
      </c>
      <c r="T2862" s="11">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1">
        <f t="shared" si="268"/>
        <v>42257.590833333335</v>
      </c>
      <c r="T2863" s="11">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1">
        <f t="shared" si="268"/>
        <v>41784.789687500001</v>
      </c>
      <c r="T2864" s="11">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1">
        <f t="shared" si="268"/>
        <v>41831.675034722226</v>
      </c>
      <c r="T2865" s="11">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1">
        <f t="shared" si="268"/>
        <v>42172.613506944443</v>
      </c>
      <c r="T2866" s="11">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e">
        <f t="shared" si="265"/>
        <v>#DIV/0!</v>
      </c>
      <c r="Q2867" t="str">
        <f t="shared" si="266"/>
        <v>theater</v>
      </c>
      <c r="R2867" t="str">
        <f t="shared" si="267"/>
        <v>plays</v>
      </c>
      <c r="S2867" s="11">
        <f t="shared" si="268"/>
        <v>41950.114108796297</v>
      </c>
      <c r="T2867" s="11">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1">
        <f t="shared" si="268"/>
        <v>42627.955104166671</v>
      </c>
      <c r="T2868" s="11">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1">
        <f t="shared" si="268"/>
        <v>42531.195277777777</v>
      </c>
      <c r="T2869" s="11">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1">
        <f t="shared" si="268"/>
        <v>42618.827013888891</v>
      </c>
      <c r="T2870" s="11">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1">
        <f t="shared" si="268"/>
        <v>42540.593530092592</v>
      </c>
      <c r="T2871" s="11">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1">
        <f t="shared" si="268"/>
        <v>41746.189409722225</v>
      </c>
      <c r="T2872" s="11">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1">
        <f t="shared" si="268"/>
        <v>41974.738576388889</v>
      </c>
      <c r="T2873" s="11">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e">
        <f t="shared" si="265"/>
        <v>#DIV/0!</v>
      </c>
      <c r="Q2874" t="str">
        <f t="shared" si="266"/>
        <v>theater</v>
      </c>
      <c r="R2874" t="str">
        <f t="shared" si="267"/>
        <v>plays</v>
      </c>
      <c r="S2874" s="11">
        <f t="shared" si="268"/>
        <v>42115.11618055556</v>
      </c>
      <c r="T2874" s="11">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1">
        <f t="shared" si="268"/>
        <v>42002.817488425921</v>
      </c>
      <c r="T2875" s="11">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1">
        <f t="shared" si="268"/>
        <v>42722.84474537037</v>
      </c>
      <c r="T2876" s="11">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1">
        <f t="shared" si="268"/>
        <v>42465.128391203703</v>
      </c>
      <c r="T2877" s="11">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e">
        <f t="shared" si="265"/>
        <v>#DIV/0!</v>
      </c>
      <c r="Q2878" t="str">
        <f t="shared" si="266"/>
        <v>theater</v>
      </c>
      <c r="R2878" t="str">
        <f t="shared" si="267"/>
        <v>plays</v>
      </c>
      <c r="S2878" s="11">
        <f t="shared" si="268"/>
        <v>42171.743969907402</v>
      </c>
      <c r="T2878" s="11">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1">
        <f t="shared" si="268"/>
        <v>42672.955138888887</v>
      </c>
      <c r="T2879" s="11">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1">
        <f t="shared" si="268"/>
        <v>42128.615682870368</v>
      </c>
      <c r="T2880" s="11">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1">
        <f t="shared" si="268"/>
        <v>42359.725243055553</v>
      </c>
      <c r="T2881" s="11">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1">
        <f t="shared" si="268"/>
        <v>42192.905694444446</v>
      </c>
      <c r="T2882" s="11">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t="e">
        <f t="shared" ref="P2883:P2946" si="271">E2883/L2883</f>
        <v>#DIV/0!</v>
      </c>
      <c r="Q2883" t="str">
        <f t="shared" ref="Q2883:Q2946" si="272">LEFT(N2883, SEARCH("/", N2883, 1) -1)</f>
        <v>theater</v>
      </c>
      <c r="R2883" t="str">
        <f t="shared" ref="R2883:R2946" si="273">RIGHT(N2883, LEN(N2883)-FIND("/", N2883))</f>
        <v>plays</v>
      </c>
      <c r="S2883" s="11">
        <f t="shared" ref="S2883:S2946" si="274">(((J2883/60)/60)/24)+DATE(1970,1,1)</f>
        <v>41916.597638888888</v>
      </c>
      <c r="T2883" s="11">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1">
        <f t="shared" si="274"/>
        <v>42461.596273148149</v>
      </c>
      <c r="T2884" s="11">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1">
        <f t="shared" si="274"/>
        <v>42370.90320601852</v>
      </c>
      <c r="T2885" s="11">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1">
        <f t="shared" si="274"/>
        <v>41948.727256944447</v>
      </c>
      <c r="T2886" s="11">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1">
        <f t="shared" si="274"/>
        <v>42047.07640046296</v>
      </c>
      <c r="T2887" s="11">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1">
        <f t="shared" si="274"/>
        <v>42261.632916666669</v>
      </c>
      <c r="T2888" s="11">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1">
        <f t="shared" si="274"/>
        <v>41985.427361111113</v>
      </c>
      <c r="T2889" s="11">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e">
        <f t="shared" si="271"/>
        <v>#DIV/0!</v>
      </c>
      <c r="Q2890" t="str">
        <f t="shared" si="272"/>
        <v>theater</v>
      </c>
      <c r="R2890" t="str">
        <f t="shared" si="273"/>
        <v>plays</v>
      </c>
      <c r="S2890" s="11">
        <f t="shared" si="274"/>
        <v>41922.535185185188</v>
      </c>
      <c r="T2890" s="11">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1">
        <f t="shared" si="274"/>
        <v>41850.863252314812</v>
      </c>
      <c r="T2891" s="11">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1">
        <f t="shared" si="274"/>
        <v>41831.742962962962</v>
      </c>
      <c r="T2892" s="11">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1">
        <f t="shared" si="274"/>
        <v>42415.883425925931</v>
      </c>
      <c r="T2893" s="11">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1">
        <f t="shared" si="274"/>
        <v>41869.714166666665</v>
      </c>
      <c r="T2894" s="11">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1">
        <f t="shared" si="274"/>
        <v>41953.773090277777</v>
      </c>
      <c r="T2895" s="11">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e">
        <f t="shared" si="271"/>
        <v>#DIV/0!</v>
      </c>
      <c r="Q2896" t="str">
        <f t="shared" si="272"/>
        <v>theater</v>
      </c>
      <c r="R2896" t="str">
        <f t="shared" si="273"/>
        <v>plays</v>
      </c>
      <c r="S2896" s="11">
        <f t="shared" si="274"/>
        <v>42037.986284722225</v>
      </c>
      <c r="T2896" s="11">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1">
        <f t="shared" si="274"/>
        <v>41811.555462962962</v>
      </c>
      <c r="T2897" s="11">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1">
        <f t="shared" si="274"/>
        <v>42701.908807870372</v>
      </c>
      <c r="T2898" s="11">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1">
        <f t="shared" si="274"/>
        <v>42258.646504629629</v>
      </c>
      <c r="T2899" s="11">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1">
        <f t="shared" si="274"/>
        <v>42278.664965277778</v>
      </c>
      <c r="T2900" s="11">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e">
        <f t="shared" si="271"/>
        <v>#DIV/0!</v>
      </c>
      <c r="Q2901" t="str">
        <f t="shared" si="272"/>
        <v>theater</v>
      </c>
      <c r="R2901" t="str">
        <f t="shared" si="273"/>
        <v>plays</v>
      </c>
      <c r="S2901" s="11">
        <f t="shared" si="274"/>
        <v>42515.078217592592</v>
      </c>
      <c r="T2901" s="11">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1">
        <f t="shared" si="274"/>
        <v>41830.234166666669</v>
      </c>
      <c r="T2902" s="11">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1">
        <f t="shared" si="274"/>
        <v>41982.904386574075</v>
      </c>
      <c r="T2903" s="11">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1">
        <f t="shared" si="274"/>
        <v>42210.439768518518</v>
      </c>
      <c r="T2904" s="11">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1">
        <f t="shared" si="274"/>
        <v>42196.166874999995</v>
      </c>
      <c r="T2905" s="11">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1">
        <f t="shared" si="274"/>
        <v>41940.967951388891</v>
      </c>
      <c r="T2906" s="11">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1">
        <f t="shared" si="274"/>
        <v>42606.056863425925</v>
      </c>
      <c r="T2907" s="11">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1">
        <f t="shared" si="274"/>
        <v>42199.648912037039</v>
      </c>
      <c r="T2908" s="11">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1">
        <f t="shared" si="274"/>
        <v>42444.877743055549</v>
      </c>
      <c r="T2909" s="11">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1">
        <f t="shared" si="274"/>
        <v>42499.731701388882</v>
      </c>
      <c r="T2910" s="11">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1">
        <f t="shared" si="274"/>
        <v>41929.266215277778</v>
      </c>
      <c r="T2911" s="11">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1">
        <f t="shared" si="274"/>
        <v>42107.841284722221</v>
      </c>
      <c r="T2912" s="11">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1">
        <f t="shared" si="274"/>
        <v>42142.768819444449</v>
      </c>
      <c r="T2913" s="11">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1">
        <f t="shared" si="274"/>
        <v>42354.131643518514</v>
      </c>
      <c r="T2914" s="11">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1">
        <f t="shared" si="274"/>
        <v>41828.922905092593</v>
      </c>
      <c r="T2915" s="11">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1">
        <f t="shared" si="274"/>
        <v>42017.907337962963</v>
      </c>
      <c r="T2916" s="11">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1">
        <f t="shared" si="274"/>
        <v>42415.398032407407</v>
      </c>
      <c r="T2917" s="11">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1">
        <f t="shared" si="274"/>
        <v>41755.476724537039</v>
      </c>
      <c r="T2918" s="11">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1">
        <f t="shared" si="274"/>
        <v>42245.234340277777</v>
      </c>
      <c r="T2919" s="11">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1">
        <f t="shared" si="274"/>
        <v>42278.629710648151</v>
      </c>
      <c r="T2920" s="11">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1">
        <f t="shared" si="274"/>
        <v>41826.61954861111</v>
      </c>
      <c r="T2921" s="11">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1">
        <f t="shared" si="274"/>
        <v>42058.792476851857</v>
      </c>
      <c r="T2922" s="11">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1">
        <f t="shared" si="274"/>
        <v>41877.886620370373</v>
      </c>
      <c r="T2923" s="11">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1">
        <f t="shared" si="274"/>
        <v>42097.874155092592</v>
      </c>
      <c r="T2924" s="11">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1">
        <f t="shared" si="274"/>
        <v>42013.15253472222</v>
      </c>
      <c r="T2925" s="11">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1">
        <f t="shared" si="274"/>
        <v>42103.556828703702</v>
      </c>
      <c r="T2926" s="11">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1">
        <f t="shared" si="274"/>
        <v>41863.584120370368</v>
      </c>
      <c r="T2927" s="11">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1">
        <f t="shared" si="274"/>
        <v>42044.765960648147</v>
      </c>
      <c r="T2928" s="11">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1">
        <f t="shared" si="274"/>
        <v>41806.669317129628</v>
      </c>
      <c r="T2929" s="11">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1">
        <f t="shared" si="274"/>
        <v>42403.998217592598</v>
      </c>
      <c r="T2930" s="11">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1">
        <f t="shared" si="274"/>
        <v>41754.564328703702</v>
      </c>
      <c r="T2931" s="11">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1">
        <f t="shared" si="274"/>
        <v>42101.584074074075</v>
      </c>
      <c r="T2932" s="11">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1">
        <f t="shared" si="274"/>
        <v>41872.291238425925</v>
      </c>
      <c r="T2933" s="11">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1">
        <f t="shared" si="274"/>
        <v>42025.164780092593</v>
      </c>
      <c r="T2934" s="11">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1">
        <f t="shared" si="274"/>
        <v>42495.956631944442</v>
      </c>
      <c r="T2935" s="11">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1">
        <f t="shared" si="274"/>
        <v>41775.636157407411</v>
      </c>
      <c r="T2936" s="11">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1">
        <f t="shared" si="274"/>
        <v>42553.583425925928</v>
      </c>
      <c r="T2937" s="11">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1">
        <f t="shared" si="274"/>
        <v>41912.650729166664</v>
      </c>
      <c r="T2938" s="11">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1">
        <f t="shared" si="274"/>
        <v>41803.457326388889</v>
      </c>
      <c r="T2939" s="11">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1">
        <f t="shared" si="274"/>
        <v>42004.703865740739</v>
      </c>
      <c r="T2940" s="11">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1">
        <f t="shared" si="274"/>
        <v>41845.809166666666</v>
      </c>
      <c r="T2941" s="11">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1">
        <f t="shared" si="274"/>
        <v>41982.773356481484</v>
      </c>
      <c r="T2942" s="11">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1">
        <f t="shared" si="274"/>
        <v>42034.960127314815</v>
      </c>
      <c r="T2943" s="11">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1">
        <f t="shared" si="274"/>
        <v>42334.803923611107</v>
      </c>
      <c r="T2944" s="11">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e">
        <f t="shared" si="271"/>
        <v>#DIV/0!</v>
      </c>
      <c r="Q2945" t="str">
        <f t="shared" si="272"/>
        <v>theater</v>
      </c>
      <c r="R2945" t="str">
        <f t="shared" si="273"/>
        <v>spaces</v>
      </c>
      <c r="S2945" s="11">
        <f t="shared" si="274"/>
        <v>42077.129398148143</v>
      </c>
      <c r="T2945" s="11">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1">
        <f t="shared" si="274"/>
        <v>42132.9143287037</v>
      </c>
      <c r="T2946" s="11">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t="e">
        <f t="shared" ref="P2947:P3010" si="277">E2947/L2947</f>
        <v>#DIV/0!</v>
      </c>
      <c r="Q2947" t="str">
        <f t="shared" ref="Q2947:Q3010" si="278">LEFT(N2947, SEARCH("/", N2947, 1) -1)</f>
        <v>theater</v>
      </c>
      <c r="R2947" t="str">
        <f t="shared" ref="R2947:R3010" si="279">RIGHT(N2947, LEN(N2947)-FIND("/", N2947))</f>
        <v>spaces</v>
      </c>
      <c r="S2947" s="11">
        <f t="shared" ref="S2947:S3010" si="280">(((J2947/60)/60)/24)+DATE(1970,1,1)</f>
        <v>42118.139583333337</v>
      </c>
      <c r="T2947" s="11">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1">
        <f t="shared" si="280"/>
        <v>42567.531157407408</v>
      </c>
      <c r="T2948" s="11">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1">
        <f t="shared" si="280"/>
        <v>42649.562118055561</v>
      </c>
      <c r="T2949" s="11">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1">
        <f t="shared" si="280"/>
        <v>42097.649224537032</v>
      </c>
      <c r="T2950" s="11">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1">
        <f t="shared" si="280"/>
        <v>42297.823113425926</v>
      </c>
      <c r="T2951" s="11">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e">
        <f t="shared" si="277"/>
        <v>#DIV/0!</v>
      </c>
      <c r="Q2952" t="str">
        <f t="shared" si="278"/>
        <v>theater</v>
      </c>
      <c r="R2952" t="str">
        <f t="shared" si="279"/>
        <v>spaces</v>
      </c>
      <c r="S2952" s="11">
        <f t="shared" si="280"/>
        <v>42362.36518518519</v>
      </c>
      <c r="T2952" s="11">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1">
        <f t="shared" si="280"/>
        <v>41872.802928240737</v>
      </c>
      <c r="T2953" s="11">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1">
        <f t="shared" si="280"/>
        <v>42628.690266203703</v>
      </c>
      <c r="T2954" s="11">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1">
        <f t="shared" si="280"/>
        <v>42255.791909722218</v>
      </c>
      <c r="T2955" s="11">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e">
        <f t="shared" si="277"/>
        <v>#DIV/0!</v>
      </c>
      <c r="Q2956" t="str">
        <f t="shared" si="278"/>
        <v>theater</v>
      </c>
      <c r="R2956" t="str">
        <f t="shared" si="279"/>
        <v>spaces</v>
      </c>
      <c r="S2956" s="11">
        <f t="shared" si="280"/>
        <v>42790.583368055552</v>
      </c>
      <c r="T2956" s="11">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1">
        <f t="shared" si="280"/>
        <v>42141.741307870368</v>
      </c>
      <c r="T2957" s="11">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1">
        <f t="shared" si="280"/>
        <v>42464.958912037036</v>
      </c>
      <c r="T2958" s="11">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1">
        <f t="shared" si="280"/>
        <v>42031.011249999996</v>
      </c>
      <c r="T2959" s="11">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e">
        <f t="shared" si="277"/>
        <v>#DIV/0!</v>
      </c>
      <c r="Q2960" t="str">
        <f t="shared" si="278"/>
        <v>theater</v>
      </c>
      <c r="R2960" t="str">
        <f t="shared" si="279"/>
        <v>spaces</v>
      </c>
      <c r="S2960" s="11">
        <f t="shared" si="280"/>
        <v>42438.779131944444</v>
      </c>
      <c r="T2960" s="11">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e">
        <f t="shared" si="277"/>
        <v>#DIV/0!</v>
      </c>
      <c r="Q2961" t="str">
        <f t="shared" si="278"/>
        <v>theater</v>
      </c>
      <c r="R2961" t="str">
        <f t="shared" si="279"/>
        <v>spaces</v>
      </c>
      <c r="S2961" s="11">
        <f t="shared" si="280"/>
        <v>42498.008391203708</v>
      </c>
      <c r="T2961" s="11">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e">
        <f t="shared" si="277"/>
        <v>#DIV/0!</v>
      </c>
      <c r="Q2962" t="str">
        <f t="shared" si="278"/>
        <v>theater</v>
      </c>
      <c r="R2962" t="str">
        <f t="shared" si="279"/>
        <v>spaces</v>
      </c>
      <c r="S2962" s="11">
        <f t="shared" si="280"/>
        <v>41863.757210648146</v>
      </c>
      <c r="T2962" s="11">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1">
        <f t="shared" si="280"/>
        <v>42061.212488425925</v>
      </c>
      <c r="T2963" s="11">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1">
        <f t="shared" si="280"/>
        <v>42036.24428240741</v>
      </c>
      <c r="T2964" s="11">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1">
        <f t="shared" si="280"/>
        <v>42157.470185185186</v>
      </c>
      <c r="T2965" s="11">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1">
        <f t="shared" si="280"/>
        <v>41827.909942129627</v>
      </c>
      <c r="T2966" s="11">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1">
        <f t="shared" si="280"/>
        <v>42162.729548611111</v>
      </c>
      <c r="T2967" s="11">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1">
        <f t="shared" si="280"/>
        <v>42233.738564814819</v>
      </c>
      <c r="T2968" s="11">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1">
        <f t="shared" si="280"/>
        <v>42042.197824074072</v>
      </c>
      <c r="T2969" s="11">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1">
        <f t="shared" si="280"/>
        <v>42585.523842592593</v>
      </c>
      <c r="T2970" s="11">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1">
        <f t="shared" si="280"/>
        <v>42097.786493055552</v>
      </c>
      <c r="T2971" s="11">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1">
        <f t="shared" si="280"/>
        <v>41808.669571759259</v>
      </c>
      <c r="T2972" s="11">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1">
        <f t="shared" si="280"/>
        <v>41852.658310185187</v>
      </c>
      <c r="T2973" s="11">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1">
        <f t="shared" si="280"/>
        <v>42694.110185185185</v>
      </c>
      <c r="T2974" s="11">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1">
        <f t="shared" si="280"/>
        <v>42341.818379629629</v>
      </c>
      <c r="T2975" s="11">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1">
        <f t="shared" si="280"/>
        <v>41880.061006944445</v>
      </c>
      <c r="T2976" s="11">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1">
        <f t="shared" si="280"/>
        <v>41941.683865740742</v>
      </c>
      <c r="T2977" s="11">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1">
        <f t="shared" si="280"/>
        <v>42425.730671296296</v>
      </c>
      <c r="T2978" s="11">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1">
        <f t="shared" si="280"/>
        <v>42026.88118055556</v>
      </c>
      <c r="T2979" s="11">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1">
        <f t="shared" si="280"/>
        <v>41922.640590277777</v>
      </c>
      <c r="T2980" s="11">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1">
        <f t="shared" si="280"/>
        <v>41993.824340277773</v>
      </c>
      <c r="T2981" s="11">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1">
        <f t="shared" si="280"/>
        <v>42219.915856481486</v>
      </c>
      <c r="T2982" s="11">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1">
        <f t="shared" si="280"/>
        <v>42225.559675925921</v>
      </c>
      <c r="T2983" s="11">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1">
        <f t="shared" si="280"/>
        <v>42381.686840277776</v>
      </c>
      <c r="T2984" s="11">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1">
        <f t="shared" si="280"/>
        <v>41894.632361111115</v>
      </c>
      <c r="T2985" s="11">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1">
        <f t="shared" si="280"/>
        <v>42576.278715277775</v>
      </c>
      <c r="T2986" s="11">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1">
        <f t="shared" si="280"/>
        <v>42654.973703703698</v>
      </c>
      <c r="T2987" s="11">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1">
        <f t="shared" si="280"/>
        <v>42431.500069444446</v>
      </c>
      <c r="T2988" s="11">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1">
        <f t="shared" si="280"/>
        <v>42627.307303240741</v>
      </c>
      <c r="T2989" s="11">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1">
        <f t="shared" si="280"/>
        <v>42511.362048611118</v>
      </c>
      <c r="T2990" s="11">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1">
        <f t="shared" si="280"/>
        <v>42337.02039351852</v>
      </c>
      <c r="T2991" s="11">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1">
        <f t="shared" si="280"/>
        <v>42341.57430555555</v>
      </c>
      <c r="T2992" s="11">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1">
        <f t="shared" si="280"/>
        <v>42740.837152777778</v>
      </c>
      <c r="T2993" s="11">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1">
        <f t="shared" si="280"/>
        <v>42622.767476851848</v>
      </c>
      <c r="T2994" s="11">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1">
        <f t="shared" si="280"/>
        <v>42390.838738425926</v>
      </c>
      <c r="T2995" s="11">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1">
        <f t="shared" si="280"/>
        <v>41885.478842592594</v>
      </c>
      <c r="T2996" s="11">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1">
        <f t="shared" si="280"/>
        <v>42724.665173611109</v>
      </c>
      <c r="T2997" s="11">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1">
        <f t="shared" si="280"/>
        <v>42090.912500000006</v>
      </c>
      <c r="T2998" s="11">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1">
        <f t="shared" si="280"/>
        <v>42775.733715277776</v>
      </c>
      <c r="T2999" s="11">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1">
        <f t="shared" si="280"/>
        <v>41778.193622685183</v>
      </c>
      <c r="T3000" s="11">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1">
        <f t="shared" si="280"/>
        <v>42780.740277777775</v>
      </c>
      <c r="T3001" s="11">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1">
        <f t="shared" si="280"/>
        <v>42752.827199074076</v>
      </c>
      <c r="T3002" s="11">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1">
        <f t="shared" si="280"/>
        <v>42534.895625000005</v>
      </c>
      <c r="T3003" s="11">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1">
        <f t="shared" si="280"/>
        <v>41239.83625</v>
      </c>
      <c r="T3004" s="11">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1">
        <f t="shared" si="280"/>
        <v>42398.849259259259</v>
      </c>
      <c r="T3005" s="11">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1">
        <f t="shared" si="280"/>
        <v>41928.881064814814</v>
      </c>
      <c r="T3006" s="11">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1">
        <f t="shared" si="280"/>
        <v>41888.674826388888</v>
      </c>
      <c r="T3007" s="11">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1">
        <f t="shared" si="280"/>
        <v>41957.756840277783</v>
      </c>
      <c r="T3008" s="11">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1">
        <f t="shared" si="280"/>
        <v>42098.216238425928</v>
      </c>
      <c r="T3009" s="11">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1">
        <f t="shared" si="280"/>
        <v>42360.212025462963</v>
      </c>
      <c r="T3010" s="11">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E3011/L3011</f>
        <v>233.8984375</v>
      </c>
      <c r="Q3011" t="str">
        <f t="shared" ref="Q3011:Q3074" si="284">LEFT(N3011, SEARCH("/", N3011, 1) -1)</f>
        <v>theater</v>
      </c>
      <c r="R3011" t="str">
        <f t="shared" ref="R3011:R3074" si="285">RIGHT(N3011, LEN(N3011)-FIND("/", N3011))</f>
        <v>spaces</v>
      </c>
      <c r="S3011" s="11">
        <f t="shared" ref="S3011:S3074" si="286">(((J3011/60)/60)/24)+DATE(1970,1,1)</f>
        <v>41939.569907407407</v>
      </c>
      <c r="T3011" s="11">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1">
        <f t="shared" si="286"/>
        <v>41996.832395833335</v>
      </c>
      <c r="T3012" s="11">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1">
        <f t="shared" si="286"/>
        <v>42334.468935185185</v>
      </c>
      <c r="T3013" s="11">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1">
        <f t="shared" si="286"/>
        <v>42024.702893518523</v>
      </c>
      <c r="T3014" s="11">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1">
        <f t="shared" si="286"/>
        <v>42146.836215277777</v>
      </c>
      <c r="T3015" s="11">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1">
        <f t="shared" si="286"/>
        <v>41920.123611111114</v>
      </c>
      <c r="T3016" s="11">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1">
        <f t="shared" si="286"/>
        <v>41785.72729166667</v>
      </c>
      <c r="T3017" s="11">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1">
        <f t="shared" si="286"/>
        <v>41778.548055555555</v>
      </c>
      <c r="T3018" s="11">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1">
        <f t="shared" si="286"/>
        <v>41841.850034722222</v>
      </c>
      <c r="T3019" s="11">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1">
        <f t="shared" si="286"/>
        <v>42163.29833333334</v>
      </c>
      <c r="T3020" s="11">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1">
        <f t="shared" si="286"/>
        <v>41758.833564814813</v>
      </c>
      <c r="T3021" s="11">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1">
        <f t="shared" si="286"/>
        <v>42170.846446759257</v>
      </c>
      <c r="T3022" s="11">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1">
        <f t="shared" si="286"/>
        <v>42660.618854166663</v>
      </c>
      <c r="T3023" s="11">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1">
        <f t="shared" si="286"/>
        <v>42564.95380787037</v>
      </c>
      <c r="T3024" s="11">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1">
        <f t="shared" si="286"/>
        <v>42121.675763888896</v>
      </c>
      <c r="T3025" s="11">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1">
        <f t="shared" si="286"/>
        <v>41158.993923611109</v>
      </c>
      <c r="T3026" s="11">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1">
        <f t="shared" si="286"/>
        <v>41761.509409722225</v>
      </c>
      <c r="T3027" s="11">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1">
        <f t="shared" si="286"/>
        <v>42783.459398148145</v>
      </c>
      <c r="T3028" s="11">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1">
        <f t="shared" si="286"/>
        <v>42053.704293981486</v>
      </c>
      <c r="T3029" s="11">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1">
        <f t="shared" si="286"/>
        <v>42567.264178240745</v>
      </c>
      <c r="T3030" s="11">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1">
        <f t="shared" si="286"/>
        <v>41932.708877314813</v>
      </c>
      <c r="T3031" s="11">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1">
        <f t="shared" si="286"/>
        <v>42233.747349537036</v>
      </c>
      <c r="T3032" s="11">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1">
        <f t="shared" si="286"/>
        <v>42597.882488425923</v>
      </c>
      <c r="T3033" s="11">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1">
        <f t="shared" si="286"/>
        <v>42228.044664351852</v>
      </c>
      <c r="T3034" s="11">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1">
        <f t="shared" si="286"/>
        <v>42570.110243055555</v>
      </c>
      <c r="T3035" s="11">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1">
        <f t="shared" si="286"/>
        <v>42644.535358796296</v>
      </c>
      <c r="T3036" s="11">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1">
        <f t="shared" si="286"/>
        <v>41368.560289351852</v>
      </c>
      <c r="T3037" s="11">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1">
        <f t="shared" si="286"/>
        <v>41466.785231481481</v>
      </c>
      <c r="T3038" s="11">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1">
        <f t="shared" si="286"/>
        <v>40378.893206018518</v>
      </c>
      <c r="T3039" s="11">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1">
        <f t="shared" si="286"/>
        <v>42373.252280092594</v>
      </c>
      <c r="T3040" s="11">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1">
        <f t="shared" si="286"/>
        <v>41610.794421296298</v>
      </c>
      <c r="T3041" s="11">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1">
        <f t="shared" si="286"/>
        <v>42177.791909722218</v>
      </c>
      <c r="T3042" s="11">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1">
        <f t="shared" si="286"/>
        <v>42359.868611111116</v>
      </c>
      <c r="T3043" s="11">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1">
        <f t="shared" si="286"/>
        <v>42253.688043981485</v>
      </c>
      <c r="T3044" s="11">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1">
        <f t="shared" si="286"/>
        <v>42083.070590277777</v>
      </c>
      <c r="T3045" s="11">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1">
        <f t="shared" si="286"/>
        <v>42387.7268287037</v>
      </c>
      <c r="T3046" s="11">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1">
        <f t="shared" si="286"/>
        <v>41843.155729166669</v>
      </c>
      <c r="T3047" s="11">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1">
        <f t="shared" si="286"/>
        <v>41862.803078703706</v>
      </c>
      <c r="T3048" s="11">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1">
        <f t="shared" si="286"/>
        <v>42443.989050925928</v>
      </c>
      <c r="T3049" s="11">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1">
        <f t="shared" si="286"/>
        <v>41975.901180555549</v>
      </c>
      <c r="T3050" s="11">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1">
        <f t="shared" si="286"/>
        <v>42139.014525462961</v>
      </c>
      <c r="T3051" s="11">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1">
        <f t="shared" si="286"/>
        <v>42465.16851851852</v>
      </c>
      <c r="T3052" s="11">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1">
        <f t="shared" si="286"/>
        <v>42744.416030092587</v>
      </c>
      <c r="T3053" s="11">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1">
        <f t="shared" si="286"/>
        <v>42122.670069444444</v>
      </c>
      <c r="T3054" s="11">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1">
        <f t="shared" si="286"/>
        <v>41862.761724537035</v>
      </c>
      <c r="T3055" s="11">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e">
        <f t="shared" si="283"/>
        <v>#DIV/0!</v>
      </c>
      <c r="Q3056" t="str">
        <f t="shared" si="284"/>
        <v>theater</v>
      </c>
      <c r="R3056" t="str">
        <f t="shared" si="285"/>
        <v>spaces</v>
      </c>
      <c r="S3056" s="11">
        <f t="shared" si="286"/>
        <v>42027.832800925928</v>
      </c>
      <c r="T3056" s="11">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1">
        <f t="shared" si="286"/>
        <v>41953.95821759259</v>
      </c>
      <c r="T3057" s="11">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e">
        <f t="shared" si="283"/>
        <v>#DIV/0!</v>
      </c>
      <c r="Q3058" t="str">
        <f t="shared" si="284"/>
        <v>theater</v>
      </c>
      <c r="R3058" t="str">
        <f t="shared" si="285"/>
        <v>spaces</v>
      </c>
      <c r="S3058" s="11">
        <f t="shared" si="286"/>
        <v>41851.636388888888</v>
      </c>
      <c r="T3058" s="11">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e">
        <f t="shared" si="283"/>
        <v>#DIV/0!</v>
      </c>
      <c r="Q3059" t="str">
        <f t="shared" si="284"/>
        <v>theater</v>
      </c>
      <c r="R3059" t="str">
        <f t="shared" si="285"/>
        <v>spaces</v>
      </c>
      <c r="S3059" s="11">
        <f t="shared" si="286"/>
        <v>42433.650590277779</v>
      </c>
      <c r="T3059" s="11">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1">
        <f t="shared" si="286"/>
        <v>42460.374305555553</v>
      </c>
      <c r="T3060" s="11">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1">
        <f t="shared" si="286"/>
        <v>41829.935717592591</v>
      </c>
      <c r="T3061" s="11">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1">
        <f t="shared" si="286"/>
        <v>42245.274699074071</v>
      </c>
      <c r="T3062" s="11">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e">
        <f t="shared" si="283"/>
        <v>#DIV/0!</v>
      </c>
      <c r="Q3063" t="str">
        <f t="shared" si="284"/>
        <v>theater</v>
      </c>
      <c r="R3063" t="str">
        <f t="shared" si="285"/>
        <v>spaces</v>
      </c>
      <c r="S3063" s="11">
        <f t="shared" si="286"/>
        <v>41834.784120370372</v>
      </c>
      <c r="T3063" s="11">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1">
        <f t="shared" si="286"/>
        <v>42248.535787037035</v>
      </c>
      <c r="T3064" s="11">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1">
        <f t="shared" si="286"/>
        <v>42630.922893518517</v>
      </c>
      <c r="T3065" s="11">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1">
        <f t="shared" si="286"/>
        <v>42299.130162037036</v>
      </c>
      <c r="T3066" s="11">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1">
        <f t="shared" si="286"/>
        <v>41825.055231481485</v>
      </c>
      <c r="T3067" s="11">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1">
        <f t="shared" si="286"/>
        <v>42531.228437500002</v>
      </c>
      <c r="T3068" s="11">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1">
        <f t="shared" si="286"/>
        <v>42226.938414351855</v>
      </c>
      <c r="T3069" s="11">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1">
        <f t="shared" si="286"/>
        <v>42263.691574074073</v>
      </c>
      <c r="T3070" s="11">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1">
        <f t="shared" si="286"/>
        <v>41957.833726851852</v>
      </c>
      <c r="T3071" s="11">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1">
        <f t="shared" si="286"/>
        <v>42690.733437499999</v>
      </c>
      <c r="T3072" s="11">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1">
        <f t="shared" si="286"/>
        <v>42097.732418981483</v>
      </c>
      <c r="T3073" s="11">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1">
        <f t="shared" si="286"/>
        <v>42658.690532407403</v>
      </c>
      <c r="T3074" s="11">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E3075/L3075</f>
        <v>92.142857142857139</v>
      </c>
      <c r="Q3075" t="str">
        <f t="shared" ref="Q3075:Q3138" si="290">LEFT(N3075, SEARCH("/", N3075, 1) -1)</f>
        <v>theater</v>
      </c>
      <c r="R3075" t="str">
        <f t="shared" ref="R3075:R3138" si="291">RIGHT(N3075, LEN(N3075)-FIND("/", N3075))</f>
        <v>spaces</v>
      </c>
      <c r="S3075" s="11">
        <f t="shared" ref="S3075:S3138" si="292">(((J3075/60)/60)/24)+DATE(1970,1,1)</f>
        <v>42111.684027777781</v>
      </c>
      <c r="T3075" s="11">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1">
        <f t="shared" si="292"/>
        <v>42409.571284722217</v>
      </c>
      <c r="T3076" s="11">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1">
        <f t="shared" si="292"/>
        <v>42551.102314814809</v>
      </c>
      <c r="T3077" s="11">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1">
        <f t="shared" si="292"/>
        <v>42226.651886574073</v>
      </c>
      <c r="T3078" s="11">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1">
        <f t="shared" si="292"/>
        <v>42766.956921296296</v>
      </c>
      <c r="T3079" s="11">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1">
        <f t="shared" si="292"/>
        <v>42031.138831018514</v>
      </c>
      <c r="T3080" s="11">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1">
        <f t="shared" si="292"/>
        <v>42055.713368055556</v>
      </c>
      <c r="T3081" s="11">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1">
        <f t="shared" si="292"/>
        <v>41940.028287037036</v>
      </c>
      <c r="T3082" s="11">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1">
        <f t="shared" si="292"/>
        <v>42237.181608796294</v>
      </c>
      <c r="T3083" s="11">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e">
        <f t="shared" si="289"/>
        <v>#DIV/0!</v>
      </c>
      <c r="Q3084" t="str">
        <f t="shared" si="290"/>
        <v>theater</v>
      </c>
      <c r="R3084" t="str">
        <f t="shared" si="291"/>
        <v>spaces</v>
      </c>
      <c r="S3084" s="11">
        <f t="shared" si="292"/>
        <v>42293.922986111109</v>
      </c>
      <c r="T3084" s="11">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1">
        <f t="shared" si="292"/>
        <v>41853.563402777778</v>
      </c>
      <c r="T3085" s="11">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1">
        <f t="shared" si="292"/>
        <v>42100.723738425921</v>
      </c>
      <c r="T3086" s="11">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1">
        <f t="shared" si="292"/>
        <v>42246.883784722217</v>
      </c>
      <c r="T3087" s="11">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1">
        <f t="shared" si="292"/>
        <v>42173.67082175926</v>
      </c>
      <c r="T3088" s="11">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1">
        <f t="shared" si="292"/>
        <v>42665.150347222225</v>
      </c>
      <c r="T3089" s="11">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1">
        <f t="shared" si="292"/>
        <v>41981.57230324074</v>
      </c>
      <c r="T3090" s="11">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1">
        <f t="shared" si="292"/>
        <v>42528.542627314819</v>
      </c>
      <c r="T3091" s="11">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1">
        <f t="shared" si="292"/>
        <v>42065.818807870368</v>
      </c>
      <c r="T3092" s="11">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1">
        <f t="shared" si="292"/>
        <v>42566.948414351849</v>
      </c>
      <c r="T3093" s="11">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1">
        <f t="shared" si="292"/>
        <v>42255.619351851856</v>
      </c>
      <c r="T3094" s="11">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1">
        <f t="shared" si="292"/>
        <v>41760.909039351849</v>
      </c>
      <c r="T3095" s="11">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1">
        <f t="shared" si="292"/>
        <v>42207.795787037037</v>
      </c>
      <c r="T3096" s="11">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1">
        <f t="shared" si="292"/>
        <v>42523.025231481486</v>
      </c>
      <c r="T3097" s="11">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1">
        <f t="shared" si="292"/>
        <v>42114.825532407413</v>
      </c>
      <c r="T3098" s="11">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1">
        <f t="shared" si="292"/>
        <v>42629.503483796296</v>
      </c>
      <c r="T3099" s="11">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1">
        <f t="shared" si="292"/>
        <v>42359.792233796295</v>
      </c>
      <c r="T3100" s="11">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1">
        <f t="shared" si="292"/>
        <v>42382.189710648148</v>
      </c>
      <c r="T3101" s="11">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1">
        <f t="shared" si="292"/>
        <v>41902.622395833336</v>
      </c>
      <c r="T3102" s="11">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1">
        <f t="shared" si="292"/>
        <v>42171.383530092593</v>
      </c>
      <c r="T3103" s="11">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1">
        <f t="shared" si="292"/>
        <v>42555.340486111112</v>
      </c>
      <c r="T3104" s="11">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1">
        <f t="shared" si="292"/>
        <v>42107.156319444446</v>
      </c>
      <c r="T3105" s="11">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1">
        <f t="shared" si="292"/>
        <v>42006.908692129626</v>
      </c>
      <c r="T3106" s="11">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1">
        <f t="shared" si="292"/>
        <v>41876.718935185185</v>
      </c>
      <c r="T3107" s="11">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1">
        <f t="shared" si="292"/>
        <v>42241.429120370376</v>
      </c>
      <c r="T3108" s="11">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1">
        <f t="shared" si="292"/>
        <v>42128.814247685179</v>
      </c>
      <c r="T3109" s="11">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1">
        <f t="shared" si="292"/>
        <v>42062.680486111116</v>
      </c>
      <c r="T3110" s="11">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1">
        <f t="shared" si="292"/>
        <v>41844.125115740739</v>
      </c>
      <c r="T3111" s="11">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1">
        <f t="shared" si="292"/>
        <v>42745.031469907408</v>
      </c>
      <c r="T3112" s="11">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1">
        <f t="shared" si="292"/>
        <v>41885.595138888886</v>
      </c>
      <c r="T3113" s="11">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1">
        <f t="shared" si="292"/>
        <v>42615.121921296297</v>
      </c>
      <c r="T3114" s="11">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1">
        <f t="shared" si="292"/>
        <v>42081.731273148151</v>
      </c>
      <c r="T3115" s="11">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e">
        <f t="shared" si="289"/>
        <v>#DIV/0!</v>
      </c>
      <c r="Q3116" t="str">
        <f t="shared" si="290"/>
        <v>theater</v>
      </c>
      <c r="R3116" t="str">
        <f t="shared" si="291"/>
        <v>spaces</v>
      </c>
      <c r="S3116" s="11">
        <f t="shared" si="292"/>
        <v>41843.632523148146</v>
      </c>
      <c r="T3116" s="11">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1">
        <f t="shared" si="292"/>
        <v>42496.447071759263</v>
      </c>
      <c r="T3117" s="11">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1">
        <f t="shared" si="292"/>
        <v>42081.515335648146</v>
      </c>
      <c r="T3118" s="11">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1">
        <f t="shared" si="292"/>
        <v>42509.374537037031</v>
      </c>
      <c r="T3119" s="11">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1">
        <f t="shared" si="292"/>
        <v>42534.649571759262</v>
      </c>
      <c r="T3120" s="11">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1">
        <f t="shared" si="292"/>
        <v>42060.04550925926</v>
      </c>
      <c r="T3121" s="11">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1">
        <f t="shared" si="292"/>
        <v>42435.942083333335</v>
      </c>
      <c r="T3122" s="11">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1">
        <f t="shared" si="292"/>
        <v>41848.679803240739</v>
      </c>
      <c r="T3123" s="11">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1">
        <f t="shared" si="292"/>
        <v>42678.932083333333</v>
      </c>
      <c r="T3124" s="11">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1">
        <f t="shared" si="292"/>
        <v>42530.993032407408</v>
      </c>
      <c r="T3125" s="11">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1">
        <f t="shared" si="292"/>
        <v>41977.780104166668</v>
      </c>
      <c r="T3126" s="11">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e">
        <f t="shared" si="289"/>
        <v>#DIV/0!</v>
      </c>
      <c r="Q3127" t="str">
        <f t="shared" si="290"/>
        <v>theater</v>
      </c>
      <c r="R3127" t="str">
        <f t="shared" si="291"/>
        <v>spaces</v>
      </c>
      <c r="S3127" s="11">
        <f t="shared" si="292"/>
        <v>42346.20685185185</v>
      </c>
      <c r="T3127" s="11">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1">
        <f t="shared" si="292"/>
        <v>42427.01807870371</v>
      </c>
      <c r="T3128" s="11">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e">
        <f t="shared" si="289"/>
        <v>#DIV/0!</v>
      </c>
      <c r="Q3129" t="str">
        <f t="shared" si="290"/>
        <v>theater</v>
      </c>
      <c r="R3129" t="str">
        <f t="shared" si="291"/>
        <v>spaces</v>
      </c>
      <c r="S3129" s="11">
        <f t="shared" si="292"/>
        <v>42034.856817129628</v>
      </c>
      <c r="T3129" s="11">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1">
        <f t="shared" si="292"/>
        <v>42780.825706018513</v>
      </c>
      <c r="T3130" s="11">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1">
        <f t="shared" si="292"/>
        <v>42803.842812499999</v>
      </c>
      <c r="T3131" s="11">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1">
        <f t="shared" si="292"/>
        <v>42808.640231481477</v>
      </c>
      <c r="T3132" s="11">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1">
        <f t="shared" si="292"/>
        <v>42803.579224537039</v>
      </c>
      <c r="T3133" s="11">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1">
        <f t="shared" si="292"/>
        <v>42786.350231481483</v>
      </c>
      <c r="T3134" s="11">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1">
        <f t="shared" si="292"/>
        <v>42788.565208333333</v>
      </c>
      <c r="T3135" s="11">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1">
        <f t="shared" si="292"/>
        <v>42800.720127314817</v>
      </c>
      <c r="T3136" s="11">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1">
        <f t="shared" si="292"/>
        <v>42807.151863425926</v>
      </c>
      <c r="T3137" s="11">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1">
        <f t="shared" si="292"/>
        <v>42789.462430555555</v>
      </c>
      <c r="T3138" s="11">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E3139/L3139</f>
        <v>50</v>
      </c>
      <c r="Q3139" t="str">
        <f t="shared" ref="Q3139:Q3202" si="296">LEFT(N3139, SEARCH("/", N3139, 1) -1)</f>
        <v>theater</v>
      </c>
      <c r="R3139" t="str">
        <f t="shared" ref="R3139:R3202" si="297">RIGHT(N3139, LEN(N3139)-FIND("/", N3139))</f>
        <v>plays</v>
      </c>
      <c r="S3139" s="11">
        <f t="shared" ref="S3139:S3202" si="298">(((J3139/60)/60)/24)+DATE(1970,1,1)</f>
        <v>42807.885057870371</v>
      </c>
      <c r="T3139" s="11">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e">
        <f t="shared" si="295"/>
        <v>#DIV/0!</v>
      </c>
      <c r="Q3140" t="str">
        <f t="shared" si="296"/>
        <v>theater</v>
      </c>
      <c r="R3140" t="str">
        <f t="shared" si="297"/>
        <v>plays</v>
      </c>
      <c r="S3140" s="11">
        <f t="shared" si="298"/>
        <v>42809.645914351851</v>
      </c>
      <c r="T3140" s="11">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1">
        <f t="shared" si="298"/>
        <v>42785.270370370374</v>
      </c>
      <c r="T3141" s="11">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1">
        <f t="shared" si="298"/>
        <v>42802.718784722223</v>
      </c>
      <c r="T3142" s="11">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1">
        <f t="shared" si="298"/>
        <v>42800.753333333334</v>
      </c>
      <c r="T3143" s="11">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1">
        <f t="shared" si="298"/>
        <v>42783.513182870374</v>
      </c>
      <c r="T3144" s="11">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e">
        <f t="shared" si="295"/>
        <v>#DIV/0!</v>
      </c>
      <c r="Q3145" t="str">
        <f t="shared" si="296"/>
        <v>theater</v>
      </c>
      <c r="R3145" t="str">
        <f t="shared" si="297"/>
        <v>plays</v>
      </c>
      <c r="S3145" s="11">
        <f t="shared" si="298"/>
        <v>42808.358287037037</v>
      </c>
      <c r="T3145" s="11">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1">
        <f t="shared" si="298"/>
        <v>42796.538275462968</v>
      </c>
      <c r="T3146" s="11">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e">
        <f t="shared" si="295"/>
        <v>#DIV/0!</v>
      </c>
      <c r="Q3147" t="str">
        <f t="shared" si="296"/>
        <v>theater</v>
      </c>
      <c r="R3147" t="str">
        <f t="shared" si="297"/>
        <v>plays</v>
      </c>
      <c r="S3147" s="11">
        <f t="shared" si="298"/>
        <v>42762.040902777779</v>
      </c>
      <c r="T3147" s="11">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1">
        <f t="shared" si="298"/>
        <v>42796.682476851856</v>
      </c>
      <c r="T3148" s="11">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1">
        <f t="shared" si="298"/>
        <v>41909.969386574077</v>
      </c>
      <c r="T3149" s="11">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1">
        <f t="shared" si="298"/>
        <v>41891.665324074071</v>
      </c>
      <c r="T3150" s="11">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1">
        <f t="shared" si="298"/>
        <v>41226.017361111109</v>
      </c>
      <c r="T3151" s="11">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1">
        <f t="shared" si="298"/>
        <v>40478.263923611114</v>
      </c>
      <c r="T3152" s="11">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1">
        <f t="shared" si="298"/>
        <v>41862.83997685185</v>
      </c>
      <c r="T3153" s="11">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1">
        <f t="shared" si="298"/>
        <v>41550.867673611108</v>
      </c>
      <c r="T3154" s="11">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1">
        <f t="shared" si="298"/>
        <v>40633.154363425929</v>
      </c>
      <c r="T3155" s="11">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1">
        <f t="shared" si="298"/>
        <v>40970.875671296293</v>
      </c>
      <c r="T3156" s="11">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1">
        <f t="shared" si="298"/>
        <v>41233.499131944445</v>
      </c>
      <c r="T3157" s="11">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1">
        <f t="shared" si="298"/>
        <v>41026.953055555554</v>
      </c>
      <c r="T3158" s="11">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1">
        <f t="shared" si="298"/>
        <v>41829.788252314815</v>
      </c>
      <c r="T3159" s="11">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1">
        <f t="shared" si="298"/>
        <v>41447.839722222219</v>
      </c>
      <c r="T3160" s="11">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1">
        <f t="shared" si="298"/>
        <v>40884.066678240742</v>
      </c>
      <c r="T3161" s="11">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1">
        <f t="shared" si="298"/>
        <v>41841.26489583333</v>
      </c>
      <c r="T3162" s="11">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1">
        <f t="shared" si="298"/>
        <v>41897.536134259259</v>
      </c>
      <c r="T3163" s="11">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1">
        <f t="shared" si="298"/>
        <v>41799.685902777775</v>
      </c>
      <c r="T3164" s="11">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1">
        <f t="shared" si="298"/>
        <v>41775.753761574073</v>
      </c>
      <c r="T3165" s="11">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1">
        <f t="shared" si="298"/>
        <v>41766.80572916667</v>
      </c>
      <c r="T3166" s="11">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1">
        <f t="shared" si="298"/>
        <v>40644.159259259257</v>
      </c>
      <c r="T3167" s="11">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1">
        <f t="shared" si="298"/>
        <v>41940.69158564815</v>
      </c>
      <c r="T3168" s="11">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1">
        <f t="shared" si="298"/>
        <v>41839.175706018519</v>
      </c>
      <c r="T3169" s="11">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1">
        <f t="shared" si="298"/>
        <v>41772.105937500004</v>
      </c>
      <c r="T3170" s="11">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1">
        <f t="shared" si="298"/>
        <v>41591.737974537034</v>
      </c>
      <c r="T3171" s="11">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1">
        <f t="shared" si="298"/>
        <v>41789.080370370371</v>
      </c>
      <c r="T3172" s="11">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1">
        <f t="shared" si="298"/>
        <v>42466.608310185184</v>
      </c>
      <c r="T3173" s="11">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1">
        <f t="shared" si="298"/>
        <v>40923.729953703703</v>
      </c>
      <c r="T3174" s="11">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1">
        <f t="shared" si="298"/>
        <v>41878.878379629627</v>
      </c>
      <c r="T3175" s="11">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1">
        <f t="shared" si="298"/>
        <v>41862.864675925928</v>
      </c>
      <c r="T3176" s="11">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1">
        <f t="shared" si="298"/>
        <v>40531.886886574073</v>
      </c>
      <c r="T3177" s="11">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1">
        <f t="shared" si="298"/>
        <v>41477.930914351848</v>
      </c>
      <c r="T3178" s="11">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1">
        <f t="shared" si="298"/>
        <v>41781.666770833333</v>
      </c>
      <c r="T3179" s="11">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1">
        <f t="shared" si="298"/>
        <v>41806.605034722219</v>
      </c>
      <c r="T3180" s="11">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1">
        <f t="shared" si="298"/>
        <v>41375.702210648145</v>
      </c>
      <c r="T3181" s="11">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1">
        <f t="shared" si="298"/>
        <v>41780.412604166668</v>
      </c>
      <c r="T3182" s="11">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1">
        <f t="shared" si="298"/>
        <v>41779.310034722221</v>
      </c>
      <c r="T3183" s="11">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1">
        <f t="shared" si="298"/>
        <v>40883.949317129627</v>
      </c>
      <c r="T3184" s="11">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1">
        <f t="shared" si="298"/>
        <v>41491.79478009259</v>
      </c>
      <c r="T3185" s="11">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1">
        <f t="shared" si="298"/>
        <v>41791.993414351848</v>
      </c>
      <c r="T3186" s="11">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1">
        <f t="shared" si="298"/>
        <v>41829.977326388893</v>
      </c>
      <c r="T3187" s="11">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1">
        <f t="shared" si="298"/>
        <v>41868.924050925925</v>
      </c>
      <c r="T3188" s="11">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1">
        <f t="shared" si="298"/>
        <v>41835.666354166664</v>
      </c>
      <c r="T3189" s="11">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1">
        <f t="shared" si="298"/>
        <v>42144.415532407409</v>
      </c>
      <c r="T3190" s="11">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1">
        <f t="shared" si="298"/>
        <v>42118.346435185187</v>
      </c>
      <c r="T3191" s="11">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e">
        <f t="shared" si="295"/>
        <v>#DIV/0!</v>
      </c>
      <c r="Q3192" t="str">
        <f t="shared" si="296"/>
        <v>theater</v>
      </c>
      <c r="R3192" t="str">
        <f t="shared" si="297"/>
        <v>musical</v>
      </c>
      <c r="S3192" s="11">
        <f t="shared" si="298"/>
        <v>42683.151331018518</v>
      </c>
      <c r="T3192" s="11">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1">
        <f t="shared" si="298"/>
        <v>42538.755428240736</v>
      </c>
      <c r="T3193" s="11">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1">
        <f t="shared" si="298"/>
        <v>42018.94049768518</v>
      </c>
      <c r="T3194" s="11">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1">
        <f t="shared" si="298"/>
        <v>42010.968240740738</v>
      </c>
      <c r="T3195" s="11">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e">
        <f t="shared" si="295"/>
        <v>#DIV/0!</v>
      </c>
      <c r="Q3196" t="str">
        <f t="shared" si="296"/>
        <v>theater</v>
      </c>
      <c r="R3196" t="str">
        <f t="shared" si="297"/>
        <v>musical</v>
      </c>
      <c r="S3196" s="11">
        <f t="shared" si="298"/>
        <v>42182.062476851846</v>
      </c>
      <c r="T3196" s="11">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1">
        <f t="shared" si="298"/>
        <v>42017.594236111108</v>
      </c>
      <c r="T3197" s="11">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1">
        <f t="shared" si="298"/>
        <v>42157.598090277781</v>
      </c>
      <c r="T3198" s="11">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1">
        <f t="shared" si="298"/>
        <v>42009.493263888886</v>
      </c>
      <c r="T3199" s="11">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1">
        <f t="shared" si="298"/>
        <v>42013.424502314811</v>
      </c>
      <c r="T3200" s="11">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1">
        <f t="shared" si="298"/>
        <v>41858.761782407404</v>
      </c>
      <c r="T3201" s="11">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1">
        <f t="shared" si="298"/>
        <v>42460.320613425924</v>
      </c>
      <c r="T3202" s="11">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E3203/L3203</f>
        <v>12.5</v>
      </c>
      <c r="Q3203" t="str">
        <f t="shared" ref="Q3203:Q3266" si="302">LEFT(N3203, SEARCH("/", N3203, 1) -1)</f>
        <v>theater</v>
      </c>
      <c r="R3203" t="str">
        <f t="shared" ref="R3203:R3266" si="303">RIGHT(N3203, LEN(N3203)-FIND("/", N3203))</f>
        <v>musical</v>
      </c>
      <c r="S3203" s="11">
        <f t="shared" ref="S3203:S3266" si="304">(((J3203/60)/60)/24)+DATE(1970,1,1)</f>
        <v>41861.767094907409</v>
      </c>
      <c r="T3203" s="11">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1">
        <f t="shared" si="304"/>
        <v>42293.853541666671</v>
      </c>
      <c r="T3204" s="11">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1">
        <f t="shared" si="304"/>
        <v>42242.988680555558</v>
      </c>
      <c r="T3205" s="11">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e">
        <f t="shared" si="301"/>
        <v>#DIV/0!</v>
      </c>
      <c r="Q3206" t="str">
        <f t="shared" si="302"/>
        <v>theater</v>
      </c>
      <c r="R3206" t="str">
        <f t="shared" si="303"/>
        <v>musical</v>
      </c>
      <c r="S3206" s="11">
        <f t="shared" si="304"/>
        <v>42172.686099537037</v>
      </c>
      <c r="T3206" s="11">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1">
        <f t="shared" si="304"/>
        <v>42095.374675925923</v>
      </c>
      <c r="T3207" s="11">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e">
        <f t="shared" si="301"/>
        <v>#DIV/0!</v>
      </c>
      <c r="Q3208" t="str">
        <f t="shared" si="302"/>
        <v>theater</v>
      </c>
      <c r="R3208" t="str">
        <f t="shared" si="303"/>
        <v>musical</v>
      </c>
      <c r="S3208" s="11">
        <f t="shared" si="304"/>
        <v>42236.276053240741</v>
      </c>
      <c r="T3208" s="11">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1">
        <f t="shared" si="304"/>
        <v>42057.277858796297</v>
      </c>
      <c r="T3209" s="11">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1">
        <f t="shared" si="304"/>
        <v>41827.605057870373</v>
      </c>
      <c r="T3210" s="11">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1">
        <f t="shared" si="304"/>
        <v>41778.637245370373</v>
      </c>
      <c r="T3211" s="11">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1">
        <f t="shared" si="304"/>
        <v>41013.936562499999</v>
      </c>
      <c r="T3212" s="11">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1">
        <f t="shared" si="304"/>
        <v>41834.586574074077</v>
      </c>
      <c r="T3213" s="11">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1">
        <f t="shared" si="304"/>
        <v>41829.795729166668</v>
      </c>
      <c r="T3214" s="11">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1">
        <f t="shared" si="304"/>
        <v>42171.763414351852</v>
      </c>
      <c r="T3215" s="11">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1">
        <f t="shared" si="304"/>
        <v>42337.792511574073</v>
      </c>
      <c r="T3216" s="11">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1">
        <f t="shared" si="304"/>
        <v>42219.665173611109</v>
      </c>
      <c r="T3217" s="11">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1">
        <f t="shared" si="304"/>
        <v>42165.462627314817</v>
      </c>
      <c r="T3218" s="11">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1">
        <f t="shared" si="304"/>
        <v>42648.546111111107</v>
      </c>
      <c r="T3219" s="11">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1">
        <f t="shared" si="304"/>
        <v>41971.002152777779</v>
      </c>
      <c r="T3220" s="11">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1">
        <f t="shared" si="304"/>
        <v>42050.983182870375</v>
      </c>
      <c r="T3221" s="11">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1">
        <f t="shared" si="304"/>
        <v>42772.833379629628</v>
      </c>
      <c r="T3222" s="11">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1">
        <f t="shared" si="304"/>
        <v>42155.696793981479</v>
      </c>
      <c r="T3223" s="11">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1">
        <f t="shared" si="304"/>
        <v>42270.582141203704</v>
      </c>
      <c r="T3224" s="11">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1">
        <f t="shared" si="304"/>
        <v>42206.835370370376</v>
      </c>
      <c r="T3225" s="11">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1">
        <f t="shared" si="304"/>
        <v>42697.850844907407</v>
      </c>
      <c r="T3226" s="11">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1">
        <f t="shared" si="304"/>
        <v>42503.559467592597</v>
      </c>
      <c r="T3227" s="11">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1">
        <f t="shared" si="304"/>
        <v>42277.583472222221</v>
      </c>
      <c r="T3228" s="11">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1">
        <f t="shared" si="304"/>
        <v>42722.882361111115</v>
      </c>
      <c r="T3229" s="11">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1">
        <f t="shared" si="304"/>
        <v>42323.70930555556</v>
      </c>
      <c r="T3230" s="11">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1">
        <f t="shared" si="304"/>
        <v>41933.291643518518</v>
      </c>
      <c r="T3231" s="11">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1">
        <f t="shared" si="304"/>
        <v>41898.168125000004</v>
      </c>
      <c r="T3232" s="11">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1">
        <f t="shared" si="304"/>
        <v>42446.943831018521</v>
      </c>
      <c r="T3233" s="11">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1">
        <f t="shared" si="304"/>
        <v>42463.81385416667</v>
      </c>
      <c r="T3234" s="11">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1">
        <f t="shared" si="304"/>
        <v>42766.805034722223</v>
      </c>
      <c r="T3235" s="11">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1">
        <f t="shared" si="304"/>
        <v>42734.789444444439</v>
      </c>
      <c r="T3236" s="11">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1">
        <f t="shared" si="304"/>
        <v>42522.347812499997</v>
      </c>
      <c r="T3237" s="11">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1">
        <f t="shared" si="304"/>
        <v>42702.917048611111</v>
      </c>
      <c r="T3238" s="11">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1">
        <f t="shared" si="304"/>
        <v>42252.474351851852</v>
      </c>
      <c r="T3239" s="11">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1">
        <f t="shared" si="304"/>
        <v>42156.510393518518</v>
      </c>
      <c r="T3240" s="11">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1">
        <f t="shared" si="304"/>
        <v>42278.089039351849</v>
      </c>
      <c r="T3241" s="11">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1">
        <f t="shared" si="304"/>
        <v>42754.693842592591</v>
      </c>
      <c r="T3242" s="11">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1">
        <f t="shared" si="304"/>
        <v>41893.324884259258</v>
      </c>
      <c r="T3243" s="11">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1">
        <f t="shared" si="304"/>
        <v>41871.755694444444</v>
      </c>
      <c r="T3244" s="11">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1">
        <f t="shared" si="304"/>
        <v>42262.096782407403</v>
      </c>
      <c r="T3245" s="11">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1">
        <f t="shared" si="304"/>
        <v>42675.694236111114</v>
      </c>
      <c r="T3246" s="11">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1">
        <f t="shared" si="304"/>
        <v>42135.60020833333</v>
      </c>
      <c r="T3247" s="11">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1">
        <f t="shared" si="304"/>
        <v>42230.472222222219</v>
      </c>
      <c r="T3248" s="11">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1">
        <f t="shared" si="304"/>
        <v>42167.434166666666</v>
      </c>
      <c r="T3249" s="11">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1">
        <f t="shared" si="304"/>
        <v>42068.888391203705</v>
      </c>
      <c r="T3250" s="11">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1">
        <f t="shared" si="304"/>
        <v>42145.746689814812</v>
      </c>
      <c r="T3251" s="11">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1">
        <f t="shared" si="304"/>
        <v>41918.742175925923</v>
      </c>
      <c r="T3252" s="11">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1">
        <f t="shared" si="304"/>
        <v>42146.731087962966</v>
      </c>
      <c r="T3253" s="11">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1">
        <f t="shared" si="304"/>
        <v>42590.472685185188</v>
      </c>
      <c r="T3254" s="11">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1">
        <f t="shared" si="304"/>
        <v>42602.576712962968</v>
      </c>
      <c r="T3255" s="11">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1">
        <f t="shared" si="304"/>
        <v>42059.085752314815</v>
      </c>
      <c r="T3256" s="11">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1">
        <f t="shared" si="304"/>
        <v>41889.768229166664</v>
      </c>
      <c r="T3257" s="11">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1">
        <f t="shared" si="304"/>
        <v>42144.573807870373</v>
      </c>
      <c r="T3258" s="11">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1">
        <f t="shared" si="304"/>
        <v>42758.559629629628</v>
      </c>
      <c r="T3259" s="11">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1">
        <f t="shared" si="304"/>
        <v>41982.887280092589</v>
      </c>
      <c r="T3260" s="11">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1">
        <f t="shared" si="304"/>
        <v>42614.760937500003</v>
      </c>
      <c r="T3261" s="11">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1">
        <f t="shared" si="304"/>
        <v>42303.672662037032</v>
      </c>
      <c r="T3262" s="11">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1">
        <f t="shared" si="304"/>
        <v>42171.725416666668</v>
      </c>
      <c r="T3263" s="11">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1">
        <f t="shared" si="304"/>
        <v>41964.315532407403</v>
      </c>
      <c r="T3264" s="11">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1">
        <f t="shared" si="304"/>
        <v>42284.516064814816</v>
      </c>
      <c r="T3265" s="11">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1">
        <f t="shared" si="304"/>
        <v>42016.800208333334</v>
      </c>
      <c r="T3266" s="11">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E3267/L3267</f>
        <v>70.285714285714292</v>
      </c>
      <c r="Q3267" t="str">
        <f t="shared" ref="Q3267:Q3330" si="308">LEFT(N3267, SEARCH("/", N3267, 1) -1)</f>
        <v>theater</v>
      </c>
      <c r="R3267" t="str">
        <f t="shared" ref="R3267:R3330" si="309">RIGHT(N3267, LEN(N3267)-FIND("/", N3267))</f>
        <v>plays</v>
      </c>
      <c r="S3267" s="11">
        <f t="shared" ref="S3267:S3330" si="310">(((J3267/60)/60)/24)+DATE(1970,1,1)</f>
        <v>42311.711979166663</v>
      </c>
      <c r="T3267" s="11">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1">
        <f t="shared" si="310"/>
        <v>42136.536134259266</v>
      </c>
      <c r="T3268" s="11">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1">
        <f t="shared" si="310"/>
        <v>42172.757638888885</v>
      </c>
      <c r="T3269" s="11">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1">
        <f t="shared" si="310"/>
        <v>42590.90425925926</v>
      </c>
      <c r="T3270" s="11">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1">
        <f t="shared" si="310"/>
        <v>42137.395798611105</v>
      </c>
      <c r="T3271" s="11">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1">
        <f t="shared" si="310"/>
        <v>42167.533159722225</v>
      </c>
      <c r="T3272" s="11">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1">
        <f t="shared" si="310"/>
        <v>41915.437210648146</v>
      </c>
      <c r="T3273" s="11">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1">
        <f t="shared" si="310"/>
        <v>42284.500104166669</v>
      </c>
      <c r="T3274" s="11">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1">
        <f t="shared" si="310"/>
        <v>42611.801412037035</v>
      </c>
      <c r="T3275" s="11">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1">
        <f t="shared" si="310"/>
        <v>42400.704537037032</v>
      </c>
      <c r="T3276" s="11">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1">
        <f t="shared" si="310"/>
        <v>42017.88045138889</v>
      </c>
      <c r="T3277" s="11">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1">
        <f t="shared" si="310"/>
        <v>42426.949988425928</v>
      </c>
      <c r="T3278" s="11">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1">
        <f t="shared" si="310"/>
        <v>41931.682939814818</v>
      </c>
      <c r="T3279" s="11">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1">
        <f t="shared" si="310"/>
        <v>42124.848414351851</v>
      </c>
      <c r="T3280" s="11">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1">
        <f t="shared" si="310"/>
        <v>42431.102534722217</v>
      </c>
      <c r="T3281" s="11">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1">
        <f t="shared" si="310"/>
        <v>42121.756921296299</v>
      </c>
      <c r="T3282" s="11">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1">
        <f t="shared" si="310"/>
        <v>42219.019733796296</v>
      </c>
      <c r="T3283" s="11">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1">
        <f t="shared" si="310"/>
        <v>42445.19430555556</v>
      </c>
      <c r="T3284" s="11">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1">
        <f t="shared" si="310"/>
        <v>42379.74418981481</v>
      </c>
      <c r="T3285" s="11">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1">
        <f t="shared" si="310"/>
        <v>42380.884872685187</v>
      </c>
      <c r="T3286" s="11">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1">
        <f t="shared" si="310"/>
        <v>42762.942430555559</v>
      </c>
      <c r="T3287" s="11">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1">
        <f t="shared" si="310"/>
        <v>42567.840069444443</v>
      </c>
      <c r="T3288" s="11">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1">
        <f t="shared" si="310"/>
        <v>42311.750324074077</v>
      </c>
      <c r="T3289" s="11">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1">
        <f t="shared" si="310"/>
        <v>42505.774479166663</v>
      </c>
      <c r="T3290" s="11">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1">
        <f t="shared" si="310"/>
        <v>42758.368078703701</v>
      </c>
      <c r="T3291" s="11">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1">
        <f t="shared" si="310"/>
        <v>42775.51494212963</v>
      </c>
      <c r="T3292" s="11">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1">
        <f t="shared" si="310"/>
        <v>42232.702546296292</v>
      </c>
      <c r="T3293" s="11">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1">
        <f t="shared" si="310"/>
        <v>42282.770231481481</v>
      </c>
      <c r="T3294" s="11">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1">
        <f t="shared" si="310"/>
        <v>42768.425370370373</v>
      </c>
      <c r="T3295" s="11">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1">
        <f t="shared" si="310"/>
        <v>42141.541134259256</v>
      </c>
      <c r="T3296" s="11">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1">
        <f t="shared" si="310"/>
        <v>42609.442465277782</v>
      </c>
      <c r="T3297" s="11">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1">
        <f t="shared" si="310"/>
        <v>42309.756620370375</v>
      </c>
      <c r="T3298" s="11">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1">
        <f t="shared" si="310"/>
        <v>42193.771481481483</v>
      </c>
      <c r="T3299" s="11">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1">
        <f t="shared" si="310"/>
        <v>42239.957962962959</v>
      </c>
      <c r="T3300" s="11">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1">
        <f t="shared" si="310"/>
        <v>42261.917395833334</v>
      </c>
      <c r="T3301" s="11">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1">
        <f t="shared" si="310"/>
        <v>42102.743773148148</v>
      </c>
      <c r="T3302" s="11">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1">
        <f t="shared" si="310"/>
        <v>42538.73583333334</v>
      </c>
      <c r="T3303" s="11">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1">
        <f t="shared" si="310"/>
        <v>42681.35157407407</v>
      </c>
      <c r="T3304" s="11">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1">
        <f t="shared" si="310"/>
        <v>42056.65143518518</v>
      </c>
      <c r="T3305" s="11">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1">
        <f t="shared" si="310"/>
        <v>42696.624444444446</v>
      </c>
      <c r="T3306" s="11">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1">
        <f t="shared" si="310"/>
        <v>42186.855879629627</v>
      </c>
      <c r="T3307" s="11">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1">
        <f t="shared" si="310"/>
        <v>42493.219236111108</v>
      </c>
      <c r="T3308" s="11">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1">
        <f t="shared" si="310"/>
        <v>42475.057164351849</v>
      </c>
      <c r="T3309" s="11">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1">
        <f t="shared" si="310"/>
        <v>42452.876909722225</v>
      </c>
      <c r="T3310" s="11">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1">
        <f t="shared" si="310"/>
        <v>42628.650208333333</v>
      </c>
      <c r="T3311" s="11">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1">
        <f t="shared" si="310"/>
        <v>42253.928530092591</v>
      </c>
      <c r="T3312" s="11">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1">
        <f t="shared" si="310"/>
        <v>42264.29178240741</v>
      </c>
      <c r="T3313" s="11">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1">
        <f t="shared" si="310"/>
        <v>42664.809560185182</v>
      </c>
      <c r="T3314" s="11">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1">
        <f t="shared" si="310"/>
        <v>42382.244409722218</v>
      </c>
      <c r="T3315" s="11">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1">
        <f t="shared" si="310"/>
        <v>42105.267488425925</v>
      </c>
      <c r="T3316" s="11">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1">
        <f t="shared" si="310"/>
        <v>42466.303715277783</v>
      </c>
      <c r="T3317" s="11">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1">
        <f t="shared" si="310"/>
        <v>41826.871238425927</v>
      </c>
      <c r="T3318" s="11">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1">
        <f t="shared" si="310"/>
        <v>42499.039629629624</v>
      </c>
      <c r="T3319" s="11">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1">
        <f t="shared" si="310"/>
        <v>42431.302002314813</v>
      </c>
      <c r="T3320" s="11">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1">
        <f t="shared" si="310"/>
        <v>41990.585486111115</v>
      </c>
      <c r="T3321" s="11">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1">
        <f t="shared" si="310"/>
        <v>42513.045798611114</v>
      </c>
      <c r="T3322" s="11">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1">
        <f t="shared" si="310"/>
        <v>41914.100289351853</v>
      </c>
      <c r="T3323" s="11">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1">
        <f t="shared" si="310"/>
        <v>42521.010370370372</v>
      </c>
      <c r="T3324" s="11">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1">
        <f t="shared" si="310"/>
        <v>42608.36583333333</v>
      </c>
      <c r="T3325" s="11">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1">
        <f t="shared" si="310"/>
        <v>42512.58321759259</v>
      </c>
      <c r="T3326" s="11">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1">
        <f t="shared" si="310"/>
        <v>42064.785613425927</v>
      </c>
      <c r="T3327" s="11">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1">
        <f t="shared" si="310"/>
        <v>42041.714178240742</v>
      </c>
      <c r="T3328" s="11">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1">
        <f t="shared" si="310"/>
        <v>42468.374606481477</v>
      </c>
      <c r="T3329" s="11">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1">
        <f t="shared" si="310"/>
        <v>41822.57503472222</v>
      </c>
      <c r="T3330" s="11">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E3331/L3331</f>
        <v>44.92307692307692</v>
      </c>
      <c r="Q3331" t="str">
        <f t="shared" ref="Q3331:Q3394" si="314">LEFT(N3331, SEARCH("/", N3331, 1) -1)</f>
        <v>theater</v>
      </c>
      <c r="R3331" t="str">
        <f t="shared" ref="R3331:R3394" si="315">RIGHT(N3331, LEN(N3331)-FIND("/", N3331))</f>
        <v>plays</v>
      </c>
      <c r="S3331" s="11">
        <f t="shared" ref="S3331:S3394" si="316">(((J3331/60)/60)/24)+DATE(1970,1,1)</f>
        <v>41837.323009259257</v>
      </c>
      <c r="T3331" s="11">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1">
        <f t="shared" si="316"/>
        <v>42065.887361111112</v>
      </c>
      <c r="T3332" s="11">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1">
        <f t="shared" si="316"/>
        <v>42248.697754629626</v>
      </c>
      <c r="T3333" s="11">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1">
        <f t="shared" si="316"/>
        <v>41809.860300925924</v>
      </c>
      <c r="T3334" s="11">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1">
        <f t="shared" si="316"/>
        <v>42148.676851851851</v>
      </c>
      <c r="T3335" s="11">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1">
        <f t="shared" si="316"/>
        <v>42185.521087962959</v>
      </c>
      <c r="T3336" s="11">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1">
        <f t="shared" si="316"/>
        <v>41827.674143518518</v>
      </c>
      <c r="T3337" s="11">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1">
        <f t="shared" si="316"/>
        <v>42437.398680555561</v>
      </c>
      <c r="T3338" s="11">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1">
        <f t="shared" si="316"/>
        <v>41901.282025462962</v>
      </c>
      <c r="T3339" s="11">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1">
        <f t="shared" si="316"/>
        <v>42769.574999999997</v>
      </c>
      <c r="T3340" s="11">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1">
        <f t="shared" si="316"/>
        <v>42549.665717592594</v>
      </c>
      <c r="T3341" s="11">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1">
        <f t="shared" si="316"/>
        <v>42685.974004629628</v>
      </c>
      <c r="T3342" s="11">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1">
        <f t="shared" si="316"/>
        <v>42510.798854166671</v>
      </c>
      <c r="T3343" s="11">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1">
        <f t="shared" si="316"/>
        <v>42062.296412037031</v>
      </c>
      <c r="T3344" s="11">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1">
        <f t="shared" si="316"/>
        <v>42452.916481481487</v>
      </c>
      <c r="T3345" s="11">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1">
        <f t="shared" si="316"/>
        <v>41851.200150462959</v>
      </c>
      <c r="T3346" s="11">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1">
        <f t="shared" si="316"/>
        <v>42053.106111111112</v>
      </c>
      <c r="T3347" s="11">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1">
        <f t="shared" si="316"/>
        <v>42054.024421296301</v>
      </c>
      <c r="T3348" s="11">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1">
        <f t="shared" si="316"/>
        <v>42484.551550925928</v>
      </c>
      <c r="T3349" s="11">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1">
        <f t="shared" si="316"/>
        <v>42466.558796296296</v>
      </c>
      <c r="T3350" s="11">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1">
        <f t="shared" si="316"/>
        <v>42513.110787037032</v>
      </c>
      <c r="T3351" s="11">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1">
        <f t="shared" si="316"/>
        <v>42302.701516203699</v>
      </c>
      <c r="T3352" s="11">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1">
        <f t="shared" si="316"/>
        <v>41806.395428240743</v>
      </c>
      <c r="T3353" s="11">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1">
        <f t="shared" si="316"/>
        <v>42495.992800925931</v>
      </c>
      <c r="T3354" s="11">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1">
        <f t="shared" si="316"/>
        <v>42479.432291666672</v>
      </c>
      <c r="T3355" s="11">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1">
        <f t="shared" si="316"/>
        <v>42270.7269212963</v>
      </c>
      <c r="T3356" s="11">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1">
        <f t="shared" si="316"/>
        <v>42489.619525462964</v>
      </c>
      <c r="T3357" s="11">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1">
        <f t="shared" si="316"/>
        <v>42536.815648148149</v>
      </c>
      <c r="T3358" s="11">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1">
        <f t="shared" si="316"/>
        <v>41822.417939814812</v>
      </c>
      <c r="T3359" s="11">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1">
        <f t="shared" si="316"/>
        <v>41932.311099537037</v>
      </c>
      <c r="T3360" s="11">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1">
        <f t="shared" si="316"/>
        <v>42746.057106481487</v>
      </c>
      <c r="T3361" s="11">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1">
        <f t="shared" si="316"/>
        <v>42697.082673611112</v>
      </c>
      <c r="T3362" s="11">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1">
        <f t="shared" si="316"/>
        <v>41866.025347222225</v>
      </c>
      <c r="T3363" s="11">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1">
        <f t="shared" si="316"/>
        <v>42056.091631944444</v>
      </c>
      <c r="T3364" s="11">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1">
        <f t="shared" si="316"/>
        <v>41851.771354166667</v>
      </c>
      <c r="T3365" s="11">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1">
        <f t="shared" si="316"/>
        <v>42422.977418981478</v>
      </c>
      <c r="T3366" s="11">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1">
        <f t="shared" si="316"/>
        <v>42321.101759259262</v>
      </c>
      <c r="T3367" s="11">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1">
        <f t="shared" si="316"/>
        <v>42107.067557870367</v>
      </c>
      <c r="T3368" s="11">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1">
        <f t="shared" si="316"/>
        <v>42192.933958333335</v>
      </c>
      <c r="T3369" s="11">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1">
        <f t="shared" si="316"/>
        <v>41969.199756944443</v>
      </c>
      <c r="T3370" s="11">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1">
        <f t="shared" si="316"/>
        <v>42690.041435185187</v>
      </c>
      <c r="T3371" s="11">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1">
        <f t="shared" si="316"/>
        <v>42690.334317129629</v>
      </c>
      <c r="T3372" s="11">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1">
        <f t="shared" si="316"/>
        <v>42312.874594907407</v>
      </c>
      <c r="T3373" s="11">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1">
        <f t="shared" si="316"/>
        <v>41855.548101851848</v>
      </c>
      <c r="T3374" s="11">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1">
        <f t="shared" si="316"/>
        <v>42179.854629629626</v>
      </c>
      <c r="T3375" s="11">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1">
        <f t="shared" si="316"/>
        <v>42275.731666666667</v>
      </c>
      <c r="T3376" s="11">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1">
        <f t="shared" si="316"/>
        <v>41765.610798611109</v>
      </c>
      <c r="T3377" s="11">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1">
        <f t="shared" si="316"/>
        <v>42059.701319444444</v>
      </c>
      <c r="T3378" s="11">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1">
        <f t="shared" si="316"/>
        <v>42053.732627314821</v>
      </c>
      <c r="T3379" s="11">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1">
        <f t="shared" si="316"/>
        <v>41858.355393518519</v>
      </c>
      <c r="T3380" s="11">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1">
        <f t="shared" si="316"/>
        <v>42225.513888888891</v>
      </c>
      <c r="T3381" s="11">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1">
        <f t="shared" si="316"/>
        <v>41937.95344907407</v>
      </c>
      <c r="T3382" s="11">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1">
        <f t="shared" si="316"/>
        <v>42044.184988425928</v>
      </c>
      <c r="T3383" s="11">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1">
        <f t="shared" si="316"/>
        <v>42559.431203703702</v>
      </c>
      <c r="T3384" s="11">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1">
        <f t="shared" si="316"/>
        <v>42524.782638888893</v>
      </c>
      <c r="T3385" s="11">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1">
        <f t="shared" si="316"/>
        <v>42292.087592592594</v>
      </c>
      <c r="T3386" s="11">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1">
        <f t="shared" si="316"/>
        <v>41953.8675</v>
      </c>
      <c r="T3387" s="11">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1">
        <f t="shared" si="316"/>
        <v>41946.644745370373</v>
      </c>
      <c r="T3388" s="11">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1">
        <f t="shared" si="316"/>
        <v>41947.762592592589</v>
      </c>
      <c r="T3389" s="11">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1">
        <f t="shared" si="316"/>
        <v>42143.461122685185</v>
      </c>
      <c r="T3390" s="11">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1">
        <f t="shared" si="316"/>
        <v>42494.563449074078</v>
      </c>
      <c r="T3391" s="11">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1">
        <f t="shared" si="316"/>
        <v>41815.774826388886</v>
      </c>
      <c r="T3392" s="11">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1">
        <f t="shared" si="316"/>
        <v>41830.545694444445</v>
      </c>
      <c r="T3393" s="11">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1">
        <f t="shared" si="316"/>
        <v>42446.845543981486</v>
      </c>
      <c r="T3394" s="11">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E3395/L3395</f>
        <v>36.06818181818182</v>
      </c>
      <c r="Q3395" t="str">
        <f t="shared" ref="Q3395:Q3458" si="320">LEFT(N3395, SEARCH("/", N3395, 1) -1)</f>
        <v>theater</v>
      </c>
      <c r="R3395" t="str">
        <f t="shared" ref="R3395:R3458" si="321">RIGHT(N3395, LEN(N3395)-FIND("/", N3395))</f>
        <v>plays</v>
      </c>
      <c r="S3395" s="11">
        <f t="shared" ref="S3395:S3458" si="322">(((J3395/60)/60)/24)+DATE(1970,1,1)</f>
        <v>41923.921643518523</v>
      </c>
      <c r="T3395" s="11">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1">
        <f t="shared" si="322"/>
        <v>41817.59542824074</v>
      </c>
      <c r="T3396" s="11">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1">
        <f t="shared" si="322"/>
        <v>42140.712314814817</v>
      </c>
      <c r="T3397" s="11">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1">
        <f t="shared" si="322"/>
        <v>41764.44663194444</v>
      </c>
      <c r="T3398" s="11">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1">
        <f t="shared" si="322"/>
        <v>42378.478344907402</v>
      </c>
      <c r="T3399" s="11">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1">
        <f t="shared" si="322"/>
        <v>41941.75203703704</v>
      </c>
      <c r="T3400" s="11">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1">
        <f t="shared" si="322"/>
        <v>42026.920428240745</v>
      </c>
      <c r="T3401" s="11">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1">
        <f t="shared" si="322"/>
        <v>41834.953865740739</v>
      </c>
      <c r="T3402" s="11">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1">
        <f t="shared" si="322"/>
        <v>42193.723912037036</v>
      </c>
      <c r="T3403" s="11">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1">
        <f t="shared" si="322"/>
        <v>42290.61855324074</v>
      </c>
      <c r="T3404" s="11">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1">
        <f t="shared" si="322"/>
        <v>42150.462083333332</v>
      </c>
      <c r="T3405" s="11">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1">
        <f t="shared" si="322"/>
        <v>42152.503495370373</v>
      </c>
      <c r="T3406" s="11">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1">
        <f t="shared" si="322"/>
        <v>42410.017199074078</v>
      </c>
      <c r="T3407" s="11">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1">
        <f t="shared" si="322"/>
        <v>41791.492777777778</v>
      </c>
      <c r="T3408" s="11">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1">
        <f t="shared" si="322"/>
        <v>41796.422326388885</v>
      </c>
      <c r="T3409" s="11">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1">
        <f t="shared" si="322"/>
        <v>41808.991944444446</v>
      </c>
      <c r="T3410" s="11">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1">
        <f t="shared" si="322"/>
        <v>42544.814328703709</v>
      </c>
      <c r="T3411" s="11">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1">
        <f t="shared" si="322"/>
        <v>42500.041550925926</v>
      </c>
      <c r="T3412" s="11">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1">
        <f t="shared" si="322"/>
        <v>42265.022824074069</v>
      </c>
      <c r="T3413" s="11">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1">
        <f t="shared" si="322"/>
        <v>41879.959050925929</v>
      </c>
      <c r="T3414" s="11">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1">
        <f t="shared" si="322"/>
        <v>42053.733078703706</v>
      </c>
      <c r="T3415" s="11">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1">
        <f t="shared" si="322"/>
        <v>42675.832465277781</v>
      </c>
      <c r="T3416" s="11">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1">
        <f t="shared" si="322"/>
        <v>42467.144166666665</v>
      </c>
      <c r="T3417" s="11">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1">
        <f t="shared" si="322"/>
        <v>42089.412557870368</v>
      </c>
      <c r="T3418" s="11">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1">
        <f t="shared" si="322"/>
        <v>41894.91375</v>
      </c>
      <c r="T3419" s="11">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1">
        <f t="shared" si="322"/>
        <v>41752.83457175926</v>
      </c>
      <c r="T3420" s="11">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1">
        <f t="shared" si="322"/>
        <v>42448.821585648147</v>
      </c>
      <c r="T3421" s="11">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1">
        <f t="shared" si="322"/>
        <v>42405.090300925927</v>
      </c>
      <c r="T3422" s="11">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1">
        <f t="shared" si="322"/>
        <v>42037.791238425925</v>
      </c>
      <c r="T3423" s="11">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1">
        <f t="shared" si="322"/>
        <v>42323.562222222223</v>
      </c>
      <c r="T3424" s="11">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1">
        <f t="shared" si="322"/>
        <v>42088.911354166667</v>
      </c>
      <c r="T3425" s="11">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1">
        <f t="shared" si="322"/>
        <v>42018.676898148144</v>
      </c>
      <c r="T3426" s="11">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1">
        <f t="shared" si="322"/>
        <v>41884.617314814815</v>
      </c>
      <c r="T3427" s="11">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1">
        <f t="shared" si="322"/>
        <v>41884.056747685187</v>
      </c>
      <c r="T3428" s="11">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1">
        <f t="shared" si="322"/>
        <v>41792.645277777774</v>
      </c>
      <c r="T3429" s="11">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1">
        <f t="shared" si="322"/>
        <v>42038.720451388886</v>
      </c>
      <c r="T3430" s="11">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1">
        <f t="shared" si="322"/>
        <v>42662.021539351852</v>
      </c>
      <c r="T3431" s="11">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1">
        <f t="shared" si="322"/>
        <v>41820.945613425924</v>
      </c>
      <c r="T3432" s="11">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1">
        <f t="shared" si="322"/>
        <v>41839.730937500004</v>
      </c>
      <c r="T3433" s="11">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1">
        <f t="shared" si="322"/>
        <v>42380.581180555557</v>
      </c>
      <c r="T3434" s="11">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1">
        <f t="shared" si="322"/>
        <v>41776.063136574077</v>
      </c>
      <c r="T3435" s="11">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1">
        <f t="shared" si="322"/>
        <v>41800.380428240744</v>
      </c>
      <c r="T3436" s="11">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1">
        <f t="shared" si="322"/>
        <v>42572.61681712963</v>
      </c>
      <c r="T3437" s="11">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1">
        <f t="shared" si="322"/>
        <v>41851.541585648149</v>
      </c>
      <c r="T3438" s="11">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1">
        <f t="shared" si="322"/>
        <v>42205.710879629631</v>
      </c>
      <c r="T3439" s="11">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1">
        <f t="shared" si="322"/>
        <v>42100.927858796291</v>
      </c>
      <c r="T3440" s="11">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1">
        <f t="shared" si="322"/>
        <v>42374.911226851851</v>
      </c>
      <c r="T3441" s="11">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1">
        <f t="shared" si="322"/>
        <v>41809.12300925926</v>
      </c>
      <c r="T3442" s="11">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1">
        <f t="shared" si="322"/>
        <v>42294.429641203707</v>
      </c>
      <c r="T3443" s="11">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1">
        <f t="shared" si="322"/>
        <v>42124.841111111105</v>
      </c>
      <c r="T3444" s="11">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1">
        <f t="shared" si="322"/>
        <v>41861.524837962963</v>
      </c>
      <c r="T3445" s="11">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1">
        <f t="shared" si="322"/>
        <v>42521.291504629626</v>
      </c>
      <c r="T3446" s="11">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1">
        <f t="shared" si="322"/>
        <v>42272.530509259261</v>
      </c>
      <c r="T3447" s="11">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1">
        <f t="shared" si="322"/>
        <v>42016.832465277781</v>
      </c>
      <c r="T3448" s="11">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1">
        <f t="shared" si="322"/>
        <v>42402.889027777783</v>
      </c>
      <c r="T3449" s="11">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1">
        <f t="shared" si="322"/>
        <v>41960.119085648148</v>
      </c>
      <c r="T3450" s="11">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1">
        <f t="shared" si="322"/>
        <v>42532.052523148144</v>
      </c>
      <c r="T3451" s="11">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1">
        <f t="shared" si="322"/>
        <v>42036.704525462963</v>
      </c>
      <c r="T3452" s="11">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1">
        <f t="shared" si="322"/>
        <v>42088.723692129628</v>
      </c>
      <c r="T3453" s="11">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1">
        <f t="shared" si="322"/>
        <v>41820.639189814814</v>
      </c>
      <c r="T3454" s="11">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1">
        <f t="shared" si="322"/>
        <v>42535.97865740741</v>
      </c>
      <c r="T3455" s="11">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1">
        <f t="shared" si="322"/>
        <v>41821.698599537034</v>
      </c>
      <c r="T3456" s="11">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1">
        <f t="shared" si="322"/>
        <v>42626.7503125</v>
      </c>
      <c r="T3457" s="11">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1">
        <f t="shared" si="322"/>
        <v>41821.205636574072</v>
      </c>
      <c r="T3458" s="11">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E3459/L3459</f>
        <v>50.981818181818184</v>
      </c>
      <c r="Q3459" t="str">
        <f t="shared" ref="Q3459:Q3522" si="326">LEFT(N3459, SEARCH("/", N3459, 1) -1)</f>
        <v>theater</v>
      </c>
      <c r="R3459" t="str">
        <f t="shared" ref="R3459:R3522" si="327">RIGHT(N3459, LEN(N3459)-FIND("/", N3459))</f>
        <v>plays</v>
      </c>
      <c r="S3459" s="11">
        <f t="shared" ref="S3459:S3522" si="328">(((J3459/60)/60)/24)+DATE(1970,1,1)</f>
        <v>42016.706678240742</v>
      </c>
      <c r="T3459" s="11">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1">
        <f t="shared" si="328"/>
        <v>42011.202581018515</v>
      </c>
      <c r="T3460" s="11">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1">
        <f t="shared" si="328"/>
        <v>42480.479861111111</v>
      </c>
      <c r="T3461" s="11">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1">
        <f t="shared" si="328"/>
        <v>41852.527222222219</v>
      </c>
      <c r="T3462" s="11">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1">
        <f t="shared" si="328"/>
        <v>42643.632858796293</v>
      </c>
      <c r="T3463" s="11">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1">
        <f t="shared" si="328"/>
        <v>42179.898472222223</v>
      </c>
      <c r="T3464" s="11">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1">
        <f t="shared" si="328"/>
        <v>42612.918807870374</v>
      </c>
      <c r="T3465" s="11">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1">
        <f t="shared" si="328"/>
        <v>42575.130057870367</v>
      </c>
      <c r="T3466" s="11">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1">
        <f t="shared" si="328"/>
        <v>42200.625833333332</v>
      </c>
      <c r="T3467" s="11">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1">
        <f t="shared" si="328"/>
        <v>42420.019097222219</v>
      </c>
      <c r="T3468" s="11">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1">
        <f t="shared" si="328"/>
        <v>42053.671666666662</v>
      </c>
      <c r="T3469" s="11">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1">
        <f t="shared" si="328"/>
        <v>42605.765381944439</v>
      </c>
      <c r="T3470" s="11">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1">
        <f t="shared" si="328"/>
        <v>42458.641724537039</v>
      </c>
      <c r="T3471" s="11">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1">
        <f t="shared" si="328"/>
        <v>42529.022013888884</v>
      </c>
      <c r="T3472" s="11">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1">
        <f t="shared" si="328"/>
        <v>41841.820486111108</v>
      </c>
      <c r="T3473" s="11">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1">
        <f t="shared" si="328"/>
        <v>41928.170497685183</v>
      </c>
      <c r="T3474" s="11">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1">
        <f t="shared" si="328"/>
        <v>42062.834444444445</v>
      </c>
      <c r="T3475" s="11">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1">
        <f t="shared" si="328"/>
        <v>42541.501516203702</v>
      </c>
      <c r="T3476" s="11">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1">
        <f t="shared" si="328"/>
        <v>41918.880833333329</v>
      </c>
      <c r="T3477" s="11">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1">
        <f t="shared" si="328"/>
        <v>41921.279976851853</v>
      </c>
      <c r="T3478" s="11">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1">
        <f t="shared" si="328"/>
        <v>42128.736608796295</v>
      </c>
      <c r="T3479" s="11">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1">
        <f t="shared" si="328"/>
        <v>42053.916921296302</v>
      </c>
      <c r="T3480" s="11">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1">
        <f t="shared" si="328"/>
        <v>41781.855092592588</v>
      </c>
      <c r="T3481" s="11">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1">
        <f t="shared" si="328"/>
        <v>42171.317442129628</v>
      </c>
      <c r="T3482" s="11">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1">
        <f t="shared" si="328"/>
        <v>41989.24754629629</v>
      </c>
      <c r="T3483" s="11">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1">
        <f t="shared" si="328"/>
        <v>41796.771597222221</v>
      </c>
      <c r="T3484" s="11">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1">
        <f t="shared" si="328"/>
        <v>41793.668761574074</v>
      </c>
      <c r="T3485" s="11">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1">
        <f t="shared" si="328"/>
        <v>42506.760405092587</v>
      </c>
      <c r="T3486" s="11">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1">
        <f t="shared" si="328"/>
        <v>42372.693055555559</v>
      </c>
      <c r="T3487" s="11">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1">
        <f t="shared" si="328"/>
        <v>42126.87501157407</v>
      </c>
      <c r="T3488" s="11">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1">
        <f t="shared" si="328"/>
        <v>42149.940416666665</v>
      </c>
      <c r="T3489" s="11">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1">
        <f t="shared" si="328"/>
        <v>42087.768055555556</v>
      </c>
      <c r="T3490" s="11">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1">
        <f t="shared" si="328"/>
        <v>41753.635775462964</v>
      </c>
      <c r="T3491" s="11">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1">
        <f t="shared" si="328"/>
        <v>42443.802361111113</v>
      </c>
      <c r="T3492" s="11">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1">
        <f t="shared" si="328"/>
        <v>42121.249814814815</v>
      </c>
      <c r="T3493" s="11">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1">
        <f t="shared" si="328"/>
        <v>42268.009224537032</v>
      </c>
      <c r="T3494" s="11">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1">
        <f t="shared" si="328"/>
        <v>41848.866157407407</v>
      </c>
      <c r="T3495" s="11">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1">
        <f t="shared" si="328"/>
        <v>42689.214988425927</v>
      </c>
      <c r="T3496" s="11">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1">
        <f t="shared" si="328"/>
        <v>41915.762835648151</v>
      </c>
      <c r="T3497" s="11">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1">
        <f t="shared" si="328"/>
        <v>42584.846828703703</v>
      </c>
      <c r="T3498" s="11">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1">
        <f t="shared" si="328"/>
        <v>42511.741944444439</v>
      </c>
      <c r="T3499" s="11">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1">
        <f t="shared" si="328"/>
        <v>42459.15861111111</v>
      </c>
      <c r="T3500" s="11">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1">
        <f t="shared" si="328"/>
        <v>42132.036168981482</v>
      </c>
      <c r="T3501" s="11">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1">
        <f t="shared" si="328"/>
        <v>42419.91942129629</v>
      </c>
      <c r="T3502" s="11">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1">
        <f t="shared" si="328"/>
        <v>42233.763831018514</v>
      </c>
      <c r="T3503" s="11">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1">
        <f t="shared" si="328"/>
        <v>42430.839398148149</v>
      </c>
      <c r="T3504" s="11">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1">
        <f t="shared" si="328"/>
        <v>42545.478333333333</v>
      </c>
      <c r="T3505" s="11">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1">
        <f t="shared" si="328"/>
        <v>42297.748738425929</v>
      </c>
      <c r="T3506" s="11">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1">
        <f t="shared" si="328"/>
        <v>41760.935706018521</v>
      </c>
      <c r="T3507" s="11">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1">
        <f t="shared" si="328"/>
        <v>41829.734259259261</v>
      </c>
      <c r="T3508" s="11">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1">
        <f t="shared" si="328"/>
        <v>42491.92288194444</v>
      </c>
      <c r="T3509" s="11">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1">
        <f t="shared" si="328"/>
        <v>42477.729780092588</v>
      </c>
      <c r="T3510" s="11">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1">
        <f t="shared" si="328"/>
        <v>41950.859560185185</v>
      </c>
      <c r="T3511" s="11">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1">
        <f t="shared" si="328"/>
        <v>41802.62090277778</v>
      </c>
      <c r="T3512" s="11">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1">
        <f t="shared" si="328"/>
        <v>41927.873784722222</v>
      </c>
      <c r="T3513" s="11">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1">
        <f t="shared" si="328"/>
        <v>42057.536944444444</v>
      </c>
      <c r="T3514" s="11">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1">
        <f t="shared" si="328"/>
        <v>41781.096203703702</v>
      </c>
      <c r="T3515" s="11">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1">
        <f t="shared" si="328"/>
        <v>42020.846666666665</v>
      </c>
      <c r="T3516" s="11">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1">
        <f t="shared" si="328"/>
        <v>42125.772812499999</v>
      </c>
      <c r="T3517" s="11">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1">
        <f t="shared" si="328"/>
        <v>41856.010069444441</v>
      </c>
      <c r="T3518" s="11">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1">
        <f t="shared" si="328"/>
        <v>41794.817523148151</v>
      </c>
      <c r="T3519" s="11">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1">
        <f t="shared" si="328"/>
        <v>41893.783553240741</v>
      </c>
      <c r="T3520" s="11">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1">
        <f t="shared" si="328"/>
        <v>42037.598958333328</v>
      </c>
      <c r="T3521" s="11">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1">
        <f t="shared" si="328"/>
        <v>42227.824212962965</v>
      </c>
      <c r="T3522" s="11">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E3523/L3523</f>
        <v>45.615384615384613</v>
      </c>
      <c r="Q3523" t="str">
        <f t="shared" ref="Q3523:Q3586" si="332">LEFT(N3523, SEARCH("/", N3523, 1) -1)</f>
        <v>theater</v>
      </c>
      <c r="R3523" t="str">
        <f t="shared" ref="R3523:R3586" si="333">RIGHT(N3523, LEN(N3523)-FIND("/", N3523))</f>
        <v>plays</v>
      </c>
      <c r="S3523" s="11">
        <f t="shared" ref="S3523:S3586" si="334">(((J3523/60)/60)/24)+DATE(1970,1,1)</f>
        <v>41881.361342592594</v>
      </c>
      <c r="T3523" s="11">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1">
        <f t="shared" si="334"/>
        <v>42234.789884259255</v>
      </c>
      <c r="T3524" s="11">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1">
        <f t="shared" si="334"/>
        <v>42581.397546296299</v>
      </c>
      <c r="T3525" s="11">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1">
        <f t="shared" si="334"/>
        <v>41880.76357638889</v>
      </c>
      <c r="T3526" s="11">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1">
        <f t="shared" si="334"/>
        <v>42214.6956712963</v>
      </c>
      <c r="T3527" s="11">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1">
        <f t="shared" si="334"/>
        <v>42460.335312499999</v>
      </c>
      <c r="T3528" s="11">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1">
        <f t="shared" si="334"/>
        <v>42167.023206018523</v>
      </c>
      <c r="T3529" s="11">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1">
        <f t="shared" si="334"/>
        <v>42733.50136574074</v>
      </c>
      <c r="T3530" s="11">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1">
        <f t="shared" si="334"/>
        <v>42177.761782407411</v>
      </c>
      <c r="T3531" s="11">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1">
        <f t="shared" si="334"/>
        <v>42442.623344907406</v>
      </c>
      <c r="T3532" s="11">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1">
        <f t="shared" si="334"/>
        <v>42521.654328703706</v>
      </c>
      <c r="T3533" s="11">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1">
        <f t="shared" si="334"/>
        <v>41884.599849537037</v>
      </c>
      <c r="T3534" s="11">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1">
        <f t="shared" si="334"/>
        <v>42289.761192129634</v>
      </c>
      <c r="T3535" s="11">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1">
        <f t="shared" si="334"/>
        <v>42243.6252662037</v>
      </c>
      <c r="T3536" s="11">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1">
        <f t="shared" si="334"/>
        <v>42248.640162037031</v>
      </c>
      <c r="T3537" s="11">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1">
        <f t="shared" si="334"/>
        <v>42328.727141203708</v>
      </c>
      <c r="T3538" s="11">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1">
        <f t="shared" si="334"/>
        <v>41923.354351851849</v>
      </c>
      <c r="T3539" s="11">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1">
        <f t="shared" si="334"/>
        <v>42571.420601851853</v>
      </c>
      <c r="T3540" s="11">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1">
        <f t="shared" si="334"/>
        <v>42600.756041666667</v>
      </c>
      <c r="T3541" s="11">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1">
        <f t="shared" si="334"/>
        <v>42517.003368055557</v>
      </c>
      <c r="T3542" s="11">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1">
        <f t="shared" si="334"/>
        <v>42222.730034722219</v>
      </c>
      <c r="T3543" s="11">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1">
        <f t="shared" si="334"/>
        <v>41829.599791666667</v>
      </c>
      <c r="T3544" s="11">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1">
        <f t="shared" si="334"/>
        <v>42150.755312499998</v>
      </c>
      <c r="T3545" s="11">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1">
        <f t="shared" si="334"/>
        <v>42040.831678240742</v>
      </c>
      <c r="T3546" s="11">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1">
        <f t="shared" si="334"/>
        <v>42075.807395833333</v>
      </c>
      <c r="T3547" s="11">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1">
        <f t="shared" si="334"/>
        <v>42073.660694444443</v>
      </c>
      <c r="T3548" s="11">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1">
        <f t="shared" si="334"/>
        <v>42480.078715277778</v>
      </c>
      <c r="T3549" s="11">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1">
        <f t="shared" si="334"/>
        <v>42411.942291666666</v>
      </c>
      <c r="T3550" s="11">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1">
        <f t="shared" si="334"/>
        <v>42223.394363425927</v>
      </c>
      <c r="T3551" s="11">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1">
        <f t="shared" si="334"/>
        <v>42462.893495370372</v>
      </c>
      <c r="T3552" s="11">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1">
        <f t="shared" si="334"/>
        <v>41753.515856481477</v>
      </c>
      <c r="T3553" s="11">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1">
        <f t="shared" si="334"/>
        <v>41788.587083333332</v>
      </c>
      <c r="T3554" s="11">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1">
        <f t="shared" si="334"/>
        <v>42196.028703703705</v>
      </c>
      <c r="T3555" s="11">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1">
        <f t="shared" si="334"/>
        <v>42016.050451388888</v>
      </c>
      <c r="T3556" s="11">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1">
        <f t="shared" si="334"/>
        <v>42661.442060185189</v>
      </c>
      <c r="T3557" s="11">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1">
        <f t="shared" si="334"/>
        <v>41808.649583333332</v>
      </c>
      <c r="T3558" s="11">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1">
        <f t="shared" si="334"/>
        <v>41730.276747685188</v>
      </c>
      <c r="T3559" s="11">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1">
        <f t="shared" si="334"/>
        <v>42139.816840277781</v>
      </c>
      <c r="T3560" s="11">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1">
        <f t="shared" si="334"/>
        <v>42194.096157407403</v>
      </c>
      <c r="T3561" s="11">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1">
        <f t="shared" si="334"/>
        <v>42115.889652777783</v>
      </c>
      <c r="T3562" s="11">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1">
        <f t="shared" si="334"/>
        <v>42203.680300925931</v>
      </c>
      <c r="T3563" s="11">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1">
        <f t="shared" si="334"/>
        <v>42433.761886574073</v>
      </c>
      <c r="T3564" s="11">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1">
        <f t="shared" si="334"/>
        <v>42555.671944444446</v>
      </c>
      <c r="T3565" s="11">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1">
        <f t="shared" si="334"/>
        <v>42236.623252314821</v>
      </c>
      <c r="T3566" s="11">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1">
        <f t="shared" si="334"/>
        <v>41974.743148148147</v>
      </c>
      <c r="T3567" s="11">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1">
        <f t="shared" si="334"/>
        <v>41997.507905092592</v>
      </c>
      <c r="T3568" s="11">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1">
        <f t="shared" si="334"/>
        <v>42135.810694444444</v>
      </c>
      <c r="T3569" s="11">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1">
        <f t="shared" si="334"/>
        <v>41869.740671296298</v>
      </c>
      <c r="T3570" s="11">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1">
        <f t="shared" si="334"/>
        <v>41982.688611111109</v>
      </c>
      <c r="T3571" s="11">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1">
        <f t="shared" si="334"/>
        <v>41976.331979166673</v>
      </c>
      <c r="T3572" s="11">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1">
        <f t="shared" si="334"/>
        <v>41912.858946759261</v>
      </c>
      <c r="T3573" s="11">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1">
        <f t="shared" si="334"/>
        <v>42146.570393518516</v>
      </c>
      <c r="T3574" s="11">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1">
        <f t="shared" si="334"/>
        <v>41921.375532407408</v>
      </c>
      <c r="T3575" s="11">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1">
        <f t="shared" si="334"/>
        <v>41926.942685185182</v>
      </c>
      <c r="T3576" s="11">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1">
        <f t="shared" si="334"/>
        <v>42561.783877314811</v>
      </c>
      <c r="T3577" s="11">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1">
        <f t="shared" si="334"/>
        <v>42649.54923611111</v>
      </c>
      <c r="T3578" s="11">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1">
        <f t="shared" si="334"/>
        <v>42093.786840277782</v>
      </c>
      <c r="T3579" s="11">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1">
        <f t="shared" si="334"/>
        <v>42460.733530092592</v>
      </c>
      <c r="T3580" s="11">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1">
        <f t="shared" si="334"/>
        <v>42430.762222222227</v>
      </c>
      <c r="T3581" s="11">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1">
        <f t="shared" si="334"/>
        <v>42026.176180555558</v>
      </c>
      <c r="T3582" s="11">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1">
        <f t="shared" si="334"/>
        <v>41836.471180555556</v>
      </c>
      <c r="T3583" s="11">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1">
        <f t="shared" si="334"/>
        <v>42451.095856481479</v>
      </c>
      <c r="T3584" s="11">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1">
        <f t="shared" si="334"/>
        <v>42418.425983796296</v>
      </c>
      <c r="T3585" s="11">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1">
        <f t="shared" si="334"/>
        <v>42168.316481481481</v>
      </c>
      <c r="T3586" s="11">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E3587/L3587</f>
        <v>176.08695652173913</v>
      </c>
      <c r="Q3587" t="str">
        <f t="shared" ref="Q3587:Q3650" si="338">LEFT(N3587, SEARCH("/", N3587, 1) -1)</f>
        <v>theater</v>
      </c>
      <c r="R3587" t="str">
        <f t="shared" ref="R3587:R3650" si="339">RIGHT(N3587, LEN(N3587)-FIND("/", N3587))</f>
        <v>plays</v>
      </c>
      <c r="S3587" s="11">
        <f t="shared" ref="S3587:S3650" si="340">(((J3587/60)/60)/24)+DATE(1970,1,1)</f>
        <v>41964.716319444444</v>
      </c>
      <c r="T3587" s="11">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1">
        <f t="shared" si="340"/>
        <v>42576.697569444441</v>
      </c>
      <c r="T3588" s="11">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1">
        <f t="shared" si="340"/>
        <v>42503.539976851855</v>
      </c>
      <c r="T3589" s="11">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1">
        <f t="shared" si="340"/>
        <v>42101.828819444447</v>
      </c>
      <c r="T3590" s="11">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1">
        <f t="shared" si="340"/>
        <v>42125.647534722222</v>
      </c>
      <c r="T3591" s="11">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1">
        <f t="shared" si="340"/>
        <v>41902.333726851852</v>
      </c>
      <c r="T3592" s="11">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1">
        <f t="shared" si="340"/>
        <v>42003.948425925926</v>
      </c>
      <c r="T3593" s="11">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1">
        <f t="shared" si="340"/>
        <v>41988.829942129625</v>
      </c>
      <c r="T3594" s="11">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1">
        <f t="shared" si="340"/>
        <v>41974.898599537039</v>
      </c>
      <c r="T3595" s="11">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1">
        <f t="shared" si="340"/>
        <v>42592.066921296297</v>
      </c>
      <c r="T3596" s="11">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1">
        <f t="shared" si="340"/>
        <v>42050.008368055554</v>
      </c>
      <c r="T3597" s="11">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1">
        <f t="shared" si="340"/>
        <v>41856.715069444443</v>
      </c>
      <c r="T3598" s="11">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1">
        <f t="shared" si="340"/>
        <v>42417.585532407407</v>
      </c>
      <c r="T3599" s="11">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1">
        <f t="shared" si="340"/>
        <v>41866.79886574074</v>
      </c>
      <c r="T3600" s="11">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1">
        <f t="shared" si="340"/>
        <v>42220.79487268519</v>
      </c>
      <c r="T3601" s="11">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1">
        <f t="shared" si="340"/>
        <v>42628.849120370374</v>
      </c>
      <c r="T3602" s="11">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1">
        <f t="shared" si="340"/>
        <v>41990.99863425926</v>
      </c>
      <c r="T3603" s="11">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1">
        <f t="shared" si="340"/>
        <v>42447.894432870366</v>
      </c>
      <c r="T3604" s="11">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1">
        <f t="shared" si="340"/>
        <v>42283.864351851851</v>
      </c>
      <c r="T3605" s="11">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1">
        <f t="shared" si="340"/>
        <v>42483.015694444446</v>
      </c>
      <c r="T3606" s="11">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1">
        <f t="shared" si="340"/>
        <v>42383.793124999997</v>
      </c>
      <c r="T3607" s="11">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1">
        <f t="shared" si="340"/>
        <v>42566.604826388888</v>
      </c>
      <c r="T3608" s="11">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1">
        <f t="shared" si="340"/>
        <v>42338.963912037041</v>
      </c>
      <c r="T3609" s="11">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1">
        <f t="shared" si="340"/>
        <v>42506.709375000006</v>
      </c>
      <c r="T3610" s="11">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1">
        <f t="shared" si="340"/>
        <v>42429.991724537031</v>
      </c>
      <c r="T3611" s="11">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1">
        <f t="shared" si="340"/>
        <v>42203.432129629626</v>
      </c>
      <c r="T3612" s="11">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1">
        <f t="shared" si="340"/>
        <v>42072.370381944449</v>
      </c>
      <c r="T3613" s="11">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1">
        <f t="shared" si="340"/>
        <v>41789.726979166669</v>
      </c>
      <c r="T3614" s="11">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1">
        <f t="shared" si="340"/>
        <v>41788.58997685185</v>
      </c>
      <c r="T3615" s="11">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1">
        <f t="shared" si="340"/>
        <v>42144.041851851856</v>
      </c>
      <c r="T3616" s="11">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1">
        <f t="shared" si="340"/>
        <v>42318.593703703707</v>
      </c>
      <c r="T3617" s="11">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1">
        <f t="shared" si="340"/>
        <v>42052.949814814812</v>
      </c>
      <c r="T3618" s="11">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1">
        <f t="shared" si="340"/>
        <v>42779.610289351855</v>
      </c>
      <c r="T3619" s="11">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1">
        <f t="shared" si="340"/>
        <v>42128.627893518518</v>
      </c>
      <c r="T3620" s="11">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1">
        <f t="shared" si="340"/>
        <v>42661.132245370376</v>
      </c>
      <c r="T3621" s="11">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1">
        <f t="shared" si="340"/>
        <v>42037.938206018516</v>
      </c>
      <c r="T3622" s="11">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1">
        <f t="shared" si="340"/>
        <v>42619.935694444444</v>
      </c>
      <c r="T3623" s="11">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1">
        <f t="shared" si="340"/>
        <v>41877.221886574072</v>
      </c>
      <c r="T3624" s="11">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1">
        <f t="shared" si="340"/>
        <v>41828.736921296295</v>
      </c>
      <c r="T3625" s="11">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1">
        <f t="shared" si="340"/>
        <v>42545.774189814809</v>
      </c>
      <c r="T3626" s="11">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1">
        <f t="shared" si="340"/>
        <v>42157.652511574073</v>
      </c>
      <c r="T3627" s="11">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1">
        <f t="shared" si="340"/>
        <v>41846.667326388888</v>
      </c>
      <c r="T3628" s="11">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1">
        <f t="shared" si="340"/>
        <v>42460.741747685184</v>
      </c>
      <c r="T3629" s="11">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e">
        <f t="shared" si="337"/>
        <v>#DIV/0!</v>
      </c>
      <c r="Q3630" t="str">
        <f t="shared" si="338"/>
        <v>theater</v>
      </c>
      <c r="R3630" t="str">
        <f t="shared" si="339"/>
        <v>musical</v>
      </c>
      <c r="S3630" s="11">
        <f t="shared" si="340"/>
        <v>42291.833287037036</v>
      </c>
      <c r="T3630" s="11">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1">
        <f t="shared" si="340"/>
        <v>42437.094490740739</v>
      </c>
      <c r="T3631" s="11">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1">
        <f t="shared" si="340"/>
        <v>41942.84710648148</v>
      </c>
      <c r="T3632" s="11">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1">
        <f t="shared" si="340"/>
        <v>41880.753437499996</v>
      </c>
      <c r="T3633" s="11">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1">
        <f t="shared" si="340"/>
        <v>41946.936909722222</v>
      </c>
      <c r="T3634" s="11">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1">
        <f t="shared" si="340"/>
        <v>42649.623460648145</v>
      </c>
      <c r="T3635" s="11">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1">
        <f t="shared" si="340"/>
        <v>42701.166365740741</v>
      </c>
      <c r="T3636" s="11">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1">
        <f t="shared" si="340"/>
        <v>42450.88282407407</v>
      </c>
      <c r="T3637" s="11">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e">
        <f t="shared" si="337"/>
        <v>#DIV/0!</v>
      </c>
      <c r="Q3638" t="str">
        <f t="shared" si="338"/>
        <v>theater</v>
      </c>
      <c r="R3638" t="str">
        <f t="shared" si="339"/>
        <v>musical</v>
      </c>
      <c r="S3638" s="11">
        <f t="shared" si="340"/>
        <v>42226.694780092599</v>
      </c>
      <c r="T3638" s="11">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1">
        <f t="shared" si="340"/>
        <v>41975.700636574074</v>
      </c>
      <c r="T3639" s="11">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1">
        <f t="shared" si="340"/>
        <v>42053.672824074078</v>
      </c>
      <c r="T3640" s="11">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1">
        <f t="shared" si="340"/>
        <v>42590.677152777775</v>
      </c>
      <c r="T3641" s="11">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1">
        <f t="shared" si="340"/>
        <v>42104.781597222223</v>
      </c>
      <c r="T3642" s="11">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e">
        <f t="shared" si="337"/>
        <v>#DIV/0!</v>
      </c>
      <c r="Q3643" t="str">
        <f t="shared" si="338"/>
        <v>theater</v>
      </c>
      <c r="R3643" t="str">
        <f t="shared" si="339"/>
        <v>musical</v>
      </c>
      <c r="S3643" s="11">
        <f t="shared" si="340"/>
        <v>41899.627071759263</v>
      </c>
      <c r="T3643" s="11">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1">
        <f t="shared" si="340"/>
        <v>42297.816284722227</v>
      </c>
      <c r="T3644" s="11">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e">
        <f t="shared" si="337"/>
        <v>#DIV/0!</v>
      </c>
      <c r="Q3645" t="str">
        <f t="shared" si="338"/>
        <v>theater</v>
      </c>
      <c r="R3645" t="str">
        <f t="shared" si="339"/>
        <v>musical</v>
      </c>
      <c r="S3645" s="11">
        <f t="shared" si="340"/>
        <v>42285.143969907411</v>
      </c>
      <c r="T3645" s="11">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1">
        <f t="shared" si="340"/>
        <v>42409.241747685184</v>
      </c>
      <c r="T3646" s="11">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1">
        <f t="shared" si="340"/>
        <v>42665.970347222217</v>
      </c>
      <c r="T3647" s="11">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1">
        <f t="shared" si="340"/>
        <v>42140.421319444446</v>
      </c>
      <c r="T3648" s="11">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1">
        <f t="shared" si="340"/>
        <v>42598.749155092592</v>
      </c>
      <c r="T3649" s="11">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1">
        <f t="shared" si="340"/>
        <v>41887.292187500003</v>
      </c>
      <c r="T3650" s="11">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E3651/L3651</f>
        <v>97.5</v>
      </c>
      <c r="Q3651" t="str">
        <f t="shared" ref="Q3651:Q3714" si="344">LEFT(N3651, SEARCH("/", N3651, 1) -1)</f>
        <v>theater</v>
      </c>
      <c r="R3651" t="str">
        <f t="shared" ref="R3651:R3714" si="345">RIGHT(N3651, LEN(N3651)-FIND("/", N3651))</f>
        <v>plays</v>
      </c>
      <c r="S3651" s="11">
        <f t="shared" ref="S3651:S3714" si="346">(((J3651/60)/60)/24)+DATE(1970,1,1)</f>
        <v>41780.712893518517</v>
      </c>
      <c r="T3651" s="11">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1">
        <f t="shared" si="346"/>
        <v>42381.478981481487</v>
      </c>
      <c r="T3652" s="11">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1">
        <f t="shared" si="346"/>
        <v>41828.646319444444</v>
      </c>
      <c r="T3653" s="11">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1">
        <f t="shared" si="346"/>
        <v>42596.644699074073</v>
      </c>
      <c r="T3654" s="11">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1">
        <f t="shared" si="346"/>
        <v>42191.363506944443</v>
      </c>
      <c r="T3655" s="11">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1">
        <f t="shared" si="346"/>
        <v>42440.416504629626</v>
      </c>
      <c r="T3656" s="11">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1">
        <f t="shared" si="346"/>
        <v>42173.803217592591</v>
      </c>
      <c r="T3657" s="11">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1">
        <f t="shared" si="346"/>
        <v>42737.910138888896</v>
      </c>
      <c r="T3658" s="11">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1">
        <f t="shared" si="346"/>
        <v>42499.629849537043</v>
      </c>
      <c r="T3659" s="11">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1">
        <f t="shared" si="346"/>
        <v>41775.858564814815</v>
      </c>
      <c r="T3660" s="11">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1">
        <f t="shared" si="346"/>
        <v>42055.277199074073</v>
      </c>
      <c r="T3661" s="11">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1">
        <f t="shared" si="346"/>
        <v>41971.881076388891</v>
      </c>
      <c r="T3662" s="11">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1">
        <f t="shared" si="346"/>
        <v>42447.896666666667</v>
      </c>
      <c r="T3663" s="11">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1">
        <f t="shared" si="346"/>
        <v>42064.220069444447</v>
      </c>
      <c r="T3664" s="11">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1">
        <f t="shared" si="346"/>
        <v>42665.451736111107</v>
      </c>
      <c r="T3665" s="11">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1">
        <f t="shared" si="346"/>
        <v>42523.248715277776</v>
      </c>
      <c r="T3666" s="11">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1">
        <f t="shared" si="346"/>
        <v>42294.808124999996</v>
      </c>
      <c r="T3667" s="11">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1">
        <f t="shared" si="346"/>
        <v>41822.90488425926</v>
      </c>
      <c r="T3668" s="11">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1">
        <f t="shared" si="346"/>
        <v>42173.970127314817</v>
      </c>
      <c r="T3669" s="11">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1">
        <f t="shared" si="346"/>
        <v>42185.556157407409</v>
      </c>
      <c r="T3670" s="11">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1">
        <f t="shared" si="346"/>
        <v>42136.675196759257</v>
      </c>
      <c r="T3671" s="11">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1">
        <f t="shared" si="346"/>
        <v>42142.514016203699</v>
      </c>
      <c r="T3672" s="11">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1">
        <f t="shared" si="346"/>
        <v>41820.62809027778</v>
      </c>
      <c r="T3673" s="11">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1">
        <f t="shared" si="346"/>
        <v>41878.946574074071</v>
      </c>
      <c r="T3674" s="11">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1">
        <f t="shared" si="346"/>
        <v>41914.295104166667</v>
      </c>
      <c r="T3675" s="11">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1">
        <f t="shared" si="346"/>
        <v>42556.873020833329</v>
      </c>
      <c r="T3676" s="11">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1">
        <f t="shared" si="346"/>
        <v>42493.597013888888</v>
      </c>
      <c r="T3677" s="11">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1">
        <f t="shared" si="346"/>
        <v>41876.815787037034</v>
      </c>
      <c r="T3678" s="11">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1">
        <f t="shared" si="346"/>
        <v>41802.574282407404</v>
      </c>
      <c r="T3679" s="11">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1">
        <f t="shared" si="346"/>
        <v>42120.531226851846</v>
      </c>
      <c r="T3680" s="11">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1">
        <f t="shared" si="346"/>
        <v>41786.761354166665</v>
      </c>
      <c r="T3681" s="11">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1">
        <f t="shared" si="346"/>
        <v>42627.454097222217</v>
      </c>
      <c r="T3682" s="11">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1">
        <f t="shared" si="346"/>
        <v>42374.651504629626</v>
      </c>
      <c r="T3683" s="11">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1">
        <f t="shared" si="346"/>
        <v>41772.685393518521</v>
      </c>
      <c r="T3684" s="11">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1">
        <f t="shared" si="346"/>
        <v>42633.116851851853</v>
      </c>
      <c r="T3685" s="11">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1">
        <f t="shared" si="346"/>
        <v>42219.180393518516</v>
      </c>
      <c r="T3686" s="11">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1">
        <f t="shared" si="346"/>
        <v>41753.593275462961</v>
      </c>
      <c r="T3687" s="11">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1">
        <f t="shared" si="346"/>
        <v>42230.662731481483</v>
      </c>
      <c r="T3688" s="11">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1">
        <f t="shared" si="346"/>
        <v>41787.218229166669</v>
      </c>
      <c r="T3689" s="11">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1">
        <f t="shared" si="346"/>
        <v>41829.787083333329</v>
      </c>
      <c r="T3690" s="11">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1">
        <f t="shared" si="346"/>
        <v>42147.826840277776</v>
      </c>
      <c r="T3691" s="11">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1">
        <f t="shared" si="346"/>
        <v>41940.598182870373</v>
      </c>
      <c r="T3692" s="11">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1">
        <f t="shared" si="346"/>
        <v>42020.700567129628</v>
      </c>
      <c r="T3693" s="11">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1">
        <f t="shared" si="346"/>
        <v>41891.96503472222</v>
      </c>
      <c r="T3694" s="11">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1">
        <f t="shared" si="346"/>
        <v>42309.191307870366</v>
      </c>
      <c r="T3695" s="11">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1">
        <f t="shared" si="346"/>
        <v>42490.133877314816</v>
      </c>
      <c r="T3696" s="11">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1">
        <f t="shared" si="346"/>
        <v>41995.870486111111</v>
      </c>
      <c r="T3697" s="11">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1">
        <f t="shared" si="346"/>
        <v>41988.617083333331</v>
      </c>
      <c r="T3698" s="11">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1">
        <f t="shared" si="346"/>
        <v>42479.465833333335</v>
      </c>
      <c r="T3699" s="11">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1">
        <f t="shared" si="346"/>
        <v>42401.806562500002</v>
      </c>
      <c r="T3700" s="11">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1">
        <f t="shared" si="346"/>
        <v>41897.602037037039</v>
      </c>
      <c r="T3701" s="11">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1">
        <f t="shared" si="346"/>
        <v>41882.585648148146</v>
      </c>
      <c r="T3702" s="11">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1">
        <f t="shared" si="346"/>
        <v>42129.541585648149</v>
      </c>
      <c r="T3703" s="11">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1">
        <f t="shared" si="346"/>
        <v>42524.53800925926</v>
      </c>
      <c r="T3704" s="11">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1">
        <f t="shared" si="346"/>
        <v>42556.504490740743</v>
      </c>
      <c r="T3705" s="11">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1">
        <f t="shared" si="346"/>
        <v>42461.689745370371</v>
      </c>
      <c r="T3706" s="11">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1">
        <f t="shared" si="346"/>
        <v>41792.542986111112</v>
      </c>
      <c r="T3707" s="11">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1">
        <f t="shared" si="346"/>
        <v>41879.913761574076</v>
      </c>
      <c r="T3708" s="11">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1">
        <f t="shared" si="346"/>
        <v>42552.048356481479</v>
      </c>
      <c r="T3709" s="11">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1">
        <f t="shared" si="346"/>
        <v>41810.142199074071</v>
      </c>
      <c r="T3710" s="11">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1">
        <f t="shared" si="346"/>
        <v>41785.707708333335</v>
      </c>
      <c r="T3711" s="11">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1">
        <f t="shared" si="346"/>
        <v>42072.576249999998</v>
      </c>
      <c r="T3712" s="11">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1">
        <f t="shared" si="346"/>
        <v>41779.724224537036</v>
      </c>
      <c r="T3713" s="11">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1">
        <f t="shared" si="346"/>
        <v>42134.172071759262</v>
      </c>
      <c r="T3714" s="11">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E3715/L3715</f>
        <v>106.84210526315789</v>
      </c>
      <c r="Q3715" t="str">
        <f t="shared" ref="Q3715:Q3778" si="350">LEFT(N3715, SEARCH("/", N3715, 1) -1)</f>
        <v>theater</v>
      </c>
      <c r="R3715" t="str">
        <f t="shared" ref="R3715:R3778" si="351">RIGHT(N3715, LEN(N3715)-FIND("/", N3715))</f>
        <v>plays</v>
      </c>
      <c r="S3715" s="11">
        <f t="shared" ref="S3715:S3778" si="352">(((J3715/60)/60)/24)+DATE(1970,1,1)</f>
        <v>42505.738032407404</v>
      </c>
      <c r="T3715" s="11">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1">
        <f t="shared" si="352"/>
        <v>42118.556331018524</v>
      </c>
      <c r="T3716" s="11">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1">
        <f t="shared" si="352"/>
        <v>42036.995590277773</v>
      </c>
      <c r="T3717" s="11">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1">
        <f t="shared" si="352"/>
        <v>42360.887835648144</v>
      </c>
      <c r="T3718" s="11">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1">
        <f t="shared" si="352"/>
        <v>42102.866307870368</v>
      </c>
      <c r="T3719" s="11">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1">
        <f t="shared" si="352"/>
        <v>42032.716145833328</v>
      </c>
      <c r="T3720" s="11">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1">
        <f t="shared" si="352"/>
        <v>42147.729930555557</v>
      </c>
      <c r="T3721" s="11">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1">
        <f t="shared" si="352"/>
        <v>42165.993125000001</v>
      </c>
      <c r="T3722" s="11">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1">
        <f t="shared" si="352"/>
        <v>41927.936157407406</v>
      </c>
      <c r="T3723" s="11">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1">
        <f t="shared" si="352"/>
        <v>42381.671840277777</v>
      </c>
      <c r="T3724" s="11">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1">
        <f t="shared" si="352"/>
        <v>41943.753032407411</v>
      </c>
      <c r="T3725" s="11">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1">
        <f t="shared" si="352"/>
        <v>42465.491435185191</v>
      </c>
      <c r="T3726" s="11">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1">
        <f t="shared" si="352"/>
        <v>42401.945219907408</v>
      </c>
      <c r="T3727" s="11">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1">
        <f t="shared" si="352"/>
        <v>42462.140868055561</v>
      </c>
      <c r="T3728" s="11">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1">
        <f t="shared" si="352"/>
        <v>42632.348310185189</v>
      </c>
      <c r="T3729" s="11">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1">
        <f t="shared" si="352"/>
        <v>42205.171018518522</v>
      </c>
      <c r="T3730" s="11">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1">
        <f t="shared" si="352"/>
        <v>42041.205000000002</v>
      </c>
      <c r="T3731" s="11">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1">
        <f t="shared" si="352"/>
        <v>42203.677766203706</v>
      </c>
      <c r="T3732" s="11">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1">
        <f t="shared" si="352"/>
        <v>41983.752847222218</v>
      </c>
      <c r="T3733" s="11">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1">
        <f t="shared" si="352"/>
        <v>41968.677465277782</v>
      </c>
      <c r="T3734" s="11">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e">
        <f t="shared" si="349"/>
        <v>#DIV/0!</v>
      </c>
      <c r="Q3735" t="str">
        <f t="shared" si="350"/>
        <v>theater</v>
      </c>
      <c r="R3735" t="str">
        <f t="shared" si="351"/>
        <v>plays</v>
      </c>
      <c r="S3735" s="11">
        <f t="shared" si="352"/>
        <v>42103.024398148147</v>
      </c>
      <c r="T3735" s="11">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1">
        <f t="shared" si="352"/>
        <v>42089.901574074072</v>
      </c>
      <c r="T3736" s="11">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1">
        <f t="shared" si="352"/>
        <v>42122.693159722221</v>
      </c>
      <c r="T3737" s="11">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1">
        <f t="shared" si="352"/>
        <v>42048.711724537032</v>
      </c>
      <c r="T3738" s="11">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1">
        <f t="shared" si="352"/>
        <v>42297.691006944442</v>
      </c>
      <c r="T3739" s="11">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1">
        <f t="shared" si="352"/>
        <v>41813.938715277778</v>
      </c>
      <c r="T3740" s="11">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1">
        <f t="shared" si="352"/>
        <v>42548.449861111112</v>
      </c>
      <c r="T3741" s="11">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1">
        <f t="shared" si="352"/>
        <v>41833.089756944442</v>
      </c>
      <c r="T3742" s="11">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e">
        <f t="shared" si="349"/>
        <v>#DIV/0!</v>
      </c>
      <c r="Q3743" t="str">
        <f t="shared" si="350"/>
        <v>theater</v>
      </c>
      <c r="R3743" t="str">
        <f t="shared" si="351"/>
        <v>plays</v>
      </c>
      <c r="S3743" s="11">
        <f t="shared" si="352"/>
        <v>42325.920717592591</v>
      </c>
      <c r="T3743" s="11">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1">
        <f t="shared" si="352"/>
        <v>41858.214629629627</v>
      </c>
      <c r="T3744" s="11">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e">
        <f t="shared" si="349"/>
        <v>#DIV/0!</v>
      </c>
      <c r="Q3745" t="str">
        <f t="shared" si="350"/>
        <v>theater</v>
      </c>
      <c r="R3745" t="str">
        <f t="shared" si="351"/>
        <v>plays</v>
      </c>
      <c r="S3745" s="11">
        <f t="shared" si="352"/>
        <v>41793.710231481484</v>
      </c>
      <c r="T3745" s="11">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e">
        <f t="shared" si="349"/>
        <v>#DIV/0!</v>
      </c>
      <c r="Q3746" t="str">
        <f t="shared" si="350"/>
        <v>theater</v>
      </c>
      <c r="R3746" t="str">
        <f t="shared" si="351"/>
        <v>plays</v>
      </c>
      <c r="S3746" s="11">
        <f t="shared" si="352"/>
        <v>41793.814259259263</v>
      </c>
      <c r="T3746" s="11">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1">
        <f t="shared" si="352"/>
        <v>41831.697939814818</v>
      </c>
      <c r="T3747" s="11">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1">
        <f t="shared" si="352"/>
        <v>42621.389340277776</v>
      </c>
      <c r="T3748" s="11">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1">
        <f t="shared" si="352"/>
        <v>42164.299722222218</v>
      </c>
      <c r="T3749" s="11">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1">
        <f t="shared" si="352"/>
        <v>42395.706435185188</v>
      </c>
      <c r="T3750" s="11">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1">
        <f t="shared" si="352"/>
        <v>42458.127175925925</v>
      </c>
      <c r="T3751" s="11">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1">
        <f t="shared" si="352"/>
        <v>42016.981574074074</v>
      </c>
      <c r="T3752" s="11">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1">
        <f t="shared" si="352"/>
        <v>42403.035567129627</v>
      </c>
      <c r="T3753" s="11">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1">
        <f t="shared" si="352"/>
        <v>42619.802488425921</v>
      </c>
      <c r="T3754" s="11">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1">
        <f t="shared" si="352"/>
        <v>42128.824074074073</v>
      </c>
      <c r="T3755" s="11">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1">
        <f t="shared" si="352"/>
        <v>41808.881215277775</v>
      </c>
      <c r="T3756" s="11">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1">
        <f t="shared" si="352"/>
        <v>42445.866979166662</v>
      </c>
      <c r="T3757" s="11">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1">
        <f t="shared" si="352"/>
        <v>41771.814791666664</v>
      </c>
      <c r="T3758" s="11">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1">
        <f t="shared" si="352"/>
        <v>41954.850868055553</v>
      </c>
      <c r="T3759" s="11">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1">
        <f t="shared" si="352"/>
        <v>41747.471504629626</v>
      </c>
      <c r="T3760" s="11">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1">
        <f t="shared" si="352"/>
        <v>42182.108252314814</v>
      </c>
      <c r="T3761" s="11">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1">
        <f t="shared" si="352"/>
        <v>41739.525300925925</v>
      </c>
      <c r="T3762" s="11">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1">
        <f t="shared" si="352"/>
        <v>42173.466863425929</v>
      </c>
      <c r="T3763" s="11">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1">
        <f t="shared" si="352"/>
        <v>42193.813530092593</v>
      </c>
      <c r="T3764" s="11">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1">
        <f t="shared" si="352"/>
        <v>42065.750300925924</v>
      </c>
      <c r="T3765" s="11">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1">
        <f t="shared" si="352"/>
        <v>42499.842962962968</v>
      </c>
      <c r="T3766" s="11">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1">
        <f t="shared" si="352"/>
        <v>41820.776412037041</v>
      </c>
      <c r="T3767" s="11">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1">
        <f t="shared" si="352"/>
        <v>41788.167187500003</v>
      </c>
      <c r="T3768" s="11">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1">
        <f t="shared" si="352"/>
        <v>42050.019641203704</v>
      </c>
      <c r="T3769" s="11">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1">
        <f t="shared" si="352"/>
        <v>41772.727893518517</v>
      </c>
      <c r="T3770" s="11">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1">
        <f t="shared" si="352"/>
        <v>42445.598136574074</v>
      </c>
      <c r="T3771" s="11">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1">
        <f t="shared" si="352"/>
        <v>42138.930671296301</v>
      </c>
      <c r="T3772" s="11">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1">
        <f t="shared" si="352"/>
        <v>42493.857083333336</v>
      </c>
      <c r="T3773" s="11">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1">
        <f t="shared" si="352"/>
        <v>42682.616967592592</v>
      </c>
      <c r="T3774" s="11">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1">
        <f t="shared" si="352"/>
        <v>42656.005173611105</v>
      </c>
      <c r="T3775" s="11">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1">
        <f t="shared" si="352"/>
        <v>42087.792303240742</v>
      </c>
      <c r="T3776" s="11">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1">
        <f t="shared" si="352"/>
        <v>42075.942627314813</v>
      </c>
      <c r="T3777" s="11">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1">
        <f t="shared" si="352"/>
        <v>41814.367800925924</v>
      </c>
      <c r="T3778" s="11">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E3779/L3779</f>
        <v>48.542372881355931</v>
      </c>
      <c r="Q3779" t="str">
        <f t="shared" ref="Q3779:Q3842" si="356">LEFT(N3779, SEARCH("/", N3779, 1) -1)</f>
        <v>theater</v>
      </c>
      <c r="R3779" t="str">
        <f t="shared" ref="R3779:R3842" si="357">RIGHT(N3779, LEN(N3779)-FIND("/", N3779))</f>
        <v>musical</v>
      </c>
      <c r="S3779" s="11">
        <f t="shared" ref="S3779:S3842" si="358">(((J3779/60)/60)/24)+DATE(1970,1,1)</f>
        <v>41887.111354166671</v>
      </c>
      <c r="T3779" s="11">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1">
        <f t="shared" si="358"/>
        <v>41989.819212962961</v>
      </c>
      <c r="T3780" s="11">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1">
        <f t="shared" si="358"/>
        <v>42425.735416666663</v>
      </c>
      <c r="T3781" s="11">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1">
        <f t="shared" si="358"/>
        <v>42166.219733796301</v>
      </c>
      <c r="T3782" s="11">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1">
        <f t="shared" si="358"/>
        <v>41865.882928240739</v>
      </c>
      <c r="T3783" s="11">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1">
        <f t="shared" si="358"/>
        <v>42546.862233796302</v>
      </c>
      <c r="T3784" s="11">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1">
        <f t="shared" si="358"/>
        <v>42420.140277777777</v>
      </c>
      <c r="T3785" s="11">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1">
        <f t="shared" si="358"/>
        <v>42531.980694444443</v>
      </c>
      <c r="T3786" s="11">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1">
        <f t="shared" si="358"/>
        <v>42548.63853009259</v>
      </c>
      <c r="T3787" s="11">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1">
        <f t="shared" si="358"/>
        <v>42487.037905092591</v>
      </c>
      <c r="T3788" s="11">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1">
        <f t="shared" si="358"/>
        <v>42167.534791666665</v>
      </c>
      <c r="T3789" s="11">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1">
        <f t="shared" si="358"/>
        <v>42333.695821759262</v>
      </c>
      <c r="T3790" s="11">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1">
        <f t="shared" si="358"/>
        <v>42138.798819444448</v>
      </c>
      <c r="T3791" s="11">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e">
        <f t="shared" si="355"/>
        <v>#DIV/0!</v>
      </c>
      <c r="Q3792" t="str">
        <f t="shared" si="356"/>
        <v>theater</v>
      </c>
      <c r="R3792" t="str">
        <f t="shared" si="357"/>
        <v>musical</v>
      </c>
      <c r="S3792" s="11">
        <f t="shared" si="358"/>
        <v>42666.666932870372</v>
      </c>
      <c r="T3792" s="11">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e">
        <f t="shared" si="355"/>
        <v>#DIV/0!</v>
      </c>
      <c r="Q3793" t="str">
        <f t="shared" si="356"/>
        <v>theater</v>
      </c>
      <c r="R3793" t="str">
        <f t="shared" si="357"/>
        <v>musical</v>
      </c>
      <c r="S3793" s="11">
        <f t="shared" si="358"/>
        <v>41766.692037037035</v>
      </c>
      <c r="T3793" s="11">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1">
        <f t="shared" si="358"/>
        <v>42170.447013888886</v>
      </c>
      <c r="T3794" s="11">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1">
        <f t="shared" si="358"/>
        <v>41968.938993055555</v>
      </c>
      <c r="T3795" s="11">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1">
        <f t="shared" si="358"/>
        <v>42132.58048611111</v>
      </c>
      <c r="T3796" s="11">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1">
        <f t="shared" si="358"/>
        <v>42201.436226851853</v>
      </c>
      <c r="T3797" s="11">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1">
        <f t="shared" si="358"/>
        <v>42689.029583333337</v>
      </c>
      <c r="T3798" s="11">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1">
        <f t="shared" si="358"/>
        <v>42084.881539351853</v>
      </c>
      <c r="T3799" s="11">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1">
        <f t="shared" si="358"/>
        <v>41831.722777777781</v>
      </c>
      <c r="T3800" s="11">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1">
        <f t="shared" si="358"/>
        <v>42410.93105324074</v>
      </c>
      <c r="T3801" s="11">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1">
        <f t="shared" si="358"/>
        <v>41982.737071759257</v>
      </c>
      <c r="T3802" s="11">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1">
        <f t="shared" si="358"/>
        <v>41975.676111111112</v>
      </c>
      <c r="T3803" s="11">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e">
        <f t="shared" si="355"/>
        <v>#DIV/0!</v>
      </c>
      <c r="Q3804" t="str">
        <f t="shared" si="356"/>
        <v>theater</v>
      </c>
      <c r="R3804" t="str">
        <f t="shared" si="357"/>
        <v>musical</v>
      </c>
      <c r="S3804" s="11">
        <f t="shared" si="358"/>
        <v>42269.126226851848</v>
      </c>
      <c r="T3804" s="11">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1">
        <f t="shared" si="358"/>
        <v>42403.971851851849</v>
      </c>
      <c r="T3805" s="11">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e">
        <f t="shared" si="355"/>
        <v>#DIV/0!</v>
      </c>
      <c r="Q3806" t="str">
        <f t="shared" si="356"/>
        <v>theater</v>
      </c>
      <c r="R3806" t="str">
        <f t="shared" si="357"/>
        <v>musical</v>
      </c>
      <c r="S3806" s="11">
        <f t="shared" si="358"/>
        <v>42527.00953703704</v>
      </c>
      <c r="T3806" s="11">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1">
        <f t="shared" si="358"/>
        <v>41849.887037037035</v>
      </c>
      <c r="T3807" s="11">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1">
        <f t="shared" si="358"/>
        <v>41799.259039351848</v>
      </c>
      <c r="T3808" s="11">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1">
        <f t="shared" si="358"/>
        <v>42090.909016203703</v>
      </c>
      <c r="T3809" s="11">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1">
        <f t="shared" si="358"/>
        <v>42059.453923611116</v>
      </c>
      <c r="T3810" s="11">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1">
        <f t="shared" si="358"/>
        <v>41800.526701388888</v>
      </c>
      <c r="T3811" s="11">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1">
        <f t="shared" si="358"/>
        <v>42054.849050925928</v>
      </c>
      <c r="T3812" s="11">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1">
        <f t="shared" si="358"/>
        <v>42487.62700231481</v>
      </c>
      <c r="T3813" s="11">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1">
        <f t="shared" si="358"/>
        <v>42109.751250000001</v>
      </c>
      <c r="T3814" s="11">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1">
        <f t="shared" si="358"/>
        <v>42497.275706018518</v>
      </c>
      <c r="T3815" s="11">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1">
        <f t="shared" si="358"/>
        <v>42058.904074074075</v>
      </c>
      <c r="T3816" s="11">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1">
        <f t="shared" si="358"/>
        <v>42207.259918981479</v>
      </c>
      <c r="T3817" s="11">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1">
        <f t="shared" si="358"/>
        <v>41807.690081018518</v>
      </c>
      <c r="T3818" s="11">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1">
        <f t="shared" si="358"/>
        <v>42284.69694444444</v>
      </c>
      <c r="T3819" s="11">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1">
        <f t="shared" si="358"/>
        <v>42045.84238425926</v>
      </c>
      <c r="T3820" s="11">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1">
        <f t="shared" si="358"/>
        <v>42184.209537037037</v>
      </c>
      <c r="T3821" s="11">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1">
        <f t="shared" si="358"/>
        <v>42160.651817129634</v>
      </c>
      <c r="T3822" s="11">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1">
        <f t="shared" si="358"/>
        <v>42341.180636574078</v>
      </c>
      <c r="T3823" s="11">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1">
        <f t="shared" si="358"/>
        <v>42329.838159722218</v>
      </c>
      <c r="T3824" s="11">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1">
        <f t="shared" si="358"/>
        <v>42170.910231481481</v>
      </c>
      <c r="T3825" s="11">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1">
        <f t="shared" si="358"/>
        <v>42571.626192129625</v>
      </c>
      <c r="T3826" s="11">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1">
        <f t="shared" si="358"/>
        <v>42151.069606481484</v>
      </c>
      <c r="T3827" s="11">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1">
        <f t="shared" si="358"/>
        <v>42101.423541666663</v>
      </c>
      <c r="T3828" s="11">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1">
        <f t="shared" si="358"/>
        <v>42034.928252314814</v>
      </c>
      <c r="T3829" s="11">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1">
        <f t="shared" si="358"/>
        <v>41944.527627314819</v>
      </c>
      <c r="T3830" s="11">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1">
        <f t="shared" si="358"/>
        <v>42593.865405092598</v>
      </c>
      <c r="T3831" s="11">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1">
        <f t="shared" si="358"/>
        <v>42503.740868055553</v>
      </c>
      <c r="T3832" s="11">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1">
        <f t="shared" si="358"/>
        <v>41927.848900462966</v>
      </c>
      <c r="T3833" s="11">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1">
        <f t="shared" si="358"/>
        <v>42375.114988425921</v>
      </c>
      <c r="T3834" s="11">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1">
        <f t="shared" si="358"/>
        <v>41963.872361111105</v>
      </c>
      <c r="T3835" s="11">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1">
        <f t="shared" si="358"/>
        <v>42143.445219907408</v>
      </c>
      <c r="T3836" s="11">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1">
        <f t="shared" si="358"/>
        <v>42460.94222222222</v>
      </c>
      <c r="T3837" s="11">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1">
        <f t="shared" si="358"/>
        <v>42553.926527777774</v>
      </c>
      <c r="T3838" s="11">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1">
        <f t="shared" si="358"/>
        <v>42152.765717592592</v>
      </c>
      <c r="T3839" s="11">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1">
        <f t="shared" si="358"/>
        <v>42116.710752314815</v>
      </c>
      <c r="T3840" s="11">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1">
        <f t="shared" si="358"/>
        <v>42155.142638888887</v>
      </c>
      <c r="T3841" s="11">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1">
        <f t="shared" si="358"/>
        <v>42432.701724537037</v>
      </c>
      <c r="T3842" s="11">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E3843/L3843</f>
        <v>25.647058823529413</v>
      </c>
      <c r="Q3843" t="str">
        <f t="shared" ref="Q3843:Q3906" si="362">LEFT(N3843, SEARCH("/", N3843, 1) -1)</f>
        <v>theater</v>
      </c>
      <c r="R3843" t="str">
        <f t="shared" ref="R3843:R3906" si="363">RIGHT(N3843, LEN(N3843)-FIND("/", N3843))</f>
        <v>plays</v>
      </c>
      <c r="S3843" s="11">
        <f t="shared" ref="S3843:S3906" si="364">(((J3843/60)/60)/24)+DATE(1970,1,1)</f>
        <v>41780.785729166666</v>
      </c>
      <c r="T3843" s="11">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1">
        <f t="shared" si="364"/>
        <v>41740.493657407409</v>
      </c>
      <c r="T3844" s="11">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1">
        <f t="shared" si="364"/>
        <v>41766.072500000002</v>
      </c>
      <c r="T3845" s="11">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1">
        <f t="shared" si="364"/>
        <v>41766.617291666669</v>
      </c>
      <c r="T3846" s="11">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1">
        <f t="shared" si="364"/>
        <v>42248.627013888887</v>
      </c>
      <c r="T3847" s="11">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1">
        <f t="shared" si="364"/>
        <v>41885.221550925926</v>
      </c>
      <c r="T3848" s="11">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1">
        <f t="shared" si="364"/>
        <v>42159.224432870367</v>
      </c>
      <c r="T3849" s="11">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1">
        <f t="shared" si="364"/>
        <v>42265.817002314812</v>
      </c>
      <c r="T3850" s="11">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1">
        <f t="shared" si="364"/>
        <v>42136.767175925925</v>
      </c>
      <c r="T3851" s="11">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1">
        <f t="shared" si="364"/>
        <v>41975.124340277776</v>
      </c>
      <c r="T3852" s="11">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1">
        <f t="shared" si="364"/>
        <v>42172.439571759256</v>
      </c>
      <c r="T3853" s="11">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1">
        <f t="shared" si="364"/>
        <v>42065.190694444449</v>
      </c>
      <c r="T3854" s="11">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1">
        <f t="shared" si="364"/>
        <v>41848.84002314815</v>
      </c>
      <c r="T3855" s="11">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1">
        <f t="shared" si="364"/>
        <v>42103.884930555556</v>
      </c>
      <c r="T3856" s="11">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1">
        <f t="shared" si="364"/>
        <v>42059.970729166671</v>
      </c>
      <c r="T3857" s="11">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1">
        <f t="shared" si="364"/>
        <v>42041.743090277778</v>
      </c>
      <c r="T3858" s="11">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1">
        <f t="shared" si="364"/>
        <v>41829.73715277778</v>
      </c>
      <c r="T3859" s="11">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1">
        <f t="shared" si="364"/>
        <v>42128.431064814817</v>
      </c>
      <c r="T3860" s="11">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1">
        <f t="shared" si="364"/>
        <v>41789.893599537041</v>
      </c>
      <c r="T3861" s="11">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1">
        <f t="shared" si="364"/>
        <v>41833.660995370366</v>
      </c>
      <c r="T3862" s="11">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1">
        <f t="shared" si="364"/>
        <v>41914.590011574073</v>
      </c>
      <c r="T3863" s="11">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1">
        <f t="shared" si="364"/>
        <v>42611.261064814811</v>
      </c>
      <c r="T3864" s="11">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e">
        <f t="shared" si="361"/>
        <v>#DIV/0!</v>
      </c>
      <c r="Q3865" t="str">
        <f t="shared" si="362"/>
        <v>theater</v>
      </c>
      <c r="R3865" t="str">
        <f t="shared" si="363"/>
        <v>plays</v>
      </c>
      <c r="S3865" s="11">
        <f t="shared" si="364"/>
        <v>42253.633159722223</v>
      </c>
      <c r="T3865" s="11">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1">
        <f t="shared" si="364"/>
        <v>42295.891828703709</v>
      </c>
      <c r="T3866" s="11">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1">
        <f t="shared" si="364"/>
        <v>41841.651597222226</v>
      </c>
      <c r="T3867" s="11">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1">
        <f t="shared" si="364"/>
        <v>42402.947002314817</v>
      </c>
      <c r="T3868" s="11">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1">
        <f t="shared" si="364"/>
        <v>42509.814108796301</v>
      </c>
      <c r="T3869" s="11">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1">
        <f t="shared" si="364"/>
        <v>41865.659780092588</v>
      </c>
      <c r="T3870" s="11">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1">
        <f t="shared" si="364"/>
        <v>42047.724444444444</v>
      </c>
      <c r="T3871" s="11">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1">
        <f t="shared" si="364"/>
        <v>41793.17219907407</v>
      </c>
      <c r="T3872" s="11">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1">
        <f t="shared" si="364"/>
        <v>42763.780671296292</v>
      </c>
      <c r="T3873" s="11">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e">
        <f t="shared" si="361"/>
        <v>#DIV/0!</v>
      </c>
      <c r="Q3874" t="str">
        <f t="shared" si="362"/>
        <v>theater</v>
      </c>
      <c r="R3874" t="str">
        <f t="shared" si="363"/>
        <v>musical</v>
      </c>
      <c r="S3874" s="11">
        <f t="shared" si="364"/>
        <v>42180.145787037036</v>
      </c>
      <c r="T3874" s="11">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e">
        <f t="shared" si="361"/>
        <v>#DIV/0!</v>
      </c>
      <c r="Q3875" t="str">
        <f t="shared" si="362"/>
        <v>theater</v>
      </c>
      <c r="R3875" t="str">
        <f t="shared" si="363"/>
        <v>musical</v>
      </c>
      <c r="S3875" s="11">
        <f t="shared" si="364"/>
        <v>42255.696006944447</v>
      </c>
      <c r="T3875" s="11">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e">
        <f t="shared" si="361"/>
        <v>#DIV/0!</v>
      </c>
      <c r="Q3876" t="str">
        <f t="shared" si="362"/>
        <v>theater</v>
      </c>
      <c r="R3876" t="str">
        <f t="shared" si="363"/>
        <v>musical</v>
      </c>
      <c r="S3876" s="11">
        <f t="shared" si="364"/>
        <v>42007.016458333332</v>
      </c>
      <c r="T3876" s="11">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e">
        <f t="shared" si="361"/>
        <v>#DIV/0!</v>
      </c>
      <c r="Q3877" t="str">
        <f t="shared" si="362"/>
        <v>theater</v>
      </c>
      <c r="R3877" t="str">
        <f t="shared" si="363"/>
        <v>musical</v>
      </c>
      <c r="S3877" s="11">
        <f t="shared" si="364"/>
        <v>42615.346817129626</v>
      </c>
      <c r="T3877" s="11">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1">
        <f t="shared" si="364"/>
        <v>42372.624166666668</v>
      </c>
      <c r="T3878" s="11">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1">
        <f t="shared" si="364"/>
        <v>42682.67768518519</v>
      </c>
      <c r="T3879" s="11">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1">
        <f t="shared" si="364"/>
        <v>42154.818819444445</v>
      </c>
      <c r="T3880" s="11">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e">
        <f t="shared" si="361"/>
        <v>#DIV/0!</v>
      </c>
      <c r="Q3881" t="str">
        <f t="shared" si="362"/>
        <v>theater</v>
      </c>
      <c r="R3881" t="str">
        <f t="shared" si="363"/>
        <v>musical</v>
      </c>
      <c r="S3881" s="11">
        <f t="shared" si="364"/>
        <v>41999.861064814817</v>
      </c>
      <c r="T3881" s="11">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1">
        <f t="shared" si="364"/>
        <v>41815.815046296295</v>
      </c>
      <c r="T3882" s="11">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1">
        <f t="shared" si="364"/>
        <v>42756.018506944441</v>
      </c>
      <c r="T3883" s="11">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e">
        <f t="shared" si="361"/>
        <v>#DIV/0!</v>
      </c>
      <c r="Q3884" t="str">
        <f t="shared" si="362"/>
        <v>theater</v>
      </c>
      <c r="R3884" t="str">
        <f t="shared" si="363"/>
        <v>musical</v>
      </c>
      <c r="S3884" s="11">
        <f t="shared" si="364"/>
        <v>42373.983449074076</v>
      </c>
      <c r="T3884" s="11">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e">
        <f t="shared" si="361"/>
        <v>#DIV/0!</v>
      </c>
      <c r="Q3885" t="str">
        <f t="shared" si="362"/>
        <v>theater</v>
      </c>
      <c r="R3885" t="str">
        <f t="shared" si="363"/>
        <v>musical</v>
      </c>
      <c r="S3885" s="11">
        <f t="shared" si="364"/>
        <v>41854.602650462963</v>
      </c>
      <c r="T3885" s="11">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e">
        <f t="shared" si="361"/>
        <v>#DIV/0!</v>
      </c>
      <c r="Q3886" t="str">
        <f t="shared" si="362"/>
        <v>theater</v>
      </c>
      <c r="R3886" t="str">
        <f t="shared" si="363"/>
        <v>musical</v>
      </c>
      <c r="S3886" s="11">
        <f t="shared" si="364"/>
        <v>42065.791574074072</v>
      </c>
      <c r="T3886" s="11">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e">
        <f t="shared" si="361"/>
        <v>#DIV/0!</v>
      </c>
      <c r="Q3887" t="str">
        <f t="shared" si="362"/>
        <v>theater</v>
      </c>
      <c r="R3887" t="str">
        <f t="shared" si="363"/>
        <v>musical</v>
      </c>
      <c r="S3887" s="11">
        <f t="shared" si="364"/>
        <v>42469.951284722221</v>
      </c>
      <c r="T3887" s="11">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e">
        <f t="shared" si="361"/>
        <v>#DIV/0!</v>
      </c>
      <c r="Q3888" t="str">
        <f t="shared" si="362"/>
        <v>theater</v>
      </c>
      <c r="R3888" t="str">
        <f t="shared" si="363"/>
        <v>musical</v>
      </c>
      <c r="S3888" s="11">
        <f t="shared" si="364"/>
        <v>41954.228032407409</v>
      </c>
      <c r="T3888" s="11">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1">
        <f t="shared" si="364"/>
        <v>42079.857974537037</v>
      </c>
      <c r="T3889" s="11">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1">
        <f t="shared" si="364"/>
        <v>42762.545810185184</v>
      </c>
      <c r="T3890" s="11">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1">
        <f t="shared" si="364"/>
        <v>41977.004976851851</v>
      </c>
      <c r="T3891" s="11">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1">
        <f t="shared" si="364"/>
        <v>42171.758611111116</v>
      </c>
      <c r="T3892" s="11">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1">
        <f t="shared" si="364"/>
        <v>42056.1324537037</v>
      </c>
      <c r="T3893" s="11">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e">
        <f t="shared" si="361"/>
        <v>#DIV/0!</v>
      </c>
      <c r="Q3894" t="str">
        <f t="shared" si="362"/>
        <v>theater</v>
      </c>
      <c r="R3894" t="str">
        <f t="shared" si="363"/>
        <v>plays</v>
      </c>
      <c r="S3894" s="11">
        <f t="shared" si="364"/>
        <v>41867.652280092596</v>
      </c>
      <c r="T3894" s="11">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1">
        <f t="shared" si="364"/>
        <v>41779.657870370371</v>
      </c>
      <c r="T3895" s="11">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1">
        <f t="shared" si="364"/>
        <v>42679.958472222221</v>
      </c>
      <c r="T3896" s="11">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1">
        <f t="shared" si="364"/>
        <v>42032.250208333338</v>
      </c>
      <c r="T3897" s="11">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1">
        <f t="shared" si="364"/>
        <v>41793.191875000004</v>
      </c>
      <c r="T3898" s="11">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1">
        <f t="shared" si="364"/>
        <v>41982.87364583333</v>
      </c>
      <c r="T3899" s="11">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1">
        <f t="shared" si="364"/>
        <v>42193.482291666667</v>
      </c>
      <c r="T3900" s="11">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1">
        <f t="shared" si="364"/>
        <v>41843.775011574071</v>
      </c>
      <c r="T3901" s="11">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1">
        <f t="shared" si="364"/>
        <v>42136.092488425929</v>
      </c>
      <c r="T3902" s="11">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1">
        <f t="shared" si="364"/>
        <v>42317.826377314821</v>
      </c>
      <c r="T3903" s="11">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1">
        <f t="shared" si="364"/>
        <v>42663.468078703707</v>
      </c>
      <c r="T3904" s="11">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e">
        <f t="shared" si="361"/>
        <v>#DIV/0!</v>
      </c>
      <c r="Q3905" t="str">
        <f t="shared" si="362"/>
        <v>theater</v>
      </c>
      <c r="R3905" t="str">
        <f t="shared" si="363"/>
        <v>plays</v>
      </c>
      <c r="S3905" s="11">
        <f t="shared" si="364"/>
        <v>42186.01116898148</v>
      </c>
      <c r="T3905" s="11">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1">
        <f t="shared" si="364"/>
        <v>42095.229166666672</v>
      </c>
      <c r="T3906" s="11">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E3907/L3907</f>
        <v>24.714285714285715</v>
      </c>
      <c r="Q3907" t="str">
        <f t="shared" ref="Q3907:Q3970" si="368">LEFT(N3907, SEARCH("/", N3907, 1) -1)</f>
        <v>theater</v>
      </c>
      <c r="R3907" t="str">
        <f t="shared" ref="R3907:R3970" si="369">RIGHT(N3907, LEN(N3907)-FIND("/", N3907))</f>
        <v>plays</v>
      </c>
      <c r="S3907" s="11">
        <f t="shared" ref="S3907:S3970" si="370">(((J3907/60)/60)/24)+DATE(1970,1,1)</f>
        <v>42124.623877314814</v>
      </c>
      <c r="T3907" s="11">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1">
        <f t="shared" si="370"/>
        <v>42143.917743055557</v>
      </c>
      <c r="T3908" s="11">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1">
        <f t="shared" si="370"/>
        <v>41906.819513888891</v>
      </c>
      <c r="T3909" s="11">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1">
        <f t="shared" si="370"/>
        <v>41834.135370370372</v>
      </c>
      <c r="T3910" s="11">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1">
        <f t="shared" si="370"/>
        <v>41863.359282407408</v>
      </c>
      <c r="T3911" s="11">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1">
        <f t="shared" si="370"/>
        <v>42224.756909722222</v>
      </c>
      <c r="T3912" s="11">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1">
        <f t="shared" si="370"/>
        <v>41939.8122337963</v>
      </c>
      <c r="T3913" s="11">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1">
        <f t="shared" si="370"/>
        <v>42059.270023148143</v>
      </c>
      <c r="T3914" s="11">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1">
        <f t="shared" si="370"/>
        <v>42308.211215277777</v>
      </c>
      <c r="T3915" s="11">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1">
        <f t="shared" si="370"/>
        <v>42114.818935185183</v>
      </c>
      <c r="T3916" s="11">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1">
        <f t="shared" si="370"/>
        <v>42492.98505787037</v>
      </c>
      <c r="T3917" s="11">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e">
        <f t="shared" si="367"/>
        <v>#DIV/0!</v>
      </c>
      <c r="Q3918" t="str">
        <f t="shared" si="368"/>
        <v>theater</v>
      </c>
      <c r="R3918" t="str">
        <f t="shared" si="369"/>
        <v>plays</v>
      </c>
      <c r="S3918" s="11">
        <f t="shared" si="370"/>
        <v>42494.471666666665</v>
      </c>
      <c r="T3918" s="11">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1">
        <f t="shared" si="370"/>
        <v>41863.527326388888</v>
      </c>
      <c r="T3919" s="11">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1">
        <f t="shared" si="370"/>
        <v>41843.664618055554</v>
      </c>
      <c r="T3920" s="11">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1">
        <f t="shared" si="370"/>
        <v>42358.684872685189</v>
      </c>
      <c r="T3921" s="11">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1">
        <f t="shared" si="370"/>
        <v>42657.38726851852</v>
      </c>
      <c r="T3922" s="11">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e">
        <f t="shared" si="367"/>
        <v>#DIV/0!</v>
      </c>
      <c r="Q3923" t="str">
        <f t="shared" si="368"/>
        <v>theater</v>
      </c>
      <c r="R3923" t="str">
        <f t="shared" si="369"/>
        <v>plays</v>
      </c>
      <c r="S3923" s="11">
        <f t="shared" si="370"/>
        <v>41926.542303240742</v>
      </c>
      <c r="T3923" s="11">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1">
        <f t="shared" si="370"/>
        <v>42020.768634259264</v>
      </c>
      <c r="T3924" s="11">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1">
        <f t="shared" si="370"/>
        <v>42075.979988425926</v>
      </c>
      <c r="T3925" s="11">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1">
        <f t="shared" si="370"/>
        <v>41786.959745370368</v>
      </c>
      <c r="T3926" s="11">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1">
        <f t="shared" si="370"/>
        <v>41820.870821759258</v>
      </c>
      <c r="T3927" s="11">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1">
        <f t="shared" si="370"/>
        <v>41970.085046296299</v>
      </c>
      <c r="T3928" s="11">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1">
        <f t="shared" si="370"/>
        <v>41830.267407407409</v>
      </c>
      <c r="T3929" s="11">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1">
        <f t="shared" si="370"/>
        <v>42265.683182870373</v>
      </c>
      <c r="T3930" s="11">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1">
        <f t="shared" si="370"/>
        <v>42601.827141203699</v>
      </c>
      <c r="T3931" s="11">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e">
        <f t="shared" si="367"/>
        <v>#DIV/0!</v>
      </c>
      <c r="Q3932" t="str">
        <f t="shared" si="368"/>
        <v>theater</v>
      </c>
      <c r="R3932" t="str">
        <f t="shared" si="369"/>
        <v>plays</v>
      </c>
      <c r="S3932" s="11">
        <f t="shared" si="370"/>
        <v>42433.338749999995</v>
      </c>
      <c r="T3932" s="11">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e">
        <f t="shared" si="367"/>
        <v>#DIV/0!</v>
      </c>
      <c r="Q3933" t="str">
        <f t="shared" si="368"/>
        <v>theater</v>
      </c>
      <c r="R3933" t="str">
        <f t="shared" si="369"/>
        <v>plays</v>
      </c>
      <c r="S3933" s="11">
        <f t="shared" si="370"/>
        <v>42228.151701388888</v>
      </c>
      <c r="T3933" s="11">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1">
        <f t="shared" si="370"/>
        <v>42415.168564814812</v>
      </c>
      <c r="T3934" s="11">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1">
        <f t="shared" si="370"/>
        <v>42538.968310185184</v>
      </c>
      <c r="T3935" s="11">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1">
        <f t="shared" si="370"/>
        <v>42233.671747685185</v>
      </c>
      <c r="T3936" s="11">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1">
        <f t="shared" si="370"/>
        <v>42221.656782407401</v>
      </c>
      <c r="T3937" s="11">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e">
        <f t="shared" si="367"/>
        <v>#DIV/0!</v>
      </c>
      <c r="Q3938" t="str">
        <f t="shared" si="368"/>
        <v>theater</v>
      </c>
      <c r="R3938" t="str">
        <f t="shared" si="369"/>
        <v>plays</v>
      </c>
      <c r="S3938" s="11">
        <f t="shared" si="370"/>
        <v>42675.262962962966</v>
      </c>
      <c r="T3938" s="11">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1">
        <f t="shared" si="370"/>
        <v>42534.631481481483</v>
      </c>
      <c r="T3939" s="11">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1">
        <f t="shared" si="370"/>
        <v>42151.905717592599</v>
      </c>
      <c r="T3940" s="11">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1">
        <f t="shared" si="370"/>
        <v>41915.400219907409</v>
      </c>
      <c r="T3941" s="11">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1">
        <f t="shared" si="370"/>
        <v>41961.492488425924</v>
      </c>
      <c r="T3942" s="11">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1">
        <f t="shared" si="370"/>
        <v>41940.587233796294</v>
      </c>
      <c r="T3943" s="11">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e">
        <f t="shared" si="367"/>
        <v>#DIV/0!</v>
      </c>
      <c r="Q3944" t="str">
        <f t="shared" si="368"/>
        <v>theater</v>
      </c>
      <c r="R3944" t="str">
        <f t="shared" si="369"/>
        <v>plays</v>
      </c>
      <c r="S3944" s="11">
        <f t="shared" si="370"/>
        <v>42111.904097222221</v>
      </c>
      <c r="T3944" s="11">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1">
        <f t="shared" si="370"/>
        <v>42279.778564814813</v>
      </c>
      <c r="T3945" s="11">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e">
        <f t="shared" si="367"/>
        <v>#DIV/0!</v>
      </c>
      <c r="Q3946" t="str">
        <f t="shared" si="368"/>
        <v>theater</v>
      </c>
      <c r="R3946" t="str">
        <f t="shared" si="369"/>
        <v>plays</v>
      </c>
      <c r="S3946" s="11">
        <f t="shared" si="370"/>
        <v>42213.662905092591</v>
      </c>
      <c r="T3946" s="11">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1">
        <f t="shared" si="370"/>
        <v>42109.801712962959</v>
      </c>
      <c r="T3947" s="11">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1">
        <f t="shared" si="370"/>
        <v>42031.833587962959</v>
      </c>
      <c r="T3948" s="11">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1">
        <f t="shared" si="370"/>
        <v>42615.142870370371</v>
      </c>
      <c r="T3949" s="11">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e">
        <f t="shared" si="367"/>
        <v>#DIV/0!</v>
      </c>
      <c r="Q3950" t="str">
        <f t="shared" si="368"/>
        <v>theater</v>
      </c>
      <c r="R3950" t="str">
        <f t="shared" si="369"/>
        <v>plays</v>
      </c>
      <c r="S3950" s="11">
        <f t="shared" si="370"/>
        <v>41829.325497685182</v>
      </c>
      <c r="T3950" s="11">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1">
        <f t="shared" si="370"/>
        <v>42016.120613425926</v>
      </c>
      <c r="T3951" s="11">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1">
        <f t="shared" si="370"/>
        <v>42439.702314814815</v>
      </c>
      <c r="T3952" s="11">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1">
        <f t="shared" si="370"/>
        <v>42433.825717592597</v>
      </c>
      <c r="T3953" s="11">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1">
        <f t="shared" si="370"/>
        <v>42243.790393518517</v>
      </c>
      <c r="T3954" s="11">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e">
        <f t="shared" si="367"/>
        <v>#DIV/0!</v>
      </c>
      <c r="Q3955" t="str">
        <f t="shared" si="368"/>
        <v>theater</v>
      </c>
      <c r="R3955" t="str">
        <f t="shared" si="369"/>
        <v>plays</v>
      </c>
      <c r="S3955" s="11">
        <f t="shared" si="370"/>
        <v>42550.048449074078</v>
      </c>
      <c r="T3955" s="11">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e">
        <f t="shared" si="367"/>
        <v>#DIV/0!</v>
      </c>
      <c r="Q3956" t="str">
        <f t="shared" si="368"/>
        <v>theater</v>
      </c>
      <c r="R3956" t="str">
        <f t="shared" si="369"/>
        <v>plays</v>
      </c>
      <c r="S3956" s="11">
        <f t="shared" si="370"/>
        <v>41774.651203703703</v>
      </c>
      <c r="T3956" s="11">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1">
        <f t="shared" si="370"/>
        <v>42306.848854166667</v>
      </c>
      <c r="T3957" s="11">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e">
        <f t="shared" si="367"/>
        <v>#DIV/0!</v>
      </c>
      <c r="Q3958" t="str">
        <f t="shared" si="368"/>
        <v>theater</v>
      </c>
      <c r="R3958" t="str">
        <f t="shared" si="369"/>
        <v>plays</v>
      </c>
      <c r="S3958" s="11">
        <f t="shared" si="370"/>
        <v>42457.932025462964</v>
      </c>
      <c r="T3958" s="11">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1">
        <f t="shared" si="370"/>
        <v>42513.976319444439</v>
      </c>
      <c r="T3959" s="11">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1">
        <f t="shared" si="370"/>
        <v>41816.950370370374</v>
      </c>
      <c r="T3960" s="11">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1">
        <f t="shared" si="370"/>
        <v>41880.788842592592</v>
      </c>
      <c r="T3961" s="11">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1">
        <f t="shared" si="370"/>
        <v>42342.845555555556</v>
      </c>
      <c r="T3962" s="11">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1">
        <f t="shared" si="370"/>
        <v>41745.891319444447</v>
      </c>
      <c r="T3963" s="11">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1">
        <f t="shared" si="370"/>
        <v>42311.621458333335</v>
      </c>
      <c r="T3964" s="11">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e">
        <f t="shared" si="367"/>
        <v>#DIV/0!</v>
      </c>
      <c r="Q3965" t="str">
        <f t="shared" si="368"/>
        <v>theater</v>
      </c>
      <c r="R3965" t="str">
        <f t="shared" si="369"/>
        <v>plays</v>
      </c>
      <c r="S3965" s="11">
        <f t="shared" si="370"/>
        <v>42296.154131944444</v>
      </c>
      <c r="T3965" s="11">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1">
        <f t="shared" si="370"/>
        <v>42053.722060185188</v>
      </c>
      <c r="T3966" s="11">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1">
        <f t="shared" si="370"/>
        <v>42414.235879629632</v>
      </c>
      <c r="T3967" s="11">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1">
        <f t="shared" si="370"/>
        <v>41801.711550925924</v>
      </c>
      <c r="T3968" s="11">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1">
        <f t="shared" si="370"/>
        <v>42770.290590277778</v>
      </c>
      <c r="T3969" s="11">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1">
        <f t="shared" si="370"/>
        <v>42452.815659722226</v>
      </c>
      <c r="T3970" s="11">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E3971/L3971</f>
        <v>35.166666666666664</v>
      </c>
      <c r="Q3971" t="str">
        <f t="shared" ref="Q3971:Q4034" si="374">LEFT(N3971, SEARCH("/", N3971, 1) -1)</f>
        <v>theater</v>
      </c>
      <c r="R3971" t="str">
        <f t="shared" ref="R3971:R4034" si="375">RIGHT(N3971, LEN(N3971)-FIND("/", N3971))</f>
        <v>plays</v>
      </c>
      <c r="S3971" s="11">
        <f t="shared" ref="S3971:S4034" si="376">(((J3971/60)/60)/24)+DATE(1970,1,1)</f>
        <v>42601.854699074072</v>
      </c>
      <c r="T3971" s="11">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1">
        <f t="shared" si="376"/>
        <v>42447.863553240735</v>
      </c>
      <c r="T3972" s="11">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1">
        <f t="shared" si="376"/>
        <v>41811.536180555559</v>
      </c>
      <c r="T3973" s="11">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1">
        <f t="shared" si="376"/>
        <v>41981.067523148144</v>
      </c>
      <c r="T3974" s="11">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1">
        <f t="shared" si="376"/>
        <v>42469.68414351852</v>
      </c>
      <c r="T3975" s="11">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1">
        <f t="shared" si="376"/>
        <v>42493.546851851846</v>
      </c>
      <c r="T3976" s="11">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e">
        <f t="shared" si="373"/>
        <v>#DIV/0!</v>
      </c>
      <c r="Q3977" t="str">
        <f t="shared" si="374"/>
        <v>theater</v>
      </c>
      <c r="R3977" t="str">
        <f t="shared" si="375"/>
        <v>plays</v>
      </c>
      <c r="S3977" s="11">
        <f t="shared" si="376"/>
        <v>42534.866875</v>
      </c>
      <c r="T3977" s="11">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1">
        <f t="shared" si="376"/>
        <v>41830.858344907407</v>
      </c>
      <c r="T3978" s="11">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1">
        <f t="shared" si="376"/>
        <v>42543.788564814815</v>
      </c>
      <c r="T3979" s="11">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1">
        <f t="shared" si="376"/>
        <v>41975.642974537041</v>
      </c>
      <c r="T3980" s="11">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1">
        <f t="shared" si="376"/>
        <v>42069.903437500005</v>
      </c>
      <c r="T3981" s="11">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1">
        <f t="shared" si="376"/>
        <v>41795.598923611113</v>
      </c>
      <c r="T3982" s="11">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1">
        <f t="shared" si="376"/>
        <v>42508.179965277777</v>
      </c>
      <c r="T3983" s="11">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1">
        <f t="shared" si="376"/>
        <v>42132.809953703705</v>
      </c>
      <c r="T3984" s="11">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1">
        <f t="shared" si="376"/>
        <v>41747.86986111111</v>
      </c>
      <c r="T3985" s="11">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1">
        <f t="shared" si="376"/>
        <v>41920.963472222218</v>
      </c>
      <c r="T3986" s="11">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1">
        <f t="shared" si="376"/>
        <v>42399.707407407404</v>
      </c>
      <c r="T3987" s="11">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1">
        <f t="shared" si="376"/>
        <v>42467.548541666663</v>
      </c>
      <c r="T3988" s="11">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1">
        <f t="shared" si="376"/>
        <v>41765.92465277778</v>
      </c>
      <c r="T3989" s="11">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1">
        <f t="shared" si="376"/>
        <v>42230.08116898148</v>
      </c>
      <c r="T3990" s="11">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e">
        <f t="shared" si="373"/>
        <v>#DIV/0!</v>
      </c>
      <c r="Q3991" t="str">
        <f t="shared" si="374"/>
        <v>theater</v>
      </c>
      <c r="R3991" t="str">
        <f t="shared" si="375"/>
        <v>plays</v>
      </c>
      <c r="S3991" s="11">
        <f t="shared" si="376"/>
        <v>42286.749780092592</v>
      </c>
      <c r="T3991" s="11">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1">
        <f t="shared" si="376"/>
        <v>42401.672372685185</v>
      </c>
      <c r="T3992" s="11">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1">
        <f t="shared" si="376"/>
        <v>42125.644467592589</v>
      </c>
      <c r="T3993" s="11">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1">
        <f t="shared" si="376"/>
        <v>42289.94049768518</v>
      </c>
      <c r="T3994" s="11">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1">
        <f t="shared" si="376"/>
        <v>42107.864722222221</v>
      </c>
      <c r="T3995" s="11">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1">
        <f t="shared" si="376"/>
        <v>41809.389930555553</v>
      </c>
      <c r="T3996" s="11">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1">
        <f t="shared" si="376"/>
        <v>42019.683761574073</v>
      </c>
      <c r="T3997" s="11">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1">
        <f t="shared" si="376"/>
        <v>41950.26694444444</v>
      </c>
      <c r="T3998" s="11">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e">
        <f t="shared" si="373"/>
        <v>#DIV/0!</v>
      </c>
      <c r="Q3999" t="str">
        <f t="shared" si="374"/>
        <v>theater</v>
      </c>
      <c r="R3999" t="str">
        <f t="shared" si="375"/>
        <v>plays</v>
      </c>
      <c r="S3999" s="11">
        <f t="shared" si="376"/>
        <v>42069.391446759255</v>
      </c>
      <c r="T3999" s="11">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1">
        <f t="shared" si="376"/>
        <v>42061.963263888887</v>
      </c>
      <c r="T4000" s="11">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1">
        <f t="shared" si="376"/>
        <v>41842.828680555554</v>
      </c>
      <c r="T4001" s="11">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1">
        <f t="shared" si="376"/>
        <v>42437.64534722222</v>
      </c>
      <c r="T4002" s="11">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1">
        <f t="shared" si="376"/>
        <v>42775.964212962965</v>
      </c>
      <c r="T4003" s="11">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1">
        <f t="shared" si="376"/>
        <v>41879.043530092589</v>
      </c>
      <c r="T4004" s="11">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1">
        <f t="shared" si="376"/>
        <v>42020.587349537032</v>
      </c>
      <c r="T4005" s="11">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1">
        <f t="shared" si="376"/>
        <v>41890.16269675926</v>
      </c>
      <c r="T4006" s="11">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1">
        <f t="shared" si="376"/>
        <v>41872.807696759257</v>
      </c>
      <c r="T4007" s="11">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1">
        <f t="shared" si="376"/>
        <v>42391.772997685184</v>
      </c>
      <c r="T4008" s="11">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1">
        <f t="shared" si="376"/>
        <v>41848.772928240738</v>
      </c>
      <c r="T4009" s="11">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1">
        <f t="shared" si="376"/>
        <v>42177.964201388888</v>
      </c>
      <c r="T4010" s="11">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1">
        <f t="shared" si="376"/>
        <v>41851.700925925928</v>
      </c>
      <c r="T4011" s="11">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1">
        <f t="shared" si="376"/>
        <v>41921.770439814813</v>
      </c>
      <c r="T4012" s="11">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1">
        <f t="shared" si="376"/>
        <v>42002.54488425926</v>
      </c>
      <c r="T4013" s="11">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e">
        <f t="shared" si="373"/>
        <v>#DIV/0!</v>
      </c>
      <c r="Q4014" t="str">
        <f t="shared" si="374"/>
        <v>theater</v>
      </c>
      <c r="R4014" t="str">
        <f t="shared" si="375"/>
        <v>plays</v>
      </c>
      <c r="S4014" s="11">
        <f t="shared" si="376"/>
        <v>42096.544548611113</v>
      </c>
      <c r="T4014" s="11">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1">
        <f t="shared" si="376"/>
        <v>42021.301192129627</v>
      </c>
      <c r="T4015" s="11">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e">
        <f t="shared" si="373"/>
        <v>#DIV/0!</v>
      </c>
      <c r="Q4016" t="str">
        <f t="shared" si="374"/>
        <v>theater</v>
      </c>
      <c r="R4016" t="str">
        <f t="shared" si="375"/>
        <v>plays</v>
      </c>
      <c r="S4016" s="11">
        <f t="shared" si="376"/>
        <v>42419.246168981481</v>
      </c>
      <c r="T4016" s="11">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1">
        <f t="shared" si="376"/>
        <v>42174.780821759254</v>
      </c>
      <c r="T4017" s="11">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1">
        <f t="shared" si="376"/>
        <v>41869.872685185182</v>
      </c>
      <c r="T4018" s="11">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1">
        <f t="shared" si="376"/>
        <v>41856.672152777777</v>
      </c>
      <c r="T4019" s="11">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1">
        <f t="shared" si="376"/>
        <v>42620.91097222222</v>
      </c>
      <c r="T4020" s="11">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1">
        <f t="shared" si="376"/>
        <v>42417.675879629634</v>
      </c>
      <c r="T4021" s="11">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1">
        <f t="shared" si="376"/>
        <v>42057.190960648149</v>
      </c>
      <c r="T4022" s="11">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1">
        <f t="shared" si="376"/>
        <v>41878.911550925928</v>
      </c>
      <c r="T4023" s="11">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1">
        <f t="shared" si="376"/>
        <v>41990.584108796291</v>
      </c>
      <c r="T4024" s="11">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e">
        <f t="shared" si="373"/>
        <v>#DIV/0!</v>
      </c>
      <c r="Q4025" t="str">
        <f t="shared" si="374"/>
        <v>theater</v>
      </c>
      <c r="R4025" t="str">
        <f t="shared" si="375"/>
        <v>plays</v>
      </c>
      <c r="S4025" s="11">
        <f t="shared" si="376"/>
        <v>42408.999571759254</v>
      </c>
      <c r="T4025" s="11">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1">
        <f t="shared" si="376"/>
        <v>42217.670104166667</v>
      </c>
      <c r="T4026" s="11">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1">
        <f t="shared" si="376"/>
        <v>42151.237685185188</v>
      </c>
      <c r="T4027" s="11">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e">
        <f t="shared" si="373"/>
        <v>#DIV/0!</v>
      </c>
      <c r="Q4028" t="str">
        <f t="shared" si="374"/>
        <v>theater</v>
      </c>
      <c r="R4028" t="str">
        <f t="shared" si="375"/>
        <v>plays</v>
      </c>
      <c r="S4028" s="11">
        <f t="shared" si="376"/>
        <v>42282.655543981484</v>
      </c>
      <c r="T4028" s="11">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1">
        <f t="shared" si="376"/>
        <v>42768.97084490741</v>
      </c>
      <c r="T4029" s="11">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1">
        <f t="shared" si="376"/>
        <v>41765.938657407409</v>
      </c>
      <c r="T4030" s="11">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e">
        <f t="shared" si="373"/>
        <v>#DIV/0!</v>
      </c>
      <c r="Q4031" t="str">
        <f t="shared" si="374"/>
        <v>theater</v>
      </c>
      <c r="R4031" t="str">
        <f t="shared" si="375"/>
        <v>plays</v>
      </c>
      <c r="S4031" s="11">
        <f t="shared" si="376"/>
        <v>42322.025115740747</v>
      </c>
      <c r="T4031" s="11">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1">
        <f t="shared" si="376"/>
        <v>42374.655081018514</v>
      </c>
      <c r="T4032" s="11">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e">
        <f t="shared" si="373"/>
        <v>#DIV/0!</v>
      </c>
      <c r="Q4033" t="str">
        <f t="shared" si="374"/>
        <v>theater</v>
      </c>
      <c r="R4033" t="str">
        <f t="shared" si="375"/>
        <v>plays</v>
      </c>
      <c r="S4033" s="11">
        <f t="shared" si="376"/>
        <v>41941.585231481484</v>
      </c>
      <c r="T4033" s="11">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1">
        <f t="shared" si="376"/>
        <v>42293.809212962966</v>
      </c>
      <c r="T4034" s="11">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E4035/L4035</f>
        <v>65.340319148936175</v>
      </c>
      <c r="Q4035" t="str">
        <f t="shared" ref="Q4035:Q4098" si="380">LEFT(N4035, SEARCH("/", N4035, 1) -1)</f>
        <v>theater</v>
      </c>
      <c r="R4035" t="str">
        <f t="shared" ref="R4035:R4098" si="381">RIGHT(N4035, LEN(N4035)-FIND("/", N4035))</f>
        <v>plays</v>
      </c>
      <c r="S4035" s="11">
        <f t="shared" ref="S4035:S4098" si="382">(((J4035/60)/60)/24)+DATE(1970,1,1)</f>
        <v>42614.268796296295</v>
      </c>
      <c r="T4035" s="11">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1">
        <f t="shared" si="382"/>
        <v>42067.947337962964</v>
      </c>
      <c r="T4036" s="11">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1">
        <f t="shared" si="382"/>
        <v>41903.882951388885</v>
      </c>
      <c r="T4037" s="11">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1">
        <f t="shared" si="382"/>
        <v>41804.937083333331</v>
      </c>
      <c r="T4038" s="11">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1">
        <f t="shared" si="382"/>
        <v>42497.070775462969</v>
      </c>
      <c r="T4039" s="11">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1">
        <f t="shared" si="382"/>
        <v>41869.798726851855</v>
      </c>
      <c r="T4040" s="11">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1">
        <f t="shared" si="382"/>
        <v>42305.670914351853</v>
      </c>
      <c r="T4041" s="11">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1">
        <f t="shared" si="382"/>
        <v>42144.231527777782</v>
      </c>
      <c r="T4042" s="11">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1">
        <f t="shared" si="382"/>
        <v>42559.474004629628</v>
      </c>
      <c r="T4043" s="11">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1">
        <f t="shared" si="382"/>
        <v>41995.084074074075</v>
      </c>
      <c r="T4044" s="11">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e">
        <f t="shared" si="379"/>
        <v>#DIV/0!</v>
      </c>
      <c r="Q4045" t="str">
        <f t="shared" si="380"/>
        <v>theater</v>
      </c>
      <c r="R4045" t="str">
        <f t="shared" si="381"/>
        <v>plays</v>
      </c>
      <c r="S4045" s="11">
        <f t="shared" si="382"/>
        <v>41948.957465277781</v>
      </c>
      <c r="T4045" s="11">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1">
        <f t="shared" si="382"/>
        <v>42074.219699074078</v>
      </c>
      <c r="T4046" s="11">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1">
        <f t="shared" si="382"/>
        <v>41842.201261574075</v>
      </c>
      <c r="T4047" s="11">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1">
        <f t="shared" si="382"/>
        <v>41904.650578703702</v>
      </c>
      <c r="T4048" s="11">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1">
        <f t="shared" si="382"/>
        <v>41991.022488425922</v>
      </c>
      <c r="T4049" s="11">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1">
        <f t="shared" si="382"/>
        <v>42436.509108796294</v>
      </c>
      <c r="T4050" s="11">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1">
        <f t="shared" si="382"/>
        <v>42169.958506944444</v>
      </c>
      <c r="T4051" s="11">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1">
        <f t="shared" si="382"/>
        <v>41905.636469907404</v>
      </c>
      <c r="T4052" s="11">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e">
        <f t="shared" si="379"/>
        <v>#DIV/0!</v>
      </c>
      <c r="Q4053" t="str">
        <f t="shared" si="380"/>
        <v>theater</v>
      </c>
      <c r="R4053" t="str">
        <f t="shared" si="381"/>
        <v>plays</v>
      </c>
      <c r="S4053" s="11">
        <f t="shared" si="382"/>
        <v>41761.810150462967</v>
      </c>
      <c r="T4053" s="11">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1">
        <f t="shared" si="382"/>
        <v>41865.878657407404</v>
      </c>
      <c r="T4054" s="11">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1">
        <f t="shared" si="382"/>
        <v>41928.690138888887</v>
      </c>
      <c r="T4055" s="11">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e">
        <f t="shared" si="379"/>
        <v>#DIV/0!</v>
      </c>
      <c r="Q4056" t="str">
        <f t="shared" si="380"/>
        <v>theater</v>
      </c>
      <c r="R4056" t="str">
        <f t="shared" si="381"/>
        <v>plays</v>
      </c>
      <c r="S4056" s="11">
        <f t="shared" si="382"/>
        <v>42613.841261574074</v>
      </c>
      <c r="T4056" s="11">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1">
        <f t="shared" si="382"/>
        <v>41779.648506944446</v>
      </c>
      <c r="T4057" s="11">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1">
        <f t="shared" si="382"/>
        <v>42534.933321759265</v>
      </c>
      <c r="T4058" s="11">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1">
        <f t="shared" si="382"/>
        <v>42310.968518518523</v>
      </c>
      <c r="T4059" s="11">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1">
        <f t="shared" si="382"/>
        <v>42446.060694444444</v>
      </c>
      <c r="T4060" s="11">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1">
        <f t="shared" si="382"/>
        <v>41866.640648148146</v>
      </c>
      <c r="T4061" s="11">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1">
        <f t="shared" si="382"/>
        <v>41779.695092592592</v>
      </c>
      <c r="T4062" s="11">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e">
        <f t="shared" si="379"/>
        <v>#DIV/0!</v>
      </c>
      <c r="Q4063" t="str">
        <f t="shared" si="380"/>
        <v>theater</v>
      </c>
      <c r="R4063" t="str">
        <f t="shared" si="381"/>
        <v>plays</v>
      </c>
      <c r="S4063" s="11">
        <f t="shared" si="382"/>
        <v>42421.141469907408</v>
      </c>
      <c r="T4063" s="11">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1">
        <f t="shared" si="382"/>
        <v>42523.739212962959</v>
      </c>
      <c r="T4064" s="11">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1">
        <f t="shared" si="382"/>
        <v>41787.681527777779</v>
      </c>
      <c r="T4065" s="11">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1">
        <f t="shared" si="382"/>
        <v>42093.588263888887</v>
      </c>
      <c r="T4066" s="11">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1">
        <f t="shared" si="382"/>
        <v>41833.951516203706</v>
      </c>
      <c r="T4067" s="11">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1">
        <f t="shared" si="382"/>
        <v>42479.039212962962</v>
      </c>
      <c r="T4068" s="11">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1">
        <f t="shared" si="382"/>
        <v>42235.117476851854</v>
      </c>
      <c r="T4069" s="11">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1">
        <f t="shared" si="382"/>
        <v>42718.963599537034</v>
      </c>
      <c r="T4070" s="11">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1">
        <f t="shared" si="382"/>
        <v>42022.661527777775</v>
      </c>
      <c r="T4071" s="11">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1">
        <f t="shared" si="382"/>
        <v>42031.666898148149</v>
      </c>
      <c r="T4072" s="11">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e">
        <f t="shared" si="379"/>
        <v>#DIV/0!</v>
      </c>
      <c r="Q4073" t="str">
        <f t="shared" si="380"/>
        <v>theater</v>
      </c>
      <c r="R4073" t="str">
        <f t="shared" si="381"/>
        <v>plays</v>
      </c>
      <c r="S4073" s="11">
        <f t="shared" si="382"/>
        <v>42700.804756944446</v>
      </c>
      <c r="T4073" s="11">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1">
        <f t="shared" si="382"/>
        <v>41812.77443287037</v>
      </c>
      <c r="T4074" s="11">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1">
        <f t="shared" si="382"/>
        <v>42078.34520833334</v>
      </c>
      <c r="T4075" s="11">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1">
        <f t="shared" si="382"/>
        <v>42283.552951388891</v>
      </c>
      <c r="T4076" s="11">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1">
        <f t="shared" si="382"/>
        <v>41779.045937499999</v>
      </c>
      <c r="T4077" s="11">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e">
        <f t="shared" si="379"/>
        <v>#DIV/0!</v>
      </c>
      <c r="Q4078" t="str">
        <f t="shared" si="380"/>
        <v>theater</v>
      </c>
      <c r="R4078" t="str">
        <f t="shared" si="381"/>
        <v>plays</v>
      </c>
      <c r="S4078" s="11">
        <f t="shared" si="382"/>
        <v>41905.795706018522</v>
      </c>
      <c r="T4078" s="11">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1">
        <f t="shared" si="382"/>
        <v>42695.7105787037</v>
      </c>
      <c r="T4079" s="11">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e">
        <f t="shared" si="379"/>
        <v>#DIV/0!</v>
      </c>
      <c r="Q4080" t="str">
        <f t="shared" si="380"/>
        <v>theater</v>
      </c>
      <c r="R4080" t="str">
        <f t="shared" si="381"/>
        <v>plays</v>
      </c>
      <c r="S4080" s="11">
        <f t="shared" si="382"/>
        <v>42732.787523148145</v>
      </c>
      <c r="T4080" s="11">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1">
        <f t="shared" si="382"/>
        <v>42510.938900462963</v>
      </c>
      <c r="T4081" s="11">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e">
        <f t="shared" si="379"/>
        <v>#DIV/0!</v>
      </c>
      <c r="Q4082" t="str">
        <f t="shared" si="380"/>
        <v>theater</v>
      </c>
      <c r="R4082" t="str">
        <f t="shared" si="381"/>
        <v>plays</v>
      </c>
      <c r="S4082" s="11">
        <f t="shared" si="382"/>
        <v>42511.698101851856</v>
      </c>
      <c r="T4082" s="11">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1">
        <f t="shared" si="382"/>
        <v>42041.581307870365</v>
      </c>
      <c r="T4083" s="11">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1">
        <f t="shared" si="382"/>
        <v>42307.189270833333</v>
      </c>
      <c r="T4084" s="11">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1">
        <f t="shared" si="382"/>
        <v>42353.761759259258</v>
      </c>
      <c r="T4085" s="11">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1">
        <f t="shared" si="382"/>
        <v>42622.436412037037</v>
      </c>
      <c r="T4086" s="11">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1">
        <f t="shared" si="382"/>
        <v>42058.603877314818</v>
      </c>
      <c r="T4087" s="11">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1">
        <f t="shared" si="382"/>
        <v>42304.940960648149</v>
      </c>
      <c r="T4088" s="11">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e">
        <f t="shared" si="379"/>
        <v>#DIV/0!</v>
      </c>
      <c r="Q4089" t="str">
        <f t="shared" si="380"/>
        <v>theater</v>
      </c>
      <c r="R4089" t="str">
        <f t="shared" si="381"/>
        <v>plays</v>
      </c>
      <c r="S4089" s="11">
        <f t="shared" si="382"/>
        <v>42538.742893518516</v>
      </c>
      <c r="T4089" s="11">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1">
        <f t="shared" si="382"/>
        <v>41990.612546296295</v>
      </c>
      <c r="T4090" s="11">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1">
        <f t="shared" si="382"/>
        <v>42122.732499999998</v>
      </c>
      <c r="T4091" s="11">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1">
        <f t="shared" si="382"/>
        <v>42209.67288194444</v>
      </c>
      <c r="T4092" s="11">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1">
        <f t="shared" si="382"/>
        <v>41990.506377314814</v>
      </c>
      <c r="T4093" s="11">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1">
        <f t="shared" si="382"/>
        <v>42039.194988425923</v>
      </c>
      <c r="T4094" s="11">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1">
        <f t="shared" si="382"/>
        <v>42178.815891203703</v>
      </c>
      <c r="T4095" s="11">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1">
        <f t="shared" si="382"/>
        <v>41890.086805555555</v>
      </c>
      <c r="T4096" s="11">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1">
        <f t="shared" si="382"/>
        <v>42693.031828703708</v>
      </c>
      <c r="T4097" s="11">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1">
        <f t="shared" si="382"/>
        <v>42750.530312499999</v>
      </c>
      <c r="T4098" s="11">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t="e">
        <f t="shared" ref="P4099:P4115" si="385">E4099/L4099</f>
        <v>#DIV/0!</v>
      </c>
      <c r="Q4099" t="str">
        <f t="shared" ref="Q4099:Q4115" si="386">LEFT(N4099, SEARCH("/", N4099, 1) -1)</f>
        <v>theater</v>
      </c>
      <c r="R4099" t="str">
        <f t="shared" ref="R4099:R4115" si="387">RIGHT(N4099, LEN(N4099)-FIND("/", N4099))</f>
        <v>plays</v>
      </c>
      <c r="S4099" s="11">
        <f t="shared" ref="S4099:S4115" si="388">(((J4099/60)/60)/24)+DATE(1970,1,1)</f>
        <v>42344.824502314819</v>
      </c>
      <c r="T4099" s="11">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e">
        <f t="shared" si="385"/>
        <v>#DIV/0!</v>
      </c>
      <c r="Q4100" t="str">
        <f t="shared" si="386"/>
        <v>theater</v>
      </c>
      <c r="R4100" t="str">
        <f t="shared" si="387"/>
        <v>plays</v>
      </c>
      <c r="S4100" s="11">
        <f t="shared" si="388"/>
        <v>42495.722187499996</v>
      </c>
      <c r="T4100" s="11">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1">
        <f t="shared" si="388"/>
        <v>42570.850381944445</v>
      </c>
      <c r="T4101" s="11">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e">
        <f t="shared" si="385"/>
        <v>#DIV/0!</v>
      </c>
      <c r="Q4102" t="str">
        <f t="shared" si="386"/>
        <v>theater</v>
      </c>
      <c r="R4102" t="str">
        <f t="shared" si="387"/>
        <v>plays</v>
      </c>
      <c r="S4102" s="11">
        <f t="shared" si="388"/>
        <v>41927.124884259261</v>
      </c>
      <c r="T4102" s="11">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e">
        <f t="shared" si="385"/>
        <v>#DIV/0!</v>
      </c>
      <c r="Q4103" t="str">
        <f t="shared" si="386"/>
        <v>theater</v>
      </c>
      <c r="R4103" t="str">
        <f t="shared" si="387"/>
        <v>plays</v>
      </c>
      <c r="S4103" s="11">
        <f t="shared" si="388"/>
        <v>42730.903726851851</v>
      </c>
      <c r="T4103" s="11">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1">
        <f t="shared" si="388"/>
        <v>42475.848067129627</v>
      </c>
      <c r="T4104" s="11">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1">
        <f t="shared" si="388"/>
        <v>42188.83293981482</v>
      </c>
      <c r="T4105" s="11">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1">
        <f t="shared" si="388"/>
        <v>42640.278171296297</v>
      </c>
      <c r="T4106" s="11">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1">
        <f t="shared" si="388"/>
        <v>42697.010520833333</v>
      </c>
      <c r="T4107" s="11">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1">
        <f t="shared" si="388"/>
        <v>42053.049375000002</v>
      </c>
      <c r="T4108" s="11">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1">
        <f t="shared" si="388"/>
        <v>41883.916678240741</v>
      </c>
      <c r="T4109" s="11">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1">
        <f t="shared" si="388"/>
        <v>42767.031678240746</v>
      </c>
      <c r="T4110" s="11">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e">
        <f t="shared" si="385"/>
        <v>#DIV/0!</v>
      </c>
      <c r="Q4111" t="str">
        <f t="shared" si="386"/>
        <v>theater</v>
      </c>
      <c r="R4111" t="str">
        <f t="shared" si="387"/>
        <v>plays</v>
      </c>
      <c r="S4111" s="11">
        <f t="shared" si="388"/>
        <v>42307.539398148147</v>
      </c>
      <c r="T4111" s="11">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1">
        <f t="shared" si="388"/>
        <v>42512.626747685179</v>
      </c>
      <c r="T4112" s="11">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1">
        <f t="shared" si="388"/>
        <v>42029.135879629626</v>
      </c>
      <c r="T4113" s="11">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1">
        <f t="shared" si="388"/>
        <v>42400.946597222224</v>
      </c>
      <c r="T4114" s="11">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1">
        <f t="shared" si="388"/>
        <v>42358.573182870372</v>
      </c>
      <c r="T4115" s="11">
        <f t="shared" si="389"/>
        <v>42377.273611111115</v>
      </c>
    </row>
  </sheetData>
  <autoFilter ref="A1:N1" xr:uid="{A5F3A1E5-D190-1A40-921F-393851269FF7}"/>
  <conditionalFormatting sqref="F2:F4115">
    <cfRule type="cellIs" dxfId="15" priority="2" operator="equal">
      <formula>$F$1690</formula>
    </cfRule>
    <cfRule type="cellIs" dxfId="14" priority="3" operator="equal">
      <formula>$F$151</formula>
    </cfRule>
    <cfRule type="cellIs" dxfId="13" priority="4" operator="equal">
      <formula>$F$716</formula>
    </cfRule>
    <cfRule type="cellIs" dxfId="12" priority="5" operator="equal">
      <formula>$F$2</formula>
    </cfRule>
    <cfRule type="colorScale" priority="6">
      <colorScale>
        <cfvo type="min"/>
        <cfvo type="percentile" val="50"/>
        <cfvo type="max"/>
        <color rgb="FFFF0000"/>
        <color rgb="FFFFFF00"/>
        <color rgb="FF92D050"/>
      </colorScale>
    </cfRule>
  </conditionalFormatting>
  <conditionalFormatting sqref="O2:O4115">
    <cfRule type="colorScale" priority="1">
      <colorScale>
        <cfvo type="num" val="0"/>
        <cfvo type="num" val="1"/>
        <cfvo type="num" val="2"/>
        <color rgb="FFC00000"/>
        <color rgb="FF92D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AF423-7F0F-A749-B86D-FAF3CE66629B}">
  <sheetPr codeName="Sheet2"/>
  <dimension ref="A1:F47"/>
  <sheetViews>
    <sheetView workbookViewId="0">
      <selection activeCell="H49" sqref="H49"/>
    </sheetView>
  </sheetViews>
  <sheetFormatPr baseColWidth="10" defaultRowHeight="15" x14ac:dyDescent="0.2"/>
  <cols>
    <col min="1" max="1" width="14.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7" t="s">
        <v>8223</v>
      </c>
      <c r="B1" t="s">
        <v>8364</v>
      </c>
    </row>
    <row r="2" spans="1:6" x14ac:dyDescent="0.2">
      <c r="A2" s="7" t="s">
        <v>8308</v>
      </c>
      <c r="B2" t="s">
        <v>8364</v>
      </c>
    </row>
    <row r="4" spans="1:6" x14ac:dyDescent="0.2">
      <c r="A4" s="7" t="s">
        <v>8354</v>
      </c>
      <c r="B4" s="7" t="s">
        <v>8353</v>
      </c>
    </row>
    <row r="5" spans="1:6" x14ac:dyDescent="0.2">
      <c r="A5" s="7" t="s">
        <v>8310</v>
      </c>
      <c r="B5" t="s">
        <v>8219</v>
      </c>
      <c r="C5" t="s">
        <v>8222</v>
      </c>
      <c r="D5" t="s">
        <v>8221</v>
      </c>
      <c r="E5" t="s">
        <v>8220</v>
      </c>
      <c r="F5" t="s">
        <v>8311</v>
      </c>
    </row>
    <row r="6" spans="1:6" x14ac:dyDescent="0.2">
      <c r="A6" s="8" t="s">
        <v>8312</v>
      </c>
      <c r="B6" s="10"/>
      <c r="C6" s="10"/>
      <c r="D6" s="10">
        <v>100</v>
      </c>
      <c r="E6" s="10"/>
      <c r="F6" s="10">
        <v>100</v>
      </c>
    </row>
    <row r="7" spans="1:6" x14ac:dyDescent="0.2">
      <c r="A7" s="8" t="s">
        <v>8313</v>
      </c>
      <c r="B7" s="10"/>
      <c r="C7" s="10"/>
      <c r="D7" s="10"/>
      <c r="E7" s="10">
        <v>20</v>
      </c>
      <c r="F7" s="10">
        <v>20</v>
      </c>
    </row>
    <row r="8" spans="1:6" x14ac:dyDescent="0.2">
      <c r="A8" s="8" t="s">
        <v>8314</v>
      </c>
      <c r="B8" s="10"/>
      <c r="C8" s="10"/>
      <c r="D8" s="10"/>
      <c r="E8" s="10">
        <v>24</v>
      </c>
      <c r="F8" s="10">
        <v>24</v>
      </c>
    </row>
    <row r="9" spans="1:6" x14ac:dyDescent="0.2">
      <c r="A9" s="8" t="s">
        <v>8315</v>
      </c>
      <c r="B9" s="10"/>
      <c r="C9" s="10"/>
      <c r="D9" s="10">
        <v>40</v>
      </c>
      <c r="E9" s="10"/>
      <c r="F9" s="10">
        <v>40</v>
      </c>
    </row>
    <row r="10" spans="1:6" x14ac:dyDescent="0.2">
      <c r="A10" s="8" t="s">
        <v>8316</v>
      </c>
      <c r="B10" s="10">
        <v>40</v>
      </c>
      <c r="C10" s="10"/>
      <c r="D10" s="10"/>
      <c r="E10" s="10"/>
      <c r="F10" s="10">
        <v>40</v>
      </c>
    </row>
    <row r="11" spans="1:6" x14ac:dyDescent="0.2">
      <c r="A11" s="8" t="s">
        <v>8317</v>
      </c>
      <c r="B11" s="10">
        <v>180</v>
      </c>
      <c r="C11" s="10"/>
      <c r="D11" s="10"/>
      <c r="E11" s="10"/>
      <c r="F11" s="10">
        <v>180</v>
      </c>
    </row>
    <row r="12" spans="1:6" x14ac:dyDescent="0.2">
      <c r="A12" s="8" t="s">
        <v>8318</v>
      </c>
      <c r="B12" s="10"/>
      <c r="C12" s="10"/>
      <c r="D12" s="10">
        <v>80</v>
      </c>
      <c r="E12" s="10"/>
      <c r="F12" s="10">
        <v>80</v>
      </c>
    </row>
    <row r="13" spans="1:6" x14ac:dyDescent="0.2">
      <c r="A13" s="8" t="s">
        <v>8319</v>
      </c>
      <c r="B13" s="10">
        <v>40</v>
      </c>
      <c r="C13" s="10"/>
      <c r="D13" s="10"/>
      <c r="E13" s="10"/>
      <c r="F13" s="10">
        <v>40</v>
      </c>
    </row>
    <row r="14" spans="1:6" x14ac:dyDescent="0.2">
      <c r="A14" s="8" t="s">
        <v>8320</v>
      </c>
      <c r="B14" s="10"/>
      <c r="C14" s="10">
        <v>20</v>
      </c>
      <c r="D14" s="10">
        <v>40</v>
      </c>
      <c r="E14" s="10"/>
      <c r="F14" s="10">
        <v>60</v>
      </c>
    </row>
    <row r="15" spans="1:6" x14ac:dyDescent="0.2">
      <c r="A15" s="8" t="s">
        <v>8321</v>
      </c>
      <c r="B15" s="10"/>
      <c r="C15" s="10"/>
      <c r="D15" s="10">
        <v>40</v>
      </c>
      <c r="E15" s="10"/>
      <c r="F15" s="10">
        <v>40</v>
      </c>
    </row>
    <row r="16" spans="1:6" x14ac:dyDescent="0.2">
      <c r="A16" s="8" t="s">
        <v>8322</v>
      </c>
      <c r="B16" s="10"/>
      <c r="C16" s="10"/>
      <c r="D16" s="10">
        <v>120</v>
      </c>
      <c r="E16" s="10">
        <v>20</v>
      </c>
      <c r="F16" s="10">
        <v>140</v>
      </c>
    </row>
    <row r="17" spans="1:6" x14ac:dyDescent="0.2">
      <c r="A17" s="8" t="s">
        <v>8323</v>
      </c>
      <c r="B17" s="10"/>
      <c r="C17" s="10"/>
      <c r="D17" s="10">
        <v>20</v>
      </c>
      <c r="E17" s="10"/>
      <c r="F17" s="10">
        <v>20</v>
      </c>
    </row>
    <row r="18" spans="1:6" x14ac:dyDescent="0.2">
      <c r="A18" s="8" t="s">
        <v>8324</v>
      </c>
      <c r="B18" s="10">
        <v>140</v>
      </c>
      <c r="C18" s="10"/>
      <c r="D18" s="10"/>
      <c r="E18" s="10"/>
      <c r="F18" s="10">
        <v>140</v>
      </c>
    </row>
    <row r="19" spans="1:6" x14ac:dyDescent="0.2">
      <c r="A19" s="8" t="s">
        <v>8325</v>
      </c>
      <c r="B19" s="10">
        <v>140</v>
      </c>
      <c r="C19" s="10"/>
      <c r="D19" s="10">
        <v>20</v>
      </c>
      <c r="E19" s="10"/>
      <c r="F19" s="10">
        <v>160</v>
      </c>
    </row>
    <row r="20" spans="1:6" x14ac:dyDescent="0.2">
      <c r="A20" s="8" t="s">
        <v>8326</v>
      </c>
      <c r="B20" s="10"/>
      <c r="C20" s="10"/>
      <c r="D20" s="10">
        <v>60</v>
      </c>
      <c r="E20" s="10"/>
      <c r="F20" s="10">
        <v>60</v>
      </c>
    </row>
    <row r="21" spans="1:6" x14ac:dyDescent="0.2">
      <c r="A21" s="8" t="s">
        <v>8327</v>
      </c>
      <c r="B21" s="10">
        <v>9</v>
      </c>
      <c r="C21" s="10"/>
      <c r="D21" s="10">
        <v>11</v>
      </c>
      <c r="E21" s="10"/>
      <c r="F21" s="10">
        <v>20</v>
      </c>
    </row>
    <row r="22" spans="1:6" x14ac:dyDescent="0.2">
      <c r="A22" s="8" t="s">
        <v>8328</v>
      </c>
      <c r="B22" s="10">
        <v>20</v>
      </c>
      <c r="C22" s="10"/>
      <c r="D22" s="10"/>
      <c r="E22" s="10"/>
      <c r="F22" s="10">
        <v>20</v>
      </c>
    </row>
    <row r="23" spans="1:6" x14ac:dyDescent="0.2">
      <c r="A23" s="8" t="s">
        <v>8329</v>
      </c>
      <c r="B23" s="10"/>
      <c r="C23" s="10"/>
      <c r="D23" s="10">
        <v>40</v>
      </c>
      <c r="E23" s="10"/>
      <c r="F23" s="10">
        <v>40</v>
      </c>
    </row>
    <row r="24" spans="1:6" x14ac:dyDescent="0.2">
      <c r="A24" s="8" t="s">
        <v>8330</v>
      </c>
      <c r="B24" s="10">
        <v>60</v>
      </c>
      <c r="C24" s="10"/>
      <c r="D24" s="10">
        <v>60</v>
      </c>
      <c r="E24" s="10">
        <v>20</v>
      </c>
      <c r="F24" s="10">
        <v>140</v>
      </c>
    </row>
    <row r="25" spans="1:6" x14ac:dyDescent="0.2">
      <c r="A25" s="8" t="s">
        <v>8331</v>
      </c>
      <c r="B25" s="10"/>
      <c r="C25" s="10"/>
      <c r="D25" s="10">
        <v>20</v>
      </c>
      <c r="E25" s="10"/>
      <c r="F25" s="10">
        <v>20</v>
      </c>
    </row>
    <row r="26" spans="1:6" x14ac:dyDescent="0.2">
      <c r="A26" s="8" t="s">
        <v>8332</v>
      </c>
      <c r="B26" s="10">
        <v>60</v>
      </c>
      <c r="C26" s="10"/>
      <c r="D26" s="10"/>
      <c r="E26" s="10"/>
      <c r="F26" s="10">
        <v>60</v>
      </c>
    </row>
    <row r="27" spans="1:6" x14ac:dyDescent="0.2">
      <c r="A27" s="8" t="s">
        <v>8333</v>
      </c>
      <c r="B27" s="10"/>
      <c r="C27" s="10"/>
      <c r="D27" s="10">
        <v>20</v>
      </c>
      <c r="E27" s="10"/>
      <c r="F27" s="10">
        <v>20</v>
      </c>
    </row>
    <row r="28" spans="1:6" x14ac:dyDescent="0.2">
      <c r="A28" s="8" t="s">
        <v>8334</v>
      </c>
      <c r="B28" s="10">
        <v>103</v>
      </c>
      <c r="C28" s="10"/>
      <c r="D28" s="10">
        <v>57</v>
      </c>
      <c r="E28" s="10"/>
      <c r="F28" s="10">
        <v>160</v>
      </c>
    </row>
    <row r="29" spans="1:6" x14ac:dyDescent="0.2">
      <c r="A29" s="8" t="s">
        <v>8335</v>
      </c>
      <c r="B29" s="10"/>
      <c r="C29" s="10"/>
      <c r="D29" s="10">
        <v>20</v>
      </c>
      <c r="E29" s="10"/>
      <c r="F29" s="10">
        <v>20</v>
      </c>
    </row>
    <row r="30" spans="1:6" x14ac:dyDescent="0.2">
      <c r="A30" s="8" t="s">
        <v>8336</v>
      </c>
      <c r="B30" s="10">
        <v>694</v>
      </c>
      <c r="C30" s="10">
        <v>19</v>
      </c>
      <c r="D30" s="10">
        <v>353</v>
      </c>
      <c r="E30" s="10"/>
      <c r="F30" s="10">
        <v>1066</v>
      </c>
    </row>
    <row r="31" spans="1:6" x14ac:dyDescent="0.2">
      <c r="A31" s="8" t="s">
        <v>8337</v>
      </c>
      <c r="B31" s="10">
        <v>40</v>
      </c>
      <c r="C31" s="10"/>
      <c r="D31" s="10"/>
      <c r="E31" s="10"/>
      <c r="F31" s="10">
        <v>40</v>
      </c>
    </row>
    <row r="32" spans="1:6" x14ac:dyDescent="0.2">
      <c r="A32" s="8" t="s">
        <v>8338</v>
      </c>
      <c r="B32" s="10">
        <v>20</v>
      </c>
      <c r="C32" s="10"/>
      <c r="D32" s="10"/>
      <c r="E32" s="10"/>
      <c r="F32" s="10">
        <v>20</v>
      </c>
    </row>
    <row r="33" spans="1:6" x14ac:dyDescent="0.2">
      <c r="A33" s="8" t="s">
        <v>8339</v>
      </c>
      <c r="B33" s="10"/>
      <c r="C33" s="10"/>
      <c r="D33" s="10">
        <v>20</v>
      </c>
      <c r="E33" s="10"/>
      <c r="F33" s="10">
        <v>20</v>
      </c>
    </row>
    <row r="34" spans="1:6" x14ac:dyDescent="0.2">
      <c r="A34" s="8" t="s">
        <v>8340</v>
      </c>
      <c r="B34" s="10">
        <v>260</v>
      </c>
      <c r="C34" s="10"/>
      <c r="D34" s="10"/>
      <c r="E34" s="10"/>
      <c r="F34" s="10">
        <v>260</v>
      </c>
    </row>
    <row r="35" spans="1:6" x14ac:dyDescent="0.2">
      <c r="A35" s="8" t="s">
        <v>8341</v>
      </c>
      <c r="B35" s="10"/>
      <c r="C35" s="10"/>
      <c r="D35" s="10"/>
      <c r="E35" s="10">
        <v>40</v>
      </c>
      <c r="F35" s="10">
        <v>40</v>
      </c>
    </row>
    <row r="36" spans="1:6" x14ac:dyDescent="0.2">
      <c r="A36" s="8" t="s">
        <v>8342</v>
      </c>
      <c r="B36" s="10">
        <v>60</v>
      </c>
      <c r="C36" s="10"/>
      <c r="D36" s="10"/>
      <c r="E36" s="10"/>
      <c r="F36" s="10">
        <v>60</v>
      </c>
    </row>
    <row r="37" spans="1:6" x14ac:dyDescent="0.2">
      <c r="A37" s="8" t="s">
        <v>8343</v>
      </c>
      <c r="B37" s="10">
        <v>34</v>
      </c>
      <c r="C37" s="10">
        <v>6</v>
      </c>
      <c r="D37" s="10"/>
      <c r="E37" s="10"/>
      <c r="F37" s="10">
        <v>40</v>
      </c>
    </row>
    <row r="38" spans="1:6" x14ac:dyDescent="0.2">
      <c r="A38" s="8" t="s">
        <v>8344</v>
      </c>
      <c r="B38" s="10">
        <v>40</v>
      </c>
      <c r="C38" s="10"/>
      <c r="D38" s="10">
        <v>2</v>
      </c>
      <c r="E38" s="10">
        <v>18</v>
      </c>
      <c r="F38" s="10">
        <v>60</v>
      </c>
    </row>
    <row r="39" spans="1:6" x14ac:dyDescent="0.2">
      <c r="A39" s="8" t="s">
        <v>8345</v>
      </c>
      <c r="B39" s="10">
        <v>85</v>
      </c>
      <c r="C39" s="10">
        <v>5</v>
      </c>
      <c r="D39" s="10">
        <v>80</v>
      </c>
      <c r="E39" s="10">
        <v>17</v>
      </c>
      <c r="F39" s="10">
        <v>187</v>
      </c>
    </row>
    <row r="40" spans="1:6" x14ac:dyDescent="0.2">
      <c r="A40" s="8" t="s">
        <v>8346</v>
      </c>
      <c r="B40" s="10">
        <v>80</v>
      </c>
      <c r="C40" s="10"/>
      <c r="D40" s="10"/>
      <c r="E40" s="10"/>
      <c r="F40" s="10">
        <v>80</v>
      </c>
    </row>
    <row r="41" spans="1:6" x14ac:dyDescent="0.2">
      <c r="A41" s="8" t="s">
        <v>8347</v>
      </c>
      <c r="B41" s="10">
        <v>60</v>
      </c>
      <c r="C41" s="10"/>
      <c r="D41" s="10"/>
      <c r="E41" s="10"/>
      <c r="F41" s="10">
        <v>60</v>
      </c>
    </row>
    <row r="42" spans="1:6" x14ac:dyDescent="0.2">
      <c r="A42" s="8" t="s">
        <v>8348</v>
      </c>
      <c r="B42" s="10"/>
      <c r="C42" s="10"/>
      <c r="D42" s="10">
        <v>47</v>
      </c>
      <c r="E42" s="10">
        <v>10</v>
      </c>
      <c r="F42" s="10">
        <v>57</v>
      </c>
    </row>
    <row r="43" spans="1:6" x14ac:dyDescent="0.2">
      <c r="A43" s="8" t="s">
        <v>8349</v>
      </c>
      <c r="B43" s="10"/>
      <c r="C43" s="10"/>
      <c r="D43" s="10">
        <v>100</v>
      </c>
      <c r="E43" s="10"/>
      <c r="F43" s="10">
        <v>100</v>
      </c>
    </row>
    <row r="44" spans="1:6" x14ac:dyDescent="0.2">
      <c r="A44" s="8" t="s">
        <v>8350</v>
      </c>
      <c r="B44" s="10">
        <v>20</v>
      </c>
      <c r="C44" s="10"/>
      <c r="D44" s="10">
        <v>120</v>
      </c>
      <c r="E44" s="10">
        <v>60</v>
      </c>
      <c r="F44" s="10">
        <v>200</v>
      </c>
    </row>
    <row r="45" spans="1:6" x14ac:dyDescent="0.2">
      <c r="A45" s="8" t="s">
        <v>8351</v>
      </c>
      <c r="B45" s="10"/>
      <c r="C45" s="10"/>
      <c r="D45" s="10">
        <v>60</v>
      </c>
      <c r="E45" s="10">
        <v>100</v>
      </c>
      <c r="F45" s="10">
        <v>160</v>
      </c>
    </row>
    <row r="46" spans="1:6" x14ac:dyDescent="0.2">
      <c r="A46" s="8" t="s">
        <v>8352</v>
      </c>
      <c r="B46" s="10"/>
      <c r="C46" s="10"/>
      <c r="D46" s="10"/>
      <c r="E46" s="10">
        <v>20</v>
      </c>
      <c r="F46" s="10">
        <v>20</v>
      </c>
    </row>
    <row r="47" spans="1:6" x14ac:dyDescent="0.2">
      <c r="A47" s="8" t="s">
        <v>8311</v>
      </c>
      <c r="B47" s="10">
        <v>2185</v>
      </c>
      <c r="C47" s="10">
        <v>50</v>
      </c>
      <c r="D47" s="10">
        <v>1530</v>
      </c>
      <c r="E47" s="10">
        <v>349</v>
      </c>
      <c r="F47"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102E0-7BC7-DA45-8AF0-7DE4C05C944C}">
  <sheetPr codeName="Sheet3"/>
  <dimension ref="A1:F14"/>
  <sheetViews>
    <sheetView workbookViewId="0">
      <selection activeCell="R35" sqref="R35"/>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7" t="s">
        <v>8223</v>
      </c>
      <c r="B1" t="s">
        <v>8364</v>
      </c>
    </row>
    <row r="3" spans="1:6" x14ac:dyDescent="0.2">
      <c r="A3" s="7" t="s">
        <v>8354</v>
      </c>
      <c r="B3" s="7" t="s">
        <v>8353</v>
      </c>
    </row>
    <row r="4" spans="1:6" x14ac:dyDescent="0.2">
      <c r="A4" s="7" t="s">
        <v>8310</v>
      </c>
      <c r="B4" t="s">
        <v>8219</v>
      </c>
      <c r="C4" t="s">
        <v>8222</v>
      </c>
      <c r="D4" t="s">
        <v>8221</v>
      </c>
      <c r="E4" t="s">
        <v>8220</v>
      </c>
      <c r="F4" t="s">
        <v>8311</v>
      </c>
    </row>
    <row r="5" spans="1:6" x14ac:dyDescent="0.2">
      <c r="A5" s="8" t="s">
        <v>8356</v>
      </c>
      <c r="B5" s="10">
        <v>300</v>
      </c>
      <c r="C5" s="10"/>
      <c r="D5" s="10">
        <v>180</v>
      </c>
      <c r="E5" s="10">
        <v>40</v>
      </c>
      <c r="F5" s="10">
        <v>520</v>
      </c>
    </row>
    <row r="6" spans="1:6" x14ac:dyDescent="0.2">
      <c r="A6" s="8" t="s">
        <v>8357</v>
      </c>
      <c r="B6" s="10">
        <v>34</v>
      </c>
      <c r="C6" s="10">
        <v>6</v>
      </c>
      <c r="D6" s="10">
        <v>140</v>
      </c>
      <c r="E6" s="10">
        <v>20</v>
      </c>
      <c r="F6" s="10">
        <v>200</v>
      </c>
    </row>
    <row r="7" spans="1:6" x14ac:dyDescent="0.2">
      <c r="A7" s="8" t="s">
        <v>8358</v>
      </c>
      <c r="B7" s="10">
        <v>80</v>
      </c>
      <c r="C7" s="10"/>
      <c r="D7" s="10">
        <v>140</v>
      </c>
      <c r="E7" s="10"/>
      <c r="F7" s="10">
        <v>220</v>
      </c>
    </row>
    <row r="8" spans="1:6" x14ac:dyDescent="0.2">
      <c r="A8" s="8" t="s">
        <v>8359</v>
      </c>
      <c r="B8" s="10"/>
      <c r="C8" s="10"/>
      <c r="D8" s="10"/>
      <c r="E8" s="10">
        <v>24</v>
      </c>
      <c r="F8" s="10">
        <v>24</v>
      </c>
    </row>
    <row r="9" spans="1:6" x14ac:dyDescent="0.2">
      <c r="A9" s="8" t="s">
        <v>8355</v>
      </c>
      <c r="B9" s="10">
        <v>540</v>
      </c>
      <c r="C9" s="10">
        <v>20</v>
      </c>
      <c r="D9" s="10">
        <v>120</v>
      </c>
      <c r="E9" s="10">
        <v>20</v>
      </c>
      <c r="F9" s="10">
        <v>700</v>
      </c>
    </row>
    <row r="10" spans="1:6" x14ac:dyDescent="0.2">
      <c r="A10" s="8" t="s">
        <v>8360</v>
      </c>
      <c r="B10" s="10">
        <v>103</v>
      </c>
      <c r="C10" s="10"/>
      <c r="D10" s="10">
        <v>117</v>
      </c>
      <c r="E10" s="10"/>
      <c r="F10" s="10">
        <v>220</v>
      </c>
    </row>
    <row r="11" spans="1:6" x14ac:dyDescent="0.2">
      <c r="A11" s="8" t="s">
        <v>8361</v>
      </c>
      <c r="B11" s="10">
        <v>80</v>
      </c>
      <c r="C11" s="10"/>
      <c r="D11" s="10">
        <v>127</v>
      </c>
      <c r="E11" s="10">
        <v>30</v>
      </c>
      <c r="F11" s="10">
        <v>237</v>
      </c>
    </row>
    <row r="12" spans="1:6" x14ac:dyDescent="0.2">
      <c r="A12" s="8" t="s">
        <v>8362</v>
      </c>
      <c r="B12" s="10">
        <v>209</v>
      </c>
      <c r="C12" s="10"/>
      <c r="D12" s="10">
        <v>213</v>
      </c>
      <c r="E12" s="10">
        <v>178</v>
      </c>
      <c r="F12" s="10">
        <v>600</v>
      </c>
    </row>
    <row r="13" spans="1:6" x14ac:dyDescent="0.2">
      <c r="A13" s="8" t="s">
        <v>8363</v>
      </c>
      <c r="B13" s="10">
        <v>839</v>
      </c>
      <c r="C13" s="10">
        <v>24</v>
      </c>
      <c r="D13" s="10">
        <v>493</v>
      </c>
      <c r="E13" s="10">
        <v>37</v>
      </c>
      <c r="F13" s="10">
        <v>1393</v>
      </c>
    </row>
    <row r="14" spans="1:6" x14ac:dyDescent="0.2">
      <c r="A14" s="8" t="s">
        <v>8311</v>
      </c>
      <c r="B14" s="10">
        <v>2185</v>
      </c>
      <c r="C14" s="10">
        <v>50</v>
      </c>
      <c r="D14" s="10">
        <v>1530</v>
      </c>
      <c r="E14" s="10">
        <v>349</v>
      </c>
      <c r="F14"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8D60-B7EA-CD4D-8726-C4949A77D3E0}">
  <sheetPr codeName="Sheet4"/>
  <dimension ref="A1:E18"/>
  <sheetViews>
    <sheetView workbookViewId="0">
      <selection activeCell="K44" sqref="K44"/>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s>
  <sheetData>
    <row r="1" spans="1:5" x14ac:dyDescent="0.2">
      <c r="A1" s="7" t="s">
        <v>8308</v>
      </c>
      <c r="B1" t="s">
        <v>8364</v>
      </c>
    </row>
    <row r="2" spans="1:5" x14ac:dyDescent="0.2">
      <c r="A2" s="7" t="s">
        <v>8379</v>
      </c>
      <c r="B2" t="s">
        <v>8364</v>
      </c>
    </row>
    <row r="4" spans="1:5" x14ac:dyDescent="0.2">
      <c r="A4" s="7" t="s">
        <v>8354</v>
      </c>
      <c r="B4" s="7" t="s">
        <v>8353</v>
      </c>
    </row>
    <row r="5" spans="1:5" x14ac:dyDescent="0.2">
      <c r="A5" s="7" t="s">
        <v>8310</v>
      </c>
      <c r="B5" t="s">
        <v>8219</v>
      </c>
      <c r="C5" t="s">
        <v>8221</v>
      </c>
      <c r="D5" t="s">
        <v>8220</v>
      </c>
      <c r="E5" t="s">
        <v>8311</v>
      </c>
    </row>
    <row r="6" spans="1:5" x14ac:dyDescent="0.2">
      <c r="A6" s="9" t="s">
        <v>8373</v>
      </c>
      <c r="B6" s="10">
        <v>182</v>
      </c>
      <c r="C6" s="10">
        <v>149</v>
      </c>
      <c r="D6" s="10">
        <v>34</v>
      </c>
      <c r="E6" s="10">
        <v>365</v>
      </c>
    </row>
    <row r="7" spans="1:5" x14ac:dyDescent="0.2">
      <c r="A7" s="9" t="s">
        <v>8374</v>
      </c>
      <c r="B7" s="10">
        <v>202</v>
      </c>
      <c r="C7" s="10">
        <v>106</v>
      </c>
      <c r="D7" s="10">
        <v>27</v>
      </c>
      <c r="E7" s="10">
        <v>335</v>
      </c>
    </row>
    <row r="8" spans="1:5" x14ac:dyDescent="0.2">
      <c r="A8" s="9" t="s">
        <v>8375</v>
      </c>
      <c r="B8" s="10">
        <v>180</v>
      </c>
      <c r="C8" s="10">
        <v>108</v>
      </c>
      <c r="D8" s="10">
        <v>28</v>
      </c>
      <c r="E8" s="10">
        <v>316</v>
      </c>
    </row>
    <row r="9" spans="1:5" x14ac:dyDescent="0.2">
      <c r="A9" s="9" t="s">
        <v>8376</v>
      </c>
      <c r="B9" s="10">
        <v>192</v>
      </c>
      <c r="C9" s="10">
        <v>102</v>
      </c>
      <c r="D9" s="10">
        <v>27</v>
      </c>
      <c r="E9" s="10">
        <v>321</v>
      </c>
    </row>
    <row r="10" spans="1:5" x14ac:dyDescent="0.2">
      <c r="A10" s="9" t="s">
        <v>8367</v>
      </c>
      <c r="B10" s="10">
        <v>234</v>
      </c>
      <c r="C10" s="10">
        <v>126</v>
      </c>
      <c r="D10" s="10">
        <v>26</v>
      </c>
      <c r="E10" s="10">
        <v>386</v>
      </c>
    </row>
    <row r="11" spans="1:5" x14ac:dyDescent="0.2">
      <c r="A11" s="9" t="s">
        <v>8377</v>
      </c>
      <c r="B11" s="10">
        <v>211</v>
      </c>
      <c r="C11" s="10">
        <v>147</v>
      </c>
      <c r="D11" s="10">
        <v>27</v>
      </c>
      <c r="E11" s="10">
        <v>385</v>
      </c>
    </row>
    <row r="12" spans="1:5" x14ac:dyDescent="0.2">
      <c r="A12" s="9" t="s">
        <v>8368</v>
      </c>
      <c r="B12" s="10">
        <v>194</v>
      </c>
      <c r="C12" s="10">
        <v>150</v>
      </c>
      <c r="D12" s="10">
        <v>43</v>
      </c>
      <c r="E12" s="10">
        <v>387</v>
      </c>
    </row>
    <row r="13" spans="1:5" x14ac:dyDescent="0.2">
      <c r="A13" s="9" t="s">
        <v>8369</v>
      </c>
      <c r="B13" s="10">
        <v>166</v>
      </c>
      <c r="C13" s="10">
        <v>134</v>
      </c>
      <c r="D13" s="10">
        <v>33</v>
      </c>
      <c r="E13" s="10">
        <v>333</v>
      </c>
    </row>
    <row r="14" spans="1:5" x14ac:dyDescent="0.2">
      <c r="A14" s="9" t="s">
        <v>8370</v>
      </c>
      <c r="B14" s="10">
        <v>147</v>
      </c>
      <c r="C14" s="10">
        <v>127</v>
      </c>
      <c r="D14" s="10">
        <v>24</v>
      </c>
      <c r="E14" s="10">
        <v>298</v>
      </c>
    </row>
    <row r="15" spans="1:5" x14ac:dyDescent="0.2">
      <c r="A15" s="9" t="s">
        <v>8371</v>
      </c>
      <c r="B15" s="10">
        <v>183</v>
      </c>
      <c r="C15" s="10">
        <v>149</v>
      </c>
      <c r="D15" s="10">
        <v>20</v>
      </c>
      <c r="E15" s="10">
        <v>352</v>
      </c>
    </row>
    <row r="16" spans="1:5" x14ac:dyDescent="0.2">
      <c r="A16" s="9" t="s">
        <v>8372</v>
      </c>
      <c r="B16" s="10">
        <v>183</v>
      </c>
      <c r="C16" s="10">
        <v>114</v>
      </c>
      <c r="D16" s="10">
        <v>37</v>
      </c>
      <c r="E16" s="10">
        <v>334</v>
      </c>
    </row>
    <row r="17" spans="1:5" x14ac:dyDescent="0.2">
      <c r="A17" s="9" t="s">
        <v>8378</v>
      </c>
      <c r="B17" s="10">
        <v>111</v>
      </c>
      <c r="C17" s="10">
        <v>118</v>
      </c>
      <c r="D17" s="10">
        <v>23</v>
      </c>
      <c r="E17" s="10">
        <v>252</v>
      </c>
    </row>
    <row r="18" spans="1:5" x14ac:dyDescent="0.2">
      <c r="A18" s="9" t="s">
        <v>8311</v>
      </c>
      <c r="B18" s="10">
        <v>2185</v>
      </c>
      <c r="C18" s="10">
        <v>1530</v>
      </c>
      <c r="D18" s="10">
        <v>349</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8677C-9A71-FB4D-92D3-EDFA51E9FB82}">
  <dimension ref="A1:H13"/>
  <sheetViews>
    <sheetView workbookViewId="0">
      <selection sqref="A1:A13"/>
    </sheetView>
  </sheetViews>
  <sheetFormatPr baseColWidth="10" defaultRowHeight="15" x14ac:dyDescent="0.2"/>
  <cols>
    <col min="1" max="1" width="24.5" bestFit="1" customWidth="1"/>
    <col min="2" max="3" width="15.33203125" bestFit="1" customWidth="1"/>
    <col min="4" max="5" width="14.33203125" bestFit="1" customWidth="1"/>
    <col min="6" max="6" width="17.6640625" bestFit="1" customWidth="1"/>
    <col min="7" max="7" width="13.5" bestFit="1" customWidth="1"/>
    <col min="8" max="9" width="16.83203125" bestFit="1" customWidth="1"/>
  </cols>
  <sheetData>
    <row r="1" spans="1:8" x14ac:dyDescent="0.2">
      <c r="A1" t="s">
        <v>8380</v>
      </c>
      <c r="B1" t="s">
        <v>8381</v>
      </c>
      <c r="C1" t="s">
        <v>8382</v>
      </c>
      <c r="D1" t="s">
        <v>8383</v>
      </c>
      <c r="E1" t="s">
        <v>8384</v>
      </c>
      <c r="F1" t="s">
        <v>8385</v>
      </c>
      <c r="G1" t="s">
        <v>8386</v>
      </c>
      <c r="H1" t="s">
        <v>8387</v>
      </c>
    </row>
    <row r="2" spans="1:8" x14ac:dyDescent="0.2">
      <c r="A2" t="s">
        <v>8388</v>
      </c>
      <c r="B2">
        <f>COUNTIFS(Sheet1!$F$2:$F$4115, Sheet1!$F$350,Sheet1!$D$2:$D$4115, "&lt;1000")</f>
        <v>322</v>
      </c>
      <c r="C2">
        <f>COUNTIFS(Sheet1!$F$2:$F$4115, Sheet1!$F$4115,Sheet1!$D$2:$D$4115, "&lt;1000")</f>
        <v>113</v>
      </c>
      <c r="D2">
        <f>COUNTIFS(Sheet1!$F$2:$F$4115, Sheet1!$F$3123,Sheet1!$D$2:$D$4115, "&lt;1000")</f>
        <v>18</v>
      </c>
      <c r="E2">
        <f>SUM(B2:D2)</f>
        <v>453</v>
      </c>
      <c r="F2" s="5">
        <f>B2/$E2</f>
        <v>0.71081677704194257</v>
      </c>
      <c r="G2" s="5">
        <f t="shared" ref="G2:H13" si="0">C2/$E2</f>
        <v>0.24944812362030905</v>
      </c>
      <c r="H2" s="5">
        <f t="shared" si="0"/>
        <v>3.9735099337748346E-2</v>
      </c>
    </row>
    <row r="3" spans="1:8" x14ac:dyDescent="0.2">
      <c r="A3" t="s">
        <v>8389</v>
      </c>
      <c r="B3">
        <f>COUNTIFS(Sheet1!$F$2:$F$4115, Sheet1!$F$350,Sheet1!$D$2:$D$4115, "&gt;=1000", Sheet1!$D$2:$D$4115, "&lt;=4999")</f>
        <v>932</v>
      </c>
      <c r="C3">
        <f>COUNTIFS(Sheet1!$F$2:$F$4115, Sheet1!$F$4115,Sheet1!$D$2:$D$4115, "&gt;=1000", Sheet1!$D$2:$D$4115, "&lt;=4999")</f>
        <v>420</v>
      </c>
      <c r="D3">
        <f>COUNTIFS(Sheet1!$F$2:$F$4115, Sheet1!$F$3123,Sheet1!$D$2:$D$4115, "&gt;=1000", Sheet1!$D$2:$D$4115, "&lt;=4999")</f>
        <v>60</v>
      </c>
      <c r="E3">
        <f t="shared" ref="E3:E13" si="1">SUM(B3:D3)</f>
        <v>1412</v>
      </c>
      <c r="F3" s="5">
        <f t="shared" ref="F3:F13" si="2">B3/$E3</f>
        <v>0.66005665722379603</v>
      </c>
      <c r="G3" s="5">
        <f t="shared" si="0"/>
        <v>0.29745042492917845</v>
      </c>
      <c r="H3" s="5">
        <f t="shared" si="0"/>
        <v>4.2492917847025496E-2</v>
      </c>
    </row>
    <row r="4" spans="1:8" x14ac:dyDescent="0.2">
      <c r="A4" t="s">
        <v>8390</v>
      </c>
      <c r="B4">
        <f>COUNTIFS(Sheet1!$F$2:$F$4115, Sheet1!$F$350,Sheet1!$D$2:$D$4115, "&gt;=5000", Sheet1!$D$2:$D$4115, "&lt;=9999")</f>
        <v>381</v>
      </c>
      <c r="C4">
        <f>COUNTIFS(Sheet1!$F$2:$F$4115, Sheet1!$F$4115,Sheet1!$D$2:$D$4115, "&gt;=5000", Sheet1!$D$2:$D$4115, "&lt;=9999")</f>
        <v>283</v>
      </c>
      <c r="D4">
        <f>COUNTIFS(Sheet1!$F$2:$F$4115, Sheet1!$F$3123,Sheet1!$D$2:$D$4115, "&gt;=5000", Sheet1!$D$2:$D$4115, "&lt;=9999")</f>
        <v>52</v>
      </c>
      <c r="E4">
        <f t="shared" si="1"/>
        <v>716</v>
      </c>
      <c r="F4" s="5">
        <f t="shared" si="2"/>
        <v>0.53212290502793291</v>
      </c>
      <c r="G4" s="5">
        <f t="shared" si="0"/>
        <v>0.39525139664804471</v>
      </c>
      <c r="H4" s="5">
        <f t="shared" si="0"/>
        <v>7.2625698324022353E-2</v>
      </c>
    </row>
    <row r="5" spans="1:8" x14ac:dyDescent="0.2">
      <c r="A5" t="s">
        <v>8391</v>
      </c>
      <c r="B5">
        <f>COUNTIFS(Sheet1!$F$2:$F$4115, Sheet1!$F$350,Sheet1!$D$2:$D$4115, "&gt;=10000", Sheet1!$D$2:$D$4115, "&lt;=14999")</f>
        <v>168</v>
      </c>
      <c r="C5">
        <f>COUNTIFS(Sheet1!$F$2:$F$4115, Sheet1!$F$4115,Sheet1!$D$2:$D$4115, "&gt;=10000", Sheet1!$D$2:$D$4115, "&lt;=14999")</f>
        <v>144</v>
      </c>
      <c r="D5">
        <f>COUNTIFS(Sheet1!$F$2:$F$4115, Sheet1!$F$3123,Sheet1!$D$2:$D$4115, "&gt;=10000", Sheet1!$D$2:$D$4115, "&lt;=14999")</f>
        <v>40</v>
      </c>
      <c r="E5">
        <f t="shared" si="1"/>
        <v>352</v>
      </c>
      <c r="F5" s="5">
        <f t="shared" si="2"/>
        <v>0.47727272727272729</v>
      </c>
      <c r="G5" s="5">
        <f t="shared" si="0"/>
        <v>0.40909090909090912</v>
      </c>
      <c r="H5" s="5">
        <f t="shared" si="0"/>
        <v>0.11363636363636363</v>
      </c>
    </row>
    <row r="6" spans="1:8" x14ac:dyDescent="0.2">
      <c r="A6" t="s">
        <v>8392</v>
      </c>
      <c r="B6">
        <f>COUNTIFS(Sheet1!$F$2:$F$4115, Sheet1!$F$350,Sheet1!$D$2:$D$4115, "&gt;=15000", Sheet1!$D$2:$D$4115, "&lt;=19999")</f>
        <v>94</v>
      </c>
      <c r="C6">
        <f>COUNTIFS(Sheet1!$F$2:$F$4115, Sheet1!$F$4115,Sheet1!$D$2:$D$4115, "&gt;=15000", Sheet1!$D$2:$D$4115, "&lt;=19999")</f>
        <v>90</v>
      </c>
      <c r="D6">
        <f>COUNTIFS(Sheet1!$F$2:$F$4115, Sheet1!$F$3123,Sheet1!$D$2:$D$4115, "&gt;=15000", Sheet1!$D$2:$D$4115, "&lt;=19999")</f>
        <v>17</v>
      </c>
      <c r="E6">
        <f t="shared" si="1"/>
        <v>201</v>
      </c>
      <c r="F6" s="5">
        <f t="shared" si="2"/>
        <v>0.46766169154228854</v>
      </c>
      <c r="G6" s="5">
        <f t="shared" si="0"/>
        <v>0.44776119402985076</v>
      </c>
      <c r="H6" s="5">
        <f t="shared" si="0"/>
        <v>8.45771144278607E-2</v>
      </c>
    </row>
    <row r="7" spans="1:8" x14ac:dyDescent="0.2">
      <c r="A7" t="s">
        <v>8393</v>
      </c>
      <c r="B7">
        <f>COUNTIFS(Sheet1!$F$2:$F$4115, Sheet1!$F$350,Sheet1!$D$2:$D$4115, "&gt;=20000", Sheet1!$D$2:$D$4115, "&lt;=24999")</f>
        <v>62</v>
      </c>
      <c r="C7">
        <f>COUNTIFS(Sheet1!$F$2:$F$4115, Sheet1!$F$4115,Sheet1!$D$2:$D$4115, "&gt;=20000", Sheet1!$D$2:$D$4115, "&lt;=24999")</f>
        <v>72</v>
      </c>
      <c r="D7">
        <f>COUNTIFS(Sheet1!$F$2:$F$4115, Sheet1!$F$3123,Sheet1!$D$2:$D$4115, "&gt;=20000", Sheet1!$D$2:$D$4115, "&lt;=24999")</f>
        <v>14</v>
      </c>
      <c r="E7">
        <f t="shared" si="1"/>
        <v>148</v>
      </c>
      <c r="F7" s="5">
        <f t="shared" si="2"/>
        <v>0.41891891891891891</v>
      </c>
      <c r="G7" s="5">
        <f t="shared" si="0"/>
        <v>0.48648648648648651</v>
      </c>
      <c r="H7" s="5">
        <f t="shared" si="0"/>
        <v>9.45945945945946E-2</v>
      </c>
    </row>
    <row r="8" spans="1:8" x14ac:dyDescent="0.2">
      <c r="A8" t="s">
        <v>8394</v>
      </c>
      <c r="B8">
        <f>COUNTIFS(Sheet1!$F$2:$F$4115, Sheet1!$F$350,Sheet1!$D$2:$D$4115, "&gt;=25000", Sheet1!$D$2:$D$4115, "&lt;=29999")</f>
        <v>55</v>
      </c>
      <c r="C8">
        <f>COUNTIFS(Sheet1!$F$2:$F$4115, Sheet1!$F$4115,Sheet1!$D$2:$D$4115, "&gt;=25000", Sheet1!$D$2:$D$4115, "&lt;=29999")</f>
        <v>64</v>
      </c>
      <c r="D8">
        <f>COUNTIFS(Sheet1!$F$2:$F$4115, Sheet1!$F$3123,Sheet1!$D$2:$D$4115, "&gt;=25000", Sheet1!$D$2:$D$4115, "&lt;=29999")</f>
        <v>18</v>
      </c>
      <c r="E8">
        <f t="shared" si="1"/>
        <v>137</v>
      </c>
      <c r="F8" s="5">
        <f t="shared" si="2"/>
        <v>0.40145985401459855</v>
      </c>
      <c r="G8" s="5">
        <f t="shared" si="0"/>
        <v>0.46715328467153283</v>
      </c>
      <c r="H8" s="5">
        <f t="shared" si="0"/>
        <v>0.13138686131386862</v>
      </c>
    </row>
    <row r="9" spans="1:8" x14ac:dyDescent="0.2">
      <c r="A9" t="s">
        <v>8395</v>
      </c>
      <c r="B9">
        <f>COUNTIFS(Sheet1!$F$2:$F$4115, Sheet1!$F$350,Sheet1!$D$2:$D$4115, "&gt;=30000", Sheet1!$D$2:$D$4115, "&lt;=34999")</f>
        <v>32</v>
      </c>
      <c r="C9">
        <f>COUNTIFS(Sheet1!$F$2:$F$4115, Sheet1!$F$4115,Sheet1!$D$2:$D$4115, "&gt;=30000", Sheet1!$D$2:$D$4115, "&lt;=34999")</f>
        <v>37</v>
      </c>
      <c r="D9">
        <f>COUNTIFS(Sheet1!$F$2:$F$4115, Sheet1!$F$3123,Sheet1!$D$2:$D$4115, "&gt;=30000", Sheet1!$D$2:$D$4115, "&lt;=34999")</f>
        <v>13</v>
      </c>
      <c r="E9">
        <f t="shared" si="1"/>
        <v>82</v>
      </c>
      <c r="F9" s="5">
        <f t="shared" si="2"/>
        <v>0.3902439024390244</v>
      </c>
      <c r="G9" s="5">
        <f t="shared" si="0"/>
        <v>0.45121951219512196</v>
      </c>
      <c r="H9" s="5">
        <f t="shared" si="0"/>
        <v>0.15853658536585366</v>
      </c>
    </row>
    <row r="10" spans="1:8" x14ac:dyDescent="0.2">
      <c r="A10" t="s">
        <v>8396</v>
      </c>
      <c r="B10">
        <f>COUNTIFS(Sheet1!$F$2:$F$4115, Sheet1!$F$350,Sheet1!$D$2:$D$4115, "&gt;=35000", Sheet1!$D$2:$D$4115, "&lt;=39999")</f>
        <v>26</v>
      </c>
      <c r="C10">
        <f>COUNTIFS(Sheet1!$F$2:$F$4115, Sheet1!$F$4115,Sheet1!$D$2:$D$4115, "&gt;=35000", Sheet1!$D$2:$D$4115, "&lt;=39999")</f>
        <v>22</v>
      </c>
      <c r="D10">
        <f>COUNTIFS(Sheet1!$F$2:$F$4115, Sheet1!$F$3123,Sheet1!$D$2:$D$4115, "&gt;=35000", Sheet1!$D$2:$D$4115, "&lt;=39999")</f>
        <v>7</v>
      </c>
      <c r="E10">
        <f t="shared" si="1"/>
        <v>55</v>
      </c>
      <c r="F10" s="5">
        <f t="shared" si="2"/>
        <v>0.47272727272727272</v>
      </c>
      <c r="G10" s="5">
        <f t="shared" si="0"/>
        <v>0.4</v>
      </c>
      <c r="H10" s="5">
        <f t="shared" si="0"/>
        <v>0.12727272727272726</v>
      </c>
    </row>
    <row r="11" spans="1:8" x14ac:dyDescent="0.2">
      <c r="A11" t="s">
        <v>8397</v>
      </c>
      <c r="B11">
        <f>COUNTIFS(Sheet1!$F$2:$F$4115, Sheet1!$F$350,Sheet1!$D$2:$D$4115, "&gt;=40000", Sheet1!$D$2:$D$4115, "&lt;=44999")</f>
        <v>21</v>
      </c>
      <c r="C11">
        <f>COUNTIFS(Sheet1!$F$2:$F$4115, Sheet1!$F$4115,Sheet1!$D$2:$D$4115, "&gt;=40000", Sheet1!$D$2:$D$4115, "&lt;=44999")</f>
        <v>16</v>
      </c>
      <c r="D11">
        <f>COUNTIFS(Sheet1!$F$2:$F$4115, Sheet1!$F$3123,Sheet1!$D$2:$D$4115, "&gt;=40000", Sheet1!$D$2:$D$4115, "&lt;=44999")</f>
        <v>6</v>
      </c>
      <c r="E11">
        <f t="shared" si="1"/>
        <v>43</v>
      </c>
      <c r="F11" s="5">
        <f t="shared" si="2"/>
        <v>0.48837209302325579</v>
      </c>
      <c r="G11" s="5">
        <f t="shared" si="0"/>
        <v>0.37209302325581395</v>
      </c>
      <c r="H11" s="5">
        <f t="shared" si="0"/>
        <v>0.13953488372093023</v>
      </c>
    </row>
    <row r="12" spans="1:8" x14ac:dyDescent="0.2">
      <c r="A12" t="s">
        <v>8398</v>
      </c>
      <c r="B12">
        <f>COUNTIFS(Sheet1!$F$2:$F$4115, Sheet1!$F$350,Sheet1!$D$2:$D$4115, "&gt;=45000", Sheet1!$D$2:$D$4115, "&lt;=49999")</f>
        <v>6</v>
      </c>
      <c r="C12">
        <f>COUNTIFS(Sheet1!$F$2:$F$4115, Sheet1!$F$4115,Sheet1!$D$2:$D$4115, "&gt;=45000", Sheet1!$D$2:$D$4115, "&lt;=49999")</f>
        <v>11</v>
      </c>
      <c r="D12">
        <f>COUNTIFS(Sheet1!$F$2:$F$4115, Sheet1!$F$3123,Sheet1!$D$2:$D$4115, "&gt;=45000", Sheet1!$D$2:$D$4115, "&lt;=49999")</f>
        <v>4</v>
      </c>
      <c r="E12">
        <f t="shared" si="1"/>
        <v>21</v>
      </c>
      <c r="F12" s="5">
        <f t="shared" si="2"/>
        <v>0.2857142857142857</v>
      </c>
      <c r="G12" s="5">
        <f t="shared" si="0"/>
        <v>0.52380952380952384</v>
      </c>
      <c r="H12" s="5">
        <f t="shared" si="0"/>
        <v>0.19047619047619047</v>
      </c>
    </row>
    <row r="13" spans="1:8" x14ac:dyDescent="0.2">
      <c r="A13" t="s">
        <v>8399</v>
      </c>
      <c r="B13">
        <f>COUNTIFS(Sheet1!$F$2:$F$4115,Sheet1!$F$350,Sheet1!$D$2:$D$4115,"&gt;=50000")</f>
        <v>86</v>
      </c>
      <c r="C13">
        <f>COUNTIFS(Sheet1!$F$2:$F$4115,Sheet1!$F$4115,Sheet1!$D$2:$D$4115,"&gt;=50000")</f>
        <v>258</v>
      </c>
      <c r="D13">
        <f>COUNTIFS(Sheet1!$F$2:$F$4115,Sheet1!$F$3123,Sheet1!$D$2:$D$4115,"&gt;=50000")</f>
        <v>100</v>
      </c>
      <c r="E13">
        <f t="shared" si="1"/>
        <v>444</v>
      </c>
      <c r="F13" s="5">
        <f t="shared" si="2"/>
        <v>0.19369369369369369</v>
      </c>
      <c r="G13" s="5">
        <f t="shared" si="0"/>
        <v>0.58108108108108103</v>
      </c>
      <c r="H13" s="5">
        <f t="shared" si="0"/>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68647-1EC2-B843-ABBA-1B9316BF7D3E}">
  <dimension ref="A1:L2186"/>
  <sheetViews>
    <sheetView workbookViewId="0">
      <selection activeCell="K33" sqref="K33"/>
    </sheetView>
  </sheetViews>
  <sheetFormatPr baseColWidth="10" defaultRowHeight="15" x14ac:dyDescent="0.2"/>
  <cols>
    <col min="1" max="1" width="24.5" bestFit="1" customWidth="1"/>
    <col min="2" max="2" width="12.1640625" bestFit="1" customWidth="1"/>
    <col min="6" max="6" width="12.33203125" bestFit="1" customWidth="1"/>
    <col min="8" max="8" width="38.5" bestFit="1" customWidth="1"/>
    <col min="9" max="9" width="10" customWidth="1"/>
    <col min="11" max="11" width="38.5" bestFit="1" customWidth="1"/>
    <col min="12" max="12" width="11.1640625" customWidth="1"/>
  </cols>
  <sheetData>
    <row r="1" spans="1:12" x14ac:dyDescent="0.2">
      <c r="A1" s="13" t="s">
        <v>8411</v>
      </c>
      <c r="B1" s="13" t="s">
        <v>8412</v>
      </c>
      <c r="E1" s="13" t="s">
        <v>8411</v>
      </c>
      <c r="F1" s="13" t="s">
        <v>8412</v>
      </c>
    </row>
    <row r="2" spans="1:12" x14ac:dyDescent="0.2">
      <c r="A2" t="s">
        <v>8219</v>
      </c>
      <c r="B2">
        <f>IF(Sheet1!$F2='Bonus Stats Analysis'!A2, Sheet1!L2," x")</f>
        <v>182</v>
      </c>
      <c r="E2" t="s">
        <v>8221</v>
      </c>
      <c r="F2">
        <v>0</v>
      </c>
      <c r="H2" s="13" t="s">
        <v>8400</v>
      </c>
      <c r="I2" s="13"/>
      <c r="K2" s="13" t="s">
        <v>8401</v>
      </c>
    </row>
    <row r="3" spans="1:12" x14ac:dyDescent="0.2">
      <c r="A3" t="s">
        <v>8219</v>
      </c>
      <c r="B3">
        <f>IF(Sheet1!F3='Bonus Stats Analysis'!A3, Sheet1!L3," x")</f>
        <v>79</v>
      </c>
      <c r="E3" t="s">
        <v>8221</v>
      </c>
      <c r="F3">
        <v>1</v>
      </c>
      <c r="H3" t="s">
        <v>8402</v>
      </c>
      <c r="I3">
        <f>AVERAGE($B$2:$B$2186)</f>
        <v>194.42517162471395</v>
      </c>
      <c r="K3" t="s">
        <v>8402</v>
      </c>
      <c r="L3">
        <f>AVERAGE($F$2:$F$1531)</f>
        <v>17.709803921568628</v>
      </c>
    </row>
    <row r="4" spans="1:12" x14ac:dyDescent="0.2">
      <c r="A4" t="s">
        <v>8219</v>
      </c>
      <c r="B4">
        <f>IF(Sheet1!F4='Bonus Stats Analysis'!A4, Sheet1!L4," x")</f>
        <v>35</v>
      </c>
      <c r="E4" t="s">
        <v>8221</v>
      </c>
      <c r="F4">
        <v>10</v>
      </c>
      <c r="H4" t="s">
        <v>8403</v>
      </c>
      <c r="I4">
        <f>MEDIAN($B$2:$B$2186)</f>
        <v>62</v>
      </c>
      <c r="K4" t="s">
        <v>8403</v>
      </c>
      <c r="L4">
        <f>MEDIAN($F$2:$F$1531)</f>
        <v>4</v>
      </c>
    </row>
    <row r="5" spans="1:12" x14ac:dyDescent="0.2">
      <c r="A5" t="s">
        <v>8219</v>
      </c>
      <c r="B5">
        <f>IF(Sheet1!F5='Bonus Stats Analysis'!A5, Sheet1!L5," x")</f>
        <v>150</v>
      </c>
      <c r="E5" t="s">
        <v>8221</v>
      </c>
      <c r="F5">
        <v>0</v>
      </c>
      <c r="H5" t="s">
        <v>8404</v>
      </c>
      <c r="I5">
        <f>MIN($B$2:$B$2186)</f>
        <v>1</v>
      </c>
      <c r="K5" t="s">
        <v>8404</v>
      </c>
      <c r="L5">
        <f>MIN($F$2:$F$1531)</f>
        <v>0</v>
      </c>
    </row>
    <row r="6" spans="1:12" x14ac:dyDescent="0.2">
      <c r="A6" t="s">
        <v>8219</v>
      </c>
      <c r="B6">
        <f>IF(Sheet1!F6='Bonus Stats Analysis'!A6, Sheet1!L6," x")</f>
        <v>284</v>
      </c>
      <c r="E6" t="s">
        <v>8221</v>
      </c>
      <c r="F6">
        <v>7</v>
      </c>
      <c r="H6" t="s">
        <v>8405</v>
      </c>
      <c r="I6">
        <f>MAX($B$2:$B$2186)</f>
        <v>26457</v>
      </c>
      <c r="K6" t="s">
        <v>8405</v>
      </c>
      <c r="L6">
        <f>MAX($F$2:$F$1531)</f>
        <v>1293</v>
      </c>
    </row>
    <row r="7" spans="1:12" x14ac:dyDescent="0.2">
      <c r="A7" t="s">
        <v>8219</v>
      </c>
      <c r="B7">
        <f>IF(Sheet1!F7='Bonus Stats Analysis'!A7, Sheet1!L7," x")</f>
        <v>47</v>
      </c>
      <c r="E7" t="s">
        <v>8221</v>
      </c>
      <c r="F7">
        <v>0</v>
      </c>
      <c r="H7" t="s">
        <v>8406</v>
      </c>
      <c r="I7">
        <f>_xlfn.VAR.P($B$2:$B$2186)</f>
        <v>712840.9867348104</v>
      </c>
      <c r="K7" t="s">
        <v>8406</v>
      </c>
      <c r="L7">
        <f>_xlfn.VAR.P($F$2:$F$1531)</f>
        <v>3773.2216685890044</v>
      </c>
    </row>
    <row r="8" spans="1:12" x14ac:dyDescent="0.2">
      <c r="A8" t="s">
        <v>8219</v>
      </c>
      <c r="B8">
        <f>IF(Sheet1!F8='Bonus Stats Analysis'!A8, Sheet1!L8," x")</f>
        <v>58</v>
      </c>
      <c r="E8" t="s">
        <v>8221</v>
      </c>
      <c r="F8">
        <v>1</v>
      </c>
      <c r="H8" t="s">
        <v>8407</v>
      </c>
      <c r="I8">
        <f>_xlfn.STDEV.P($B$2:$B$2186)</f>
        <v>844.29910975602149</v>
      </c>
      <c r="K8" t="s">
        <v>8407</v>
      </c>
      <c r="L8">
        <f>_xlfn.STDEV.P($F$2:$F$1531)</f>
        <v>61.426555076684906</v>
      </c>
    </row>
    <row r="9" spans="1:12" x14ac:dyDescent="0.2">
      <c r="A9" t="s">
        <v>8219</v>
      </c>
      <c r="B9">
        <f>IF(Sheet1!F9='Bonus Stats Analysis'!A9, Sheet1!L9," x")</f>
        <v>57</v>
      </c>
      <c r="E9" t="s">
        <v>8221</v>
      </c>
      <c r="F9">
        <v>2</v>
      </c>
    </row>
    <row r="10" spans="1:12" x14ac:dyDescent="0.2">
      <c r="A10" t="s">
        <v>8219</v>
      </c>
      <c r="B10">
        <f>IF(Sheet1!F10='Bonus Stats Analysis'!A10, Sheet1!L10," x")</f>
        <v>12</v>
      </c>
      <c r="E10" t="s">
        <v>8221</v>
      </c>
      <c r="F10">
        <v>3</v>
      </c>
    </row>
    <row r="11" spans="1:12" x14ac:dyDescent="0.2">
      <c r="A11" t="s">
        <v>8219</v>
      </c>
      <c r="B11">
        <f>IF(Sheet1!F11='Bonus Stats Analysis'!A11, Sheet1!L11," x")</f>
        <v>20</v>
      </c>
      <c r="E11" t="s">
        <v>8221</v>
      </c>
      <c r="F11">
        <v>10</v>
      </c>
    </row>
    <row r="12" spans="1:12" x14ac:dyDescent="0.2">
      <c r="A12" t="s">
        <v>8219</v>
      </c>
      <c r="B12">
        <f>IF(Sheet1!F12='Bonus Stats Analysis'!A12, Sheet1!L12," x")</f>
        <v>19</v>
      </c>
      <c r="E12" t="s">
        <v>8221</v>
      </c>
      <c r="F12">
        <v>10</v>
      </c>
    </row>
    <row r="13" spans="1:12" x14ac:dyDescent="0.2">
      <c r="A13" t="s">
        <v>8219</v>
      </c>
      <c r="B13">
        <f>IF(Sheet1!F13='Bonus Stats Analysis'!A13, Sheet1!L13," x")</f>
        <v>75</v>
      </c>
      <c r="E13" t="s">
        <v>8221</v>
      </c>
      <c r="F13">
        <v>1</v>
      </c>
      <c r="H13" s="13" t="s">
        <v>8408</v>
      </c>
    </row>
    <row r="14" spans="1:12" ht="15" customHeight="1" x14ac:dyDescent="0.2">
      <c r="A14" t="s">
        <v>8219</v>
      </c>
      <c r="B14">
        <f>IF(Sheet1!F14='Bonus Stats Analysis'!A14, Sheet1!L14," x")</f>
        <v>827</v>
      </c>
      <c r="E14" t="s">
        <v>8221</v>
      </c>
      <c r="F14">
        <v>0</v>
      </c>
      <c r="H14" s="14" t="s">
        <v>8409</v>
      </c>
      <c r="I14" s="14"/>
      <c r="J14" s="14"/>
      <c r="K14" s="14"/>
      <c r="L14" s="14"/>
    </row>
    <row r="15" spans="1:12" x14ac:dyDescent="0.2">
      <c r="A15" t="s">
        <v>8219</v>
      </c>
      <c r="B15">
        <f>IF(Sheet1!F15='Bonus Stats Analysis'!A15, Sheet1!L15," x")</f>
        <v>51</v>
      </c>
      <c r="E15" t="s">
        <v>8221</v>
      </c>
      <c r="F15">
        <v>0</v>
      </c>
      <c r="H15" s="14"/>
      <c r="I15" s="14"/>
      <c r="J15" s="14"/>
      <c r="K15" s="14"/>
      <c r="L15" s="14"/>
    </row>
    <row r="16" spans="1:12" x14ac:dyDescent="0.2">
      <c r="A16" t="s">
        <v>8219</v>
      </c>
      <c r="B16">
        <f>IF(Sheet1!F16='Bonus Stats Analysis'!A16, Sheet1!L16," x")</f>
        <v>41</v>
      </c>
      <c r="E16" t="s">
        <v>8221</v>
      </c>
      <c r="F16">
        <v>0</v>
      </c>
      <c r="H16" s="14"/>
      <c r="I16" s="14"/>
      <c r="J16" s="14"/>
      <c r="K16" s="14"/>
      <c r="L16" s="14"/>
    </row>
    <row r="17" spans="1:12" x14ac:dyDescent="0.2">
      <c r="A17" t="s">
        <v>8219</v>
      </c>
      <c r="B17">
        <f>IF(Sheet1!F17='Bonus Stats Analysis'!A17, Sheet1!L17," x")</f>
        <v>98</v>
      </c>
      <c r="E17" t="s">
        <v>8221</v>
      </c>
      <c r="F17">
        <v>26</v>
      </c>
      <c r="H17" s="14"/>
      <c r="I17" s="14"/>
      <c r="J17" s="14"/>
      <c r="K17" s="14"/>
      <c r="L17" s="14"/>
    </row>
    <row r="18" spans="1:12" x14ac:dyDescent="0.2">
      <c r="A18" t="s">
        <v>8219</v>
      </c>
      <c r="B18">
        <f>IF(Sheet1!F18='Bonus Stats Analysis'!A18, Sheet1!L18," x")</f>
        <v>70</v>
      </c>
      <c r="E18" t="s">
        <v>8221</v>
      </c>
      <c r="F18">
        <v>0</v>
      </c>
      <c r="H18" s="14"/>
      <c r="I18" s="14"/>
      <c r="J18" s="14"/>
      <c r="K18" s="14"/>
      <c r="L18" s="14"/>
    </row>
    <row r="19" spans="1:12" x14ac:dyDescent="0.2">
      <c r="A19" t="s">
        <v>8219</v>
      </c>
      <c r="B19">
        <f>IF(Sheet1!F19='Bonus Stats Analysis'!A19, Sheet1!L19," x")</f>
        <v>36</v>
      </c>
      <c r="E19" t="s">
        <v>8221</v>
      </c>
      <c r="F19">
        <v>7</v>
      </c>
    </row>
    <row r="20" spans="1:12" x14ac:dyDescent="0.2">
      <c r="A20" t="s">
        <v>8219</v>
      </c>
      <c r="B20">
        <f>IF(Sheet1!F20='Bonus Stats Analysis'!A20, Sheet1!L20," x")</f>
        <v>342</v>
      </c>
      <c r="E20" t="s">
        <v>8221</v>
      </c>
      <c r="F20">
        <v>0</v>
      </c>
      <c r="H20" s="13" t="s">
        <v>8410</v>
      </c>
    </row>
    <row r="21" spans="1:12" x14ac:dyDescent="0.2">
      <c r="A21" t="s">
        <v>8219</v>
      </c>
      <c r="B21">
        <f>IF(Sheet1!F21='Bonus Stats Analysis'!A21, Sheet1!L21," x")</f>
        <v>22</v>
      </c>
      <c r="E21" t="s">
        <v>8221</v>
      </c>
      <c r="F21">
        <v>2</v>
      </c>
      <c r="H21" s="14" t="s">
        <v>8413</v>
      </c>
      <c r="I21" s="14"/>
      <c r="J21" s="14"/>
      <c r="K21" s="14"/>
      <c r="L21" s="14"/>
    </row>
    <row r="22" spans="1:12" x14ac:dyDescent="0.2">
      <c r="A22" t="s">
        <v>8219</v>
      </c>
      <c r="B22">
        <f>IF(Sheet1!F22='Bonus Stats Analysis'!A22, Sheet1!L22," x")</f>
        <v>25</v>
      </c>
      <c r="E22" t="s">
        <v>8221</v>
      </c>
      <c r="F22">
        <v>13</v>
      </c>
      <c r="H22" s="14"/>
      <c r="I22" s="14"/>
      <c r="J22" s="14"/>
      <c r="K22" s="14"/>
      <c r="L22" s="14"/>
    </row>
    <row r="23" spans="1:12" x14ac:dyDescent="0.2">
      <c r="A23" t="s">
        <v>8219</v>
      </c>
      <c r="B23">
        <f>IF(Sheet1!F23='Bonus Stats Analysis'!A23, Sheet1!L23," x")</f>
        <v>101</v>
      </c>
      <c r="E23" t="s">
        <v>8221</v>
      </c>
      <c r="F23">
        <v>4</v>
      </c>
      <c r="H23" s="14"/>
      <c r="I23" s="14"/>
      <c r="J23" s="14"/>
      <c r="K23" s="14"/>
      <c r="L23" s="14"/>
    </row>
    <row r="24" spans="1:12" x14ac:dyDescent="0.2">
      <c r="A24" t="s">
        <v>8219</v>
      </c>
      <c r="B24">
        <f>IF(Sheet1!F24='Bonus Stats Analysis'!A24, Sheet1!L24," x")</f>
        <v>8</v>
      </c>
      <c r="E24" t="s">
        <v>8221</v>
      </c>
      <c r="F24">
        <v>0</v>
      </c>
      <c r="H24" s="14"/>
      <c r="I24" s="14"/>
      <c r="J24" s="14"/>
      <c r="K24" s="14"/>
      <c r="L24" s="14"/>
    </row>
    <row r="25" spans="1:12" x14ac:dyDescent="0.2">
      <c r="A25" t="s">
        <v>8219</v>
      </c>
      <c r="B25">
        <f>IF(Sheet1!F25='Bonus Stats Analysis'!A25, Sheet1!L25," x")</f>
        <v>23</v>
      </c>
      <c r="E25" t="s">
        <v>8221</v>
      </c>
      <c r="F25">
        <v>12</v>
      </c>
      <c r="H25" s="14"/>
      <c r="I25" s="14"/>
      <c r="J25" s="14"/>
      <c r="K25" s="14"/>
      <c r="L25" s="14"/>
    </row>
    <row r="26" spans="1:12" x14ac:dyDescent="0.2">
      <c r="A26" t="s">
        <v>8219</v>
      </c>
      <c r="B26">
        <f>IF(Sheet1!F26='Bonus Stats Analysis'!A26, Sheet1!L26," x")</f>
        <v>574</v>
      </c>
      <c r="E26" t="s">
        <v>8221</v>
      </c>
      <c r="F26">
        <v>2</v>
      </c>
    </row>
    <row r="27" spans="1:12" x14ac:dyDescent="0.2">
      <c r="A27" t="s">
        <v>8219</v>
      </c>
      <c r="B27">
        <f>IF(Sheet1!F27='Bonus Stats Analysis'!A27, Sheet1!L27," x")</f>
        <v>14</v>
      </c>
      <c r="E27" t="s">
        <v>8221</v>
      </c>
      <c r="F27">
        <v>10</v>
      </c>
    </row>
    <row r="28" spans="1:12" x14ac:dyDescent="0.2">
      <c r="A28" t="s">
        <v>8219</v>
      </c>
      <c r="B28">
        <f>IF(Sheet1!F28='Bonus Stats Analysis'!A28, Sheet1!L28," x")</f>
        <v>19</v>
      </c>
      <c r="E28" t="s">
        <v>8221</v>
      </c>
      <c r="F28">
        <v>0</v>
      </c>
    </row>
    <row r="29" spans="1:12" x14ac:dyDescent="0.2">
      <c r="A29" t="s">
        <v>8219</v>
      </c>
      <c r="B29">
        <f>IF(Sheet1!F29='Bonus Stats Analysis'!A29, Sheet1!L29," x")</f>
        <v>150</v>
      </c>
      <c r="E29" t="s">
        <v>8221</v>
      </c>
      <c r="F29">
        <v>5</v>
      </c>
    </row>
    <row r="30" spans="1:12" x14ac:dyDescent="0.2">
      <c r="A30" t="s">
        <v>8219</v>
      </c>
      <c r="B30">
        <f>IF(Sheet1!F30='Bonus Stats Analysis'!A30, Sheet1!L30," x")</f>
        <v>71</v>
      </c>
      <c r="E30" t="s">
        <v>8221</v>
      </c>
      <c r="F30">
        <v>0</v>
      </c>
    </row>
    <row r="31" spans="1:12" x14ac:dyDescent="0.2">
      <c r="A31" t="s">
        <v>8219</v>
      </c>
      <c r="B31">
        <f>IF(Sheet1!F31='Bonus Stats Analysis'!A31, Sheet1!L31," x")</f>
        <v>117</v>
      </c>
      <c r="E31" t="s">
        <v>8221</v>
      </c>
      <c r="F31">
        <v>5</v>
      </c>
    </row>
    <row r="32" spans="1:12" x14ac:dyDescent="0.2">
      <c r="A32" t="s">
        <v>8219</v>
      </c>
      <c r="B32">
        <f>IF(Sheet1!F32='Bonus Stats Analysis'!A32, Sheet1!L32," x")</f>
        <v>53</v>
      </c>
      <c r="E32" t="s">
        <v>8221</v>
      </c>
      <c r="F32">
        <v>1</v>
      </c>
    </row>
    <row r="33" spans="1:6" x14ac:dyDescent="0.2">
      <c r="A33" t="s">
        <v>8219</v>
      </c>
      <c r="B33">
        <f>IF(Sheet1!F33='Bonus Stats Analysis'!A33, Sheet1!L33," x")</f>
        <v>1</v>
      </c>
      <c r="E33" t="s">
        <v>8221</v>
      </c>
      <c r="F33">
        <v>3</v>
      </c>
    </row>
    <row r="34" spans="1:6" x14ac:dyDescent="0.2">
      <c r="A34" t="s">
        <v>8219</v>
      </c>
      <c r="B34">
        <f>IF(Sheet1!F34='Bonus Stats Analysis'!A34, Sheet1!L34," x")</f>
        <v>89</v>
      </c>
      <c r="E34" t="s">
        <v>8221</v>
      </c>
      <c r="F34">
        <v>3</v>
      </c>
    </row>
    <row r="35" spans="1:6" x14ac:dyDescent="0.2">
      <c r="A35" t="s">
        <v>8219</v>
      </c>
      <c r="B35">
        <f>IF(Sheet1!F35='Bonus Stats Analysis'!A35, Sheet1!L35," x")</f>
        <v>64</v>
      </c>
      <c r="E35" t="s">
        <v>8221</v>
      </c>
      <c r="F35">
        <v>0</v>
      </c>
    </row>
    <row r="36" spans="1:6" x14ac:dyDescent="0.2">
      <c r="A36" t="s">
        <v>8219</v>
      </c>
      <c r="B36">
        <f>IF(Sheet1!F36='Bonus Stats Analysis'!A36, Sheet1!L36," x")</f>
        <v>68</v>
      </c>
      <c r="E36" t="s">
        <v>8221</v>
      </c>
      <c r="F36">
        <v>3</v>
      </c>
    </row>
    <row r="37" spans="1:6" x14ac:dyDescent="0.2">
      <c r="A37" t="s">
        <v>8219</v>
      </c>
      <c r="B37">
        <f>IF(Sheet1!F37='Bonus Stats Analysis'!A37, Sheet1!L37," x")</f>
        <v>28</v>
      </c>
      <c r="E37" t="s">
        <v>8221</v>
      </c>
      <c r="F37">
        <v>0</v>
      </c>
    </row>
    <row r="38" spans="1:6" x14ac:dyDescent="0.2">
      <c r="A38" t="s">
        <v>8219</v>
      </c>
      <c r="B38">
        <f>IF(Sheet1!F38='Bonus Stats Analysis'!A38, Sheet1!L38," x")</f>
        <v>44</v>
      </c>
      <c r="E38" t="s">
        <v>8221</v>
      </c>
      <c r="F38">
        <v>19</v>
      </c>
    </row>
    <row r="39" spans="1:6" x14ac:dyDescent="0.2">
      <c r="A39" t="s">
        <v>8219</v>
      </c>
      <c r="B39">
        <f>IF(Sheet1!F39='Bonus Stats Analysis'!A39, Sheet1!L39," x")</f>
        <v>253</v>
      </c>
      <c r="E39" t="s">
        <v>8221</v>
      </c>
      <c r="F39">
        <v>8</v>
      </c>
    </row>
    <row r="40" spans="1:6" x14ac:dyDescent="0.2">
      <c r="A40" t="s">
        <v>8219</v>
      </c>
      <c r="B40">
        <f>IF(Sheet1!F40='Bonus Stats Analysis'!A40, Sheet1!L40," x")</f>
        <v>66</v>
      </c>
      <c r="E40" t="s">
        <v>8221</v>
      </c>
      <c r="F40">
        <v>6</v>
      </c>
    </row>
    <row r="41" spans="1:6" x14ac:dyDescent="0.2">
      <c r="A41" t="s">
        <v>8219</v>
      </c>
      <c r="B41">
        <f>IF(Sheet1!F41='Bonus Stats Analysis'!A41, Sheet1!L41," x")</f>
        <v>217</v>
      </c>
      <c r="E41" t="s">
        <v>8221</v>
      </c>
      <c r="F41">
        <v>0</v>
      </c>
    </row>
    <row r="42" spans="1:6" x14ac:dyDescent="0.2">
      <c r="A42" t="s">
        <v>8219</v>
      </c>
      <c r="B42">
        <f>IF(Sheet1!F42='Bonus Stats Analysis'!A42, Sheet1!L42," x")</f>
        <v>16</v>
      </c>
      <c r="E42" t="s">
        <v>8221</v>
      </c>
      <c r="F42">
        <v>18</v>
      </c>
    </row>
    <row r="43" spans="1:6" x14ac:dyDescent="0.2">
      <c r="A43" t="s">
        <v>8219</v>
      </c>
      <c r="B43">
        <f>IF(Sheet1!F43='Bonus Stats Analysis'!A43, Sheet1!L43," x")</f>
        <v>19</v>
      </c>
      <c r="E43" t="s">
        <v>8221</v>
      </c>
      <c r="F43">
        <v>7</v>
      </c>
    </row>
    <row r="44" spans="1:6" x14ac:dyDescent="0.2">
      <c r="A44" t="s">
        <v>8219</v>
      </c>
      <c r="B44">
        <f>IF(Sheet1!F44='Bonus Stats Analysis'!A44, Sheet1!L44," x")</f>
        <v>169</v>
      </c>
      <c r="E44" t="s">
        <v>8221</v>
      </c>
      <c r="F44">
        <v>0</v>
      </c>
    </row>
    <row r="45" spans="1:6" x14ac:dyDescent="0.2">
      <c r="A45" t="s">
        <v>8219</v>
      </c>
      <c r="B45">
        <f>IF(Sheet1!F45='Bonus Stats Analysis'!A45, Sheet1!L45," x")</f>
        <v>263</v>
      </c>
      <c r="E45" t="s">
        <v>8221</v>
      </c>
      <c r="F45">
        <v>8</v>
      </c>
    </row>
    <row r="46" spans="1:6" x14ac:dyDescent="0.2">
      <c r="A46" t="s">
        <v>8219</v>
      </c>
      <c r="B46">
        <f>IF(Sheet1!F46='Bonus Stats Analysis'!A46, Sheet1!L46," x")</f>
        <v>15</v>
      </c>
      <c r="E46" t="s">
        <v>8221</v>
      </c>
      <c r="F46">
        <v>1293</v>
      </c>
    </row>
    <row r="47" spans="1:6" x14ac:dyDescent="0.2">
      <c r="A47" t="s">
        <v>8219</v>
      </c>
      <c r="B47">
        <f>IF(Sheet1!F47='Bonus Stats Analysis'!A47, Sheet1!L47," x")</f>
        <v>61</v>
      </c>
      <c r="E47" t="s">
        <v>8221</v>
      </c>
      <c r="F47">
        <v>17</v>
      </c>
    </row>
    <row r="48" spans="1:6" x14ac:dyDescent="0.2">
      <c r="A48" t="s">
        <v>8219</v>
      </c>
      <c r="B48">
        <f>IF(Sheet1!F48='Bonus Stats Analysis'!A48, Sheet1!L48," x")</f>
        <v>45</v>
      </c>
      <c r="E48" t="s">
        <v>8221</v>
      </c>
      <c r="F48">
        <v>0</v>
      </c>
    </row>
    <row r="49" spans="1:6" x14ac:dyDescent="0.2">
      <c r="A49" t="s">
        <v>8219</v>
      </c>
      <c r="B49">
        <f>IF(Sheet1!F49='Bonus Stats Analysis'!A49, Sheet1!L49," x")</f>
        <v>70</v>
      </c>
      <c r="E49" t="s">
        <v>8221</v>
      </c>
      <c r="F49">
        <v>13</v>
      </c>
    </row>
    <row r="50" spans="1:6" x14ac:dyDescent="0.2">
      <c r="A50" t="s">
        <v>8219</v>
      </c>
      <c r="B50">
        <f>IF(Sheet1!F50='Bonus Stats Analysis'!A50, Sheet1!L50," x")</f>
        <v>38</v>
      </c>
      <c r="E50" t="s">
        <v>8221</v>
      </c>
      <c r="F50">
        <v>0</v>
      </c>
    </row>
    <row r="51" spans="1:6" x14ac:dyDescent="0.2">
      <c r="A51" t="s">
        <v>8219</v>
      </c>
      <c r="B51">
        <f>IF(Sheet1!F51='Bonus Stats Analysis'!A51, Sheet1!L51," x")</f>
        <v>87</v>
      </c>
      <c r="E51" t="s">
        <v>8221</v>
      </c>
      <c r="F51">
        <v>0</v>
      </c>
    </row>
    <row r="52" spans="1:6" x14ac:dyDescent="0.2">
      <c r="A52" t="s">
        <v>8219</v>
      </c>
      <c r="B52">
        <f>IF(Sheet1!F52='Bonus Stats Analysis'!A52, Sheet1!L52," x")</f>
        <v>22</v>
      </c>
      <c r="E52" t="s">
        <v>8221</v>
      </c>
      <c r="F52">
        <v>33</v>
      </c>
    </row>
    <row r="53" spans="1:6" x14ac:dyDescent="0.2">
      <c r="A53" t="s">
        <v>8219</v>
      </c>
      <c r="B53">
        <f>IF(Sheet1!F53='Bonus Stats Analysis'!A53, Sheet1!L53," x")</f>
        <v>119</v>
      </c>
      <c r="E53" t="s">
        <v>8221</v>
      </c>
      <c r="F53">
        <v>12</v>
      </c>
    </row>
    <row r="54" spans="1:6" x14ac:dyDescent="0.2">
      <c r="A54" t="s">
        <v>8219</v>
      </c>
      <c r="B54">
        <f>IF(Sheet1!F54='Bonus Stats Analysis'!A54, Sheet1!L54," x")</f>
        <v>52</v>
      </c>
      <c r="E54" t="s">
        <v>8221</v>
      </c>
      <c r="F54">
        <v>1</v>
      </c>
    </row>
    <row r="55" spans="1:6" x14ac:dyDescent="0.2">
      <c r="A55" t="s">
        <v>8219</v>
      </c>
      <c r="B55">
        <f>IF(Sheet1!F55='Bonus Stats Analysis'!A55, Sheet1!L55," x")</f>
        <v>117</v>
      </c>
      <c r="E55" t="s">
        <v>8221</v>
      </c>
      <c r="F55">
        <v>1</v>
      </c>
    </row>
    <row r="56" spans="1:6" x14ac:dyDescent="0.2">
      <c r="A56" t="s">
        <v>8219</v>
      </c>
      <c r="B56">
        <f>IF(Sheet1!F56='Bonus Stats Analysis'!A56, Sheet1!L56," x")</f>
        <v>52</v>
      </c>
      <c r="E56" t="s">
        <v>8221</v>
      </c>
      <c r="F56">
        <v>1</v>
      </c>
    </row>
    <row r="57" spans="1:6" x14ac:dyDescent="0.2">
      <c r="A57" t="s">
        <v>8219</v>
      </c>
      <c r="B57">
        <f>IF(Sheet1!F57='Bonus Stats Analysis'!A57, Sheet1!L57," x")</f>
        <v>86</v>
      </c>
      <c r="E57" t="s">
        <v>8221</v>
      </c>
      <c r="F57">
        <v>1</v>
      </c>
    </row>
    <row r="58" spans="1:6" x14ac:dyDescent="0.2">
      <c r="A58" t="s">
        <v>8219</v>
      </c>
      <c r="B58">
        <f>IF(Sheet1!F58='Bonus Stats Analysis'!A58, Sheet1!L58," x")</f>
        <v>174</v>
      </c>
      <c r="E58" t="s">
        <v>8221</v>
      </c>
      <c r="F58">
        <v>84</v>
      </c>
    </row>
    <row r="59" spans="1:6" x14ac:dyDescent="0.2">
      <c r="A59" t="s">
        <v>8219</v>
      </c>
      <c r="B59">
        <f>IF(Sheet1!F59='Bonus Stats Analysis'!A59, Sheet1!L59," x")</f>
        <v>69</v>
      </c>
      <c r="E59" t="s">
        <v>8221</v>
      </c>
      <c r="F59">
        <v>38</v>
      </c>
    </row>
    <row r="60" spans="1:6" x14ac:dyDescent="0.2">
      <c r="A60" t="s">
        <v>8219</v>
      </c>
      <c r="B60">
        <f>IF(Sheet1!F60='Bonus Stats Analysis'!A60, Sheet1!L60," x")</f>
        <v>75</v>
      </c>
      <c r="E60" t="s">
        <v>8221</v>
      </c>
      <c r="F60">
        <v>1</v>
      </c>
    </row>
    <row r="61" spans="1:6" x14ac:dyDescent="0.2">
      <c r="A61" t="s">
        <v>8219</v>
      </c>
      <c r="B61">
        <f>IF(Sheet1!F61='Bonus Stats Analysis'!A61, Sheet1!L61," x")</f>
        <v>33</v>
      </c>
      <c r="E61" t="s">
        <v>8221</v>
      </c>
      <c r="F61">
        <v>76</v>
      </c>
    </row>
    <row r="62" spans="1:6" x14ac:dyDescent="0.2">
      <c r="A62" t="s">
        <v>8219</v>
      </c>
      <c r="B62">
        <f>IF(Sheet1!F62='Bonus Stats Analysis'!A62, Sheet1!L62," x")</f>
        <v>108</v>
      </c>
      <c r="E62" t="s">
        <v>8221</v>
      </c>
      <c r="F62">
        <v>3</v>
      </c>
    </row>
    <row r="63" spans="1:6" x14ac:dyDescent="0.2">
      <c r="A63" t="s">
        <v>8219</v>
      </c>
      <c r="B63">
        <f>IF(Sheet1!F63='Bonus Stats Analysis'!A63, Sheet1!L63," x")</f>
        <v>23</v>
      </c>
      <c r="E63" t="s">
        <v>8221</v>
      </c>
      <c r="F63">
        <v>0</v>
      </c>
    </row>
    <row r="64" spans="1:6" x14ac:dyDescent="0.2">
      <c r="A64" t="s">
        <v>8219</v>
      </c>
      <c r="B64">
        <f>IF(Sheet1!F64='Bonus Stats Analysis'!A64, Sheet1!L64," x")</f>
        <v>48</v>
      </c>
      <c r="E64" t="s">
        <v>8221</v>
      </c>
      <c r="F64">
        <v>2</v>
      </c>
    </row>
    <row r="65" spans="1:6" x14ac:dyDescent="0.2">
      <c r="A65" t="s">
        <v>8219</v>
      </c>
      <c r="B65">
        <f>IF(Sheet1!F65='Bonus Stats Analysis'!A65, Sheet1!L65," x")</f>
        <v>64</v>
      </c>
      <c r="E65" t="s">
        <v>8221</v>
      </c>
      <c r="F65">
        <v>0</v>
      </c>
    </row>
    <row r="66" spans="1:6" x14ac:dyDescent="0.2">
      <c r="A66" t="s">
        <v>8219</v>
      </c>
      <c r="B66">
        <f>IF(Sheet1!F66='Bonus Stats Analysis'!A66, Sheet1!L66," x")</f>
        <v>24</v>
      </c>
      <c r="E66" t="s">
        <v>8221</v>
      </c>
      <c r="F66">
        <v>0</v>
      </c>
    </row>
    <row r="67" spans="1:6" x14ac:dyDescent="0.2">
      <c r="A67" t="s">
        <v>8219</v>
      </c>
      <c r="B67">
        <f>IF(Sheet1!F67='Bonus Stats Analysis'!A67, Sheet1!L67," x")</f>
        <v>57</v>
      </c>
      <c r="E67" t="s">
        <v>8221</v>
      </c>
      <c r="F67">
        <v>0</v>
      </c>
    </row>
    <row r="68" spans="1:6" x14ac:dyDescent="0.2">
      <c r="A68" t="s">
        <v>8219</v>
      </c>
      <c r="B68">
        <f>IF(Sheet1!F68='Bonus Stats Analysis'!A68, Sheet1!L68," x")</f>
        <v>26</v>
      </c>
      <c r="E68" t="s">
        <v>8221</v>
      </c>
      <c r="F68">
        <v>2</v>
      </c>
    </row>
    <row r="69" spans="1:6" x14ac:dyDescent="0.2">
      <c r="A69" t="s">
        <v>8219</v>
      </c>
      <c r="B69">
        <f>IF(Sheet1!F69='Bonus Stats Analysis'!A69, Sheet1!L69," x")</f>
        <v>20</v>
      </c>
      <c r="E69" t="s">
        <v>8221</v>
      </c>
      <c r="F69">
        <v>0</v>
      </c>
    </row>
    <row r="70" spans="1:6" x14ac:dyDescent="0.2">
      <c r="A70" t="s">
        <v>8219</v>
      </c>
      <c r="B70">
        <f>IF(Sheet1!F70='Bonus Stats Analysis'!A70, Sheet1!L70," x")</f>
        <v>36</v>
      </c>
      <c r="E70" t="s">
        <v>8221</v>
      </c>
      <c r="F70">
        <v>0</v>
      </c>
    </row>
    <row r="71" spans="1:6" x14ac:dyDescent="0.2">
      <c r="A71" t="s">
        <v>8219</v>
      </c>
      <c r="B71">
        <f>IF(Sheet1!F71='Bonus Stats Analysis'!A71, Sheet1!L71," x")</f>
        <v>178</v>
      </c>
      <c r="E71" t="s">
        <v>8221</v>
      </c>
      <c r="F71">
        <v>0</v>
      </c>
    </row>
    <row r="72" spans="1:6" x14ac:dyDescent="0.2">
      <c r="A72" t="s">
        <v>8219</v>
      </c>
      <c r="B72">
        <f>IF(Sheet1!F72='Bonus Stats Analysis'!A72, Sheet1!L72," x")</f>
        <v>17</v>
      </c>
      <c r="E72" t="s">
        <v>8221</v>
      </c>
      <c r="F72">
        <v>2</v>
      </c>
    </row>
    <row r="73" spans="1:6" x14ac:dyDescent="0.2">
      <c r="A73" t="s">
        <v>8219</v>
      </c>
      <c r="B73">
        <f>IF(Sheet1!F73='Bonus Stats Analysis'!A73, Sheet1!L73," x")</f>
        <v>32</v>
      </c>
      <c r="E73" t="s">
        <v>8221</v>
      </c>
      <c r="F73">
        <v>0</v>
      </c>
    </row>
    <row r="74" spans="1:6" x14ac:dyDescent="0.2">
      <c r="A74" t="s">
        <v>8219</v>
      </c>
      <c r="B74">
        <f>IF(Sheet1!F74='Bonus Stats Analysis'!A74, Sheet1!L74," x")</f>
        <v>41</v>
      </c>
      <c r="E74" t="s">
        <v>8221</v>
      </c>
      <c r="F74">
        <v>7</v>
      </c>
    </row>
    <row r="75" spans="1:6" x14ac:dyDescent="0.2">
      <c r="A75" t="s">
        <v>8219</v>
      </c>
      <c r="B75">
        <f>IF(Sheet1!F75='Bonus Stats Analysis'!A75, Sheet1!L75," x")</f>
        <v>18</v>
      </c>
      <c r="E75" t="s">
        <v>8221</v>
      </c>
      <c r="F75">
        <v>0</v>
      </c>
    </row>
    <row r="76" spans="1:6" x14ac:dyDescent="0.2">
      <c r="A76" t="s">
        <v>8219</v>
      </c>
      <c r="B76">
        <f>IF(Sheet1!F76='Bonus Stats Analysis'!A76, Sheet1!L76," x")</f>
        <v>29</v>
      </c>
      <c r="E76" t="s">
        <v>8221</v>
      </c>
      <c r="F76">
        <v>5</v>
      </c>
    </row>
    <row r="77" spans="1:6" x14ac:dyDescent="0.2">
      <c r="A77" t="s">
        <v>8219</v>
      </c>
      <c r="B77">
        <f>IF(Sheet1!F77='Bonus Stats Analysis'!A77, Sheet1!L77," x")</f>
        <v>47</v>
      </c>
      <c r="E77" t="s">
        <v>8221</v>
      </c>
      <c r="F77">
        <v>0</v>
      </c>
    </row>
    <row r="78" spans="1:6" x14ac:dyDescent="0.2">
      <c r="A78" t="s">
        <v>8219</v>
      </c>
      <c r="B78">
        <f>IF(Sheet1!F78='Bonus Stats Analysis'!A78, Sheet1!L78," x")</f>
        <v>15</v>
      </c>
      <c r="E78" t="s">
        <v>8221</v>
      </c>
      <c r="F78">
        <v>0</v>
      </c>
    </row>
    <row r="79" spans="1:6" x14ac:dyDescent="0.2">
      <c r="A79" t="s">
        <v>8219</v>
      </c>
      <c r="B79">
        <f>IF(Sheet1!F79='Bonus Stats Analysis'!A79, Sheet1!L79," x")</f>
        <v>26</v>
      </c>
      <c r="E79" t="s">
        <v>8221</v>
      </c>
      <c r="F79">
        <v>1</v>
      </c>
    </row>
    <row r="80" spans="1:6" x14ac:dyDescent="0.2">
      <c r="A80" t="s">
        <v>8219</v>
      </c>
      <c r="B80">
        <f>IF(Sheet1!F80='Bonus Stats Analysis'!A80, Sheet1!L80," x")</f>
        <v>35</v>
      </c>
      <c r="E80" t="s">
        <v>8221</v>
      </c>
      <c r="F80">
        <v>0</v>
      </c>
    </row>
    <row r="81" spans="1:6" x14ac:dyDescent="0.2">
      <c r="A81" t="s">
        <v>8219</v>
      </c>
      <c r="B81">
        <f>IF(Sheet1!F81='Bonus Stats Analysis'!A81, Sheet1!L81," x")</f>
        <v>41</v>
      </c>
      <c r="E81" t="s">
        <v>8221</v>
      </c>
      <c r="F81">
        <v>5</v>
      </c>
    </row>
    <row r="82" spans="1:6" x14ac:dyDescent="0.2">
      <c r="A82" t="s">
        <v>8219</v>
      </c>
      <c r="B82">
        <f>IF(Sheet1!F82='Bonus Stats Analysis'!A82, Sheet1!L82," x")</f>
        <v>47</v>
      </c>
      <c r="E82" t="s">
        <v>8221</v>
      </c>
      <c r="F82">
        <v>3</v>
      </c>
    </row>
    <row r="83" spans="1:6" x14ac:dyDescent="0.2">
      <c r="A83" t="s">
        <v>8219</v>
      </c>
      <c r="B83">
        <f>IF(Sheet1!F83='Bonus Stats Analysis'!A83, Sheet1!L83," x")</f>
        <v>28</v>
      </c>
      <c r="E83" t="s">
        <v>8221</v>
      </c>
      <c r="F83">
        <v>6</v>
      </c>
    </row>
    <row r="84" spans="1:6" x14ac:dyDescent="0.2">
      <c r="A84" t="s">
        <v>8219</v>
      </c>
      <c r="B84">
        <f>IF(Sheet1!F84='Bonus Stats Analysis'!A84, Sheet1!L84," x")</f>
        <v>100</v>
      </c>
      <c r="E84" t="s">
        <v>8221</v>
      </c>
      <c r="F84">
        <v>12</v>
      </c>
    </row>
    <row r="85" spans="1:6" x14ac:dyDescent="0.2">
      <c r="A85" t="s">
        <v>8219</v>
      </c>
      <c r="B85">
        <f>IF(Sheet1!F85='Bonus Stats Analysis'!A85, Sheet1!L85," x")</f>
        <v>13</v>
      </c>
      <c r="E85" t="s">
        <v>8221</v>
      </c>
      <c r="F85">
        <v>13</v>
      </c>
    </row>
    <row r="86" spans="1:6" x14ac:dyDescent="0.2">
      <c r="A86" t="s">
        <v>8219</v>
      </c>
      <c r="B86">
        <f>IF(Sheet1!F86='Bonus Stats Analysis'!A86, Sheet1!L86," x")</f>
        <v>7</v>
      </c>
      <c r="E86" t="s">
        <v>8221</v>
      </c>
      <c r="F86">
        <v>5</v>
      </c>
    </row>
    <row r="87" spans="1:6" x14ac:dyDescent="0.2">
      <c r="A87" t="s">
        <v>8219</v>
      </c>
      <c r="B87">
        <f>IF(Sheet1!F87='Bonus Stats Analysis'!A87, Sheet1!L87," x")</f>
        <v>21</v>
      </c>
      <c r="E87" t="s">
        <v>8221</v>
      </c>
      <c r="F87">
        <v>2</v>
      </c>
    </row>
    <row r="88" spans="1:6" x14ac:dyDescent="0.2">
      <c r="A88" t="s">
        <v>8219</v>
      </c>
      <c r="B88">
        <f>IF(Sheet1!F88='Bonus Stats Analysis'!A88, Sheet1!L88," x")</f>
        <v>17</v>
      </c>
      <c r="E88" t="s">
        <v>8221</v>
      </c>
      <c r="F88">
        <v>8</v>
      </c>
    </row>
    <row r="89" spans="1:6" x14ac:dyDescent="0.2">
      <c r="A89" t="s">
        <v>8219</v>
      </c>
      <c r="B89">
        <f>IF(Sheet1!F89='Bonus Stats Analysis'!A89, Sheet1!L89," x")</f>
        <v>25</v>
      </c>
      <c r="E89" t="s">
        <v>8221</v>
      </c>
      <c r="F89">
        <v>0</v>
      </c>
    </row>
    <row r="90" spans="1:6" x14ac:dyDescent="0.2">
      <c r="A90" t="s">
        <v>8219</v>
      </c>
      <c r="B90">
        <f>IF(Sheet1!F90='Bonus Stats Analysis'!A90, Sheet1!L90," x")</f>
        <v>60</v>
      </c>
      <c r="E90" t="s">
        <v>8221</v>
      </c>
      <c r="F90">
        <v>13</v>
      </c>
    </row>
    <row r="91" spans="1:6" x14ac:dyDescent="0.2">
      <c r="A91" t="s">
        <v>8219</v>
      </c>
      <c r="B91">
        <f>IF(Sheet1!F91='Bonus Stats Analysis'!A91, Sheet1!L91," x")</f>
        <v>56</v>
      </c>
      <c r="E91" t="s">
        <v>8221</v>
      </c>
      <c r="F91">
        <v>0</v>
      </c>
    </row>
    <row r="92" spans="1:6" x14ac:dyDescent="0.2">
      <c r="A92" t="s">
        <v>8219</v>
      </c>
      <c r="B92">
        <f>IF(Sheet1!F92='Bonus Stats Analysis'!A92, Sheet1!L92," x")</f>
        <v>16</v>
      </c>
      <c r="E92" t="s">
        <v>8221</v>
      </c>
      <c r="F92">
        <v>5</v>
      </c>
    </row>
    <row r="93" spans="1:6" x14ac:dyDescent="0.2">
      <c r="A93" t="s">
        <v>8219</v>
      </c>
      <c r="B93">
        <f>IF(Sheet1!F93='Bonus Stats Analysis'!A93, Sheet1!L93," x")</f>
        <v>46</v>
      </c>
      <c r="E93" t="s">
        <v>8221</v>
      </c>
      <c r="F93">
        <v>8</v>
      </c>
    </row>
    <row r="94" spans="1:6" x14ac:dyDescent="0.2">
      <c r="A94" t="s">
        <v>8219</v>
      </c>
      <c r="B94">
        <f>IF(Sheet1!F94='Bonus Stats Analysis'!A94, Sheet1!L94," x")</f>
        <v>43</v>
      </c>
      <c r="E94" t="s">
        <v>8221</v>
      </c>
      <c r="F94">
        <v>8</v>
      </c>
    </row>
    <row r="95" spans="1:6" x14ac:dyDescent="0.2">
      <c r="A95" t="s">
        <v>8219</v>
      </c>
      <c r="B95">
        <f>IF(Sheet1!F95='Bonus Stats Analysis'!A95, Sheet1!L95," x")</f>
        <v>15</v>
      </c>
      <c r="E95" t="s">
        <v>8221</v>
      </c>
      <c r="F95">
        <v>0</v>
      </c>
    </row>
    <row r="96" spans="1:6" x14ac:dyDescent="0.2">
      <c r="A96" t="s">
        <v>8219</v>
      </c>
      <c r="B96">
        <f>IF(Sheet1!F96='Bonus Stats Analysis'!A96, Sheet1!L96," x")</f>
        <v>12</v>
      </c>
      <c r="E96" t="s">
        <v>8221</v>
      </c>
      <c r="F96">
        <v>2</v>
      </c>
    </row>
    <row r="97" spans="1:6" x14ac:dyDescent="0.2">
      <c r="A97" t="s">
        <v>8219</v>
      </c>
      <c r="B97">
        <f>IF(Sheet1!F97='Bonus Stats Analysis'!A97, Sheet1!L97," x")</f>
        <v>21</v>
      </c>
      <c r="E97" t="s">
        <v>8221</v>
      </c>
      <c r="F97">
        <v>3</v>
      </c>
    </row>
    <row r="98" spans="1:6" x14ac:dyDescent="0.2">
      <c r="A98" t="s">
        <v>8219</v>
      </c>
      <c r="B98">
        <f>IF(Sheet1!F98='Bonus Stats Analysis'!A98, Sheet1!L98," x")</f>
        <v>34</v>
      </c>
      <c r="E98" t="s">
        <v>8221</v>
      </c>
      <c r="F98">
        <v>0</v>
      </c>
    </row>
    <row r="99" spans="1:6" x14ac:dyDescent="0.2">
      <c r="A99" t="s">
        <v>8219</v>
      </c>
      <c r="B99">
        <f>IF(Sheet1!F99='Bonus Stats Analysis'!A99, Sheet1!L99," x")</f>
        <v>8</v>
      </c>
      <c r="E99" t="s">
        <v>8221</v>
      </c>
      <c r="F99">
        <v>0</v>
      </c>
    </row>
    <row r="100" spans="1:6" x14ac:dyDescent="0.2">
      <c r="A100" t="s">
        <v>8219</v>
      </c>
      <c r="B100">
        <f>IF(Sheet1!F100='Bonus Stats Analysis'!A100, Sheet1!L100," x")</f>
        <v>60</v>
      </c>
      <c r="E100" t="s">
        <v>8221</v>
      </c>
      <c r="F100">
        <v>11</v>
      </c>
    </row>
    <row r="101" spans="1:6" x14ac:dyDescent="0.2">
      <c r="A101" t="s">
        <v>8219</v>
      </c>
      <c r="B101">
        <f>IF(Sheet1!F101='Bonus Stats Analysis'!A101, Sheet1!L101," x")</f>
        <v>39</v>
      </c>
      <c r="E101" t="s">
        <v>8221</v>
      </c>
      <c r="F101">
        <v>0</v>
      </c>
    </row>
    <row r="102" spans="1:6" x14ac:dyDescent="0.2">
      <c r="A102" t="s">
        <v>8219</v>
      </c>
      <c r="B102">
        <f>IF(Sheet1!F102='Bonus Stats Analysis'!A102, Sheet1!L102," x")</f>
        <v>26</v>
      </c>
      <c r="E102" t="s">
        <v>8221</v>
      </c>
      <c r="F102">
        <v>1</v>
      </c>
    </row>
    <row r="103" spans="1:6" x14ac:dyDescent="0.2">
      <c r="A103" t="s">
        <v>8219</v>
      </c>
      <c r="B103">
        <f>IF(Sheet1!F103='Bonus Stats Analysis'!A103, Sheet1!L103," x")</f>
        <v>35</v>
      </c>
      <c r="E103" t="s">
        <v>8221</v>
      </c>
      <c r="F103">
        <v>0</v>
      </c>
    </row>
    <row r="104" spans="1:6" x14ac:dyDescent="0.2">
      <c r="A104" t="s">
        <v>8219</v>
      </c>
      <c r="B104">
        <f>IF(Sheet1!F104='Bonus Stats Analysis'!A104, Sheet1!L104," x")</f>
        <v>65</v>
      </c>
      <c r="E104" t="s">
        <v>8221</v>
      </c>
      <c r="F104">
        <v>17</v>
      </c>
    </row>
    <row r="105" spans="1:6" x14ac:dyDescent="0.2">
      <c r="A105" t="s">
        <v>8219</v>
      </c>
      <c r="B105">
        <f>IF(Sheet1!F105='Bonus Stats Analysis'!A105, Sheet1!L105," x")</f>
        <v>49</v>
      </c>
      <c r="E105" t="s">
        <v>8221</v>
      </c>
      <c r="F105">
        <v>2</v>
      </c>
    </row>
    <row r="106" spans="1:6" x14ac:dyDescent="0.2">
      <c r="A106" t="s">
        <v>8219</v>
      </c>
      <c r="B106">
        <f>IF(Sheet1!F106='Bonus Stats Analysis'!A106, Sheet1!L106," x")</f>
        <v>10</v>
      </c>
      <c r="E106" t="s">
        <v>8221</v>
      </c>
      <c r="F106">
        <v>1</v>
      </c>
    </row>
    <row r="107" spans="1:6" x14ac:dyDescent="0.2">
      <c r="A107" t="s">
        <v>8219</v>
      </c>
      <c r="B107">
        <f>IF(Sheet1!F107='Bonus Stats Analysis'!A107, Sheet1!L107," x")</f>
        <v>60</v>
      </c>
      <c r="E107" t="s">
        <v>8221</v>
      </c>
      <c r="F107">
        <v>2</v>
      </c>
    </row>
    <row r="108" spans="1:6" x14ac:dyDescent="0.2">
      <c r="A108" t="s">
        <v>8219</v>
      </c>
      <c r="B108">
        <f>IF(Sheet1!F108='Bonus Stats Analysis'!A108, Sheet1!L108," x")</f>
        <v>27</v>
      </c>
      <c r="E108" t="s">
        <v>8221</v>
      </c>
      <c r="F108">
        <v>16</v>
      </c>
    </row>
    <row r="109" spans="1:6" x14ac:dyDescent="0.2">
      <c r="A109" t="s">
        <v>8219</v>
      </c>
      <c r="B109">
        <f>IF(Sheet1!F109='Bonus Stats Analysis'!A109, Sheet1!L109," x")</f>
        <v>69</v>
      </c>
      <c r="E109" t="s">
        <v>8221</v>
      </c>
      <c r="F109">
        <v>1</v>
      </c>
    </row>
    <row r="110" spans="1:6" x14ac:dyDescent="0.2">
      <c r="A110" t="s">
        <v>8219</v>
      </c>
      <c r="B110">
        <f>IF(Sheet1!F110='Bonus Stats Analysis'!A110, Sheet1!L110," x")</f>
        <v>47</v>
      </c>
      <c r="E110" t="s">
        <v>8221</v>
      </c>
      <c r="F110">
        <v>4</v>
      </c>
    </row>
    <row r="111" spans="1:6" x14ac:dyDescent="0.2">
      <c r="A111" t="s">
        <v>8219</v>
      </c>
      <c r="B111">
        <f>IF(Sheet1!F111='Bonus Stats Analysis'!A111, Sheet1!L111," x")</f>
        <v>47</v>
      </c>
      <c r="E111" t="s">
        <v>8221</v>
      </c>
      <c r="F111">
        <v>5</v>
      </c>
    </row>
    <row r="112" spans="1:6" x14ac:dyDescent="0.2">
      <c r="A112" t="s">
        <v>8219</v>
      </c>
      <c r="B112">
        <f>IF(Sheet1!F112='Bonus Stats Analysis'!A112, Sheet1!L112," x")</f>
        <v>26</v>
      </c>
      <c r="E112" t="s">
        <v>8221</v>
      </c>
      <c r="F112">
        <v>7</v>
      </c>
    </row>
    <row r="113" spans="1:6" x14ac:dyDescent="0.2">
      <c r="A113" t="s">
        <v>8219</v>
      </c>
      <c r="B113">
        <f>IF(Sheet1!F113='Bonus Stats Analysis'!A113, Sheet1!L113," x")</f>
        <v>53</v>
      </c>
      <c r="E113" t="s">
        <v>8221</v>
      </c>
      <c r="F113">
        <v>0</v>
      </c>
    </row>
    <row r="114" spans="1:6" x14ac:dyDescent="0.2">
      <c r="A114" t="s">
        <v>8219</v>
      </c>
      <c r="B114">
        <f>IF(Sheet1!F114='Bonus Stats Analysis'!A114, Sheet1!L114," x")</f>
        <v>81</v>
      </c>
      <c r="E114" t="s">
        <v>8221</v>
      </c>
      <c r="F114">
        <v>12</v>
      </c>
    </row>
    <row r="115" spans="1:6" x14ac:dyDescent="0.2">
      <c r="A115" t="s">
        <v>8219</v>
      </c>
      <c r="B115">
        <f>IF(Sheet1!F115='Bonus Stats Analysis'!A115, Sheet1!L115," x")</f>
        <v>78</v>
      </c>
      <c r="E115" t="s">
        <v>8221</v>
      </c>
      <c r="F115">
        <v>2</v>
      </c>
    </row>
    <row r="116" spans="1:6" x14ac:dyDescent="0.2">
      <c r="A116" t="s">
        <v>8219</v>
      </c>
      <c r="B116">
        <f>IF(Sheet1!F116='Bonus Stats Analysis'!A116, Sheet1!L116," x")</f>
        <v>35</v>
      </c>
      <c r="E116" t="s">
        <v>8221</v>
      </c>
      <c r="F116">
        <v>5</v>
      </c>
    </row>
    <row r="117" spans="1:6" x14ac:dyDescent="0.2">
      <c r="A117" t="s">
        <v>8219</v>
      </c>
      <c r="B117">
        <f>IF(Sheet1!F117='Bonus Stats Analysis'!A117, Sheet1!L117," x")</f>
        <v>22</v>
      </c>
      <c r="E117" t="s">
        <v>8221</v>
      </c>
      <c r="F117">
        <v>2</v>
      </c>
    </row>
    <row r="118" spans="1:6" x14ac:dyDescent="0.2">
      <c r="A118" t="s">
        <v>8219</v>
      </c>
      <c r="B118">
        <f>IF(Sheet1!F118='Bonus Stats Analysis'!A118, Sheet1!L118," x")</f>
        <v>57</v>
      </c>
      <c r="E118" t="s">
        <v>8221</v>
      </c>
      <c r="F118">
        <v>3</v>
      </c>
    </row>
    <row r="119" spans="1:6" x14ac:dyDescent="0.2">
      <c r="A119" t="s">
        <v>8219</v>
      </c>
      <c r="B119">
        <f>IF(Sheet1!F119='Bonus Stats Analysis'!A119, Sheet1!L119," x")</f>
        <v>27</v>
      </c>
      <c r="E119" t="s">
        <v>8221</v>
      </c>
      <c r="F119">
        <v>0</v>
      </c>
    </row>
    <row r="120" spans="1:6" x14ac:dyDescent="0.2">
      <c r="A120" t="s">
        <v>8219</v>
      </c>
      <c r="B120">
        <f>IF(Sheet1!F120='Bonus Stats Analysis'!A120, Sheet1!L120," x")</f>
        <v>39</v>
      </c>
      <c r="E120" t="s">
        <v>8221</v>
      </c>
      <c r="F120">
        <v>49</v>
      </c>
    </row>
    <row r="121" spans="1:6" x14ac:dyDescent="0.2">
      <c r="A121" t="s">
        <v>8219</v>
      </c>
      <c r="B121">
        <f>IF(Sheet1!F121='Bonus Stats Analysis'!A121, Sheet1!L121," x")</f>
        <v>37</v>
      </c>
      <c r="E121" t="s">
        <v>8221</v>
      </c>
      <c r="F121">
        <v>1</v>
      </c>
    </row>
    <row r="122" spans="1:6" x14ac:dyDescent="0.2">
      <c r="A122" t="s">
        <v>8219</v>
      </c>
      <c r="B122">
        <f>IF(Sheet1!F242='Bonus Stats Analysis'!A122, Sheet1!L242," x")</f>
        <v>137</v>
      </c>
      <c r="E122" t="s">
        <v>8221</v>
      </c>
      <c r="F122">
        <v>2</v>
      </c>
    </row>
    <row r="123" spans="1:6" x14ac:dyDescent="0.2">
      <c r="A123" t="s">
        <v>8219</v>
      </c>
      <c r="B123">
        <f>IF(Sheet1!F243='Bonus Stats Analysis'!A123, Sheet1!L243," x")</f>
        <v>376</v>
      </c>
      <c r="E123" t="s">
        <v>8221</v>
      </c>
      <c r="F123">
        <v>0</v>
      </c>
    </row>
    <row r="124" spans="1:6" x14ac:dyDescent="0.2">
      <c r="A124" t="s">
        <v>8219</v>
      </c>
      <c r="B124">
        <f>IF(Sheet1!F244='Bonus Stats Analysis'!A124, Sheet1!L244," x")</f>
        <v>202</v>
      </c>
      <c r="E124" t="s">
        <v>8221</v>
      </c>
      <c r="F124">
        <v>0</v>
      </c>
    </row>
    <row r="125" spans="1:6" x14ac:dyDescent="0.2">
      <c r="A125" t="s">
        <v>8219</v>
      </c>
      <c r="B125">
        <f>IF(Sheet1!F245='Bonus Stats Analysis'!A125, Sheet1!L245," x")</f>
        <v>328</v>
      </c>
      <c r="E125" t="s">
        <v>8221</v>
      </c>
      <c r="F125">
        <v>11</v>
      </c>
    </row>
    <row r="126" spans="1:6" x14ac:dyDescent="0.2">
      <c r="A126" t="s">
        <v>8219</v>
      </c>
      <c r="B126">
        <f>IF(Sheet1!F246='Bonus Stats Analysis'!A126, Sheet1!L246," x")</f>
        <v>84</v>
      </c>
      <c r="E126" t="s">
        <v>8221</v>
      </c>
      <c r="F126">
        <v>1</v>
      </c>
    </row>
    <row r="127" spans="1:6" x14ac:dyDescent="0.2">
      <c r="A127" t="s">
        <v>8219</v>
      </c>
      <c r="B127">
        <f>IF(Sheet1!F247='Bonus Stats Analysis'!A127, Sheet1!L247," x")</f>
        <v>96</v>
      </c>
      <c r="E127" t="s">
        <v>8221</v>
      </c>
      <c r="F127">
        <v>8</v>
      </c>
    </row>
    <row r="128" spans="1:6" x14ac:dyDescent="0.2">
      <c r="A128" t="s">
        <v>8219</v>
      </c>
      <c r="B128">
        <f>IF(Sheet1!F248='Bonus Stats Analysis'!A128, Sheet1!L248," x")</f>
        <v>223</v>
      </c>
      <c r="E128" t="s">
        <v>8221</v>
      </c>
      <c r="F128">
        <v>5</v>
      </c>
    </row>
    <row r="129" spans="1:6" x14ac:dyDescent="0.2">
      <c r="A129" t="s">
        <v>8219</v>
      </c>
      <c r="B129">
        <f>IF(Sheet1!F249='Bonus Stats Analysis'!A129, Sheet1!L249," x")</f>
        <v>62</v>
      </c>
      <c r="E129" t="s">
        <v>8221</v>
      </c>
      <c r="F129">
        <v>39</v>
      </c>
    </row>
    <row r="130" spans="1:6" x14ac:dyDescent="0.2">
      <c r="A130" t="s">
        <v>8219</v>
      </c>
      <c r="B130">
        <f>IF(Sheet1!F250='Bonus Stats Analysis'!A130, Sheet1!L250," x")</f>
        <v>146</v>
      </c>
      <c r="E130" t="s">
        <v>8221</v>
      </c>
      <c r="F130">
        <v>0</v>
      </c>
    </row>
    <row r="131" spans="1:6" x14ac:dyDescent="0.2">
      <c r="A131" t="s">
        <v>8219</v>
      </c>
      <c r="B131">
        <f>IF(Sheet1!F251='Bonus Stats Analysis'!A131, Sheet1!L251," x")</f>
        <v>235</v>
      </c>
      <c r="E131" t="s">
        <v>8221</v>
      </c>
      <c r="F131">
        <v>0</v>
      </c>
    </row>
    <row r="132" spans="1:6" x14ac:dyDescent="0.2">
      <c r="A132" t="s">
        <v>8219</v>
      </c>
      <c r="B132">
        <f>IF(Sheet1!F252='Bonus Stats Analysis'!A132, Sheet1!L252," x")</f>
        <v>437</v>
      </c>
      <c r="E132" t="s">
        <v>8221</v>
      </c>
      <c r="F132">
        <v>2</v>
      </c>
    </row>
    <row r="133" spans="1:6" x14ac:dyDescent="0.2">
      <c r="A133" t="s">
        <v>8219</v>
      </c>
      <c r="B133">
        <f>IF(Sheet1!F253='Bonus Stats Analysis'!A133, Sheet1!L253," x")</f>
        <v>77</v>
      </c>
      <c r="E133" t="s">
        <v>8221</v>
      </c>
      <c r="F133">
        <v>170</v>
      </c>
    </row>
    <row r="134" spans="1:6" x14ac:dyDescent="0.2">
      <c r="A134" t="s">
        <v>8219</v>
      </c>
      <c r="B134">
        <f>IF(Sheet1!F254='Bonus Stats Analysis'!A134, Sheet1!L254," x")</f>
        <v>108</v>
      </c>
      <c r="E134" t="s">
        <v>8221</v>
      </c>
      <c r="F134">
        <v>5</v>
      </c>
    </row>
    <row r="135" spans="1:6" x14ac:dyDescent="0.2">
      <c r="A135" t="s">
        <v>8219</v>
      </c>
      <c r="B135">
        <f>IF(Sheet1!F255='Bonus Stats Analysis'!A135, Sheet1!L255," x")</f>
        <v>7</v>
      </c>
      <c r="E135" t="s">
        <v>8221</v>
      </c>
      <c r="F135">
        <v>14</v>
      </c>
    </row>
    <row r="136" spans="1:6" x14ac:dyDescent="0.2">
      <c r="A136" t="s">
        <v>8219</v>
      </c>
      <c r="B136">
        <f>IF(Sheet1!F256='Bonus Stats Analysis'!A136, Sheet1!L256," x")</f>
        <v>314</v>
      </c>
      <c r="E136" t="s">
        <v>8221</v>
      </c>
      <c r="F136">
        <v>1</v>
      </c>
    </row>
    <row r="137" spans="1:6" x14ac:dyDescent="0.2">
      <c r="A137" t="s">
        <v>8219</v>
      </c>
      <c r="B137">
        <f>IF(Sheet1!F257='Bonus Stats Analysis'!A137, Sheet1!L257," x")</f>
        <v>188</v>
      </c>
      <c r="E137" t="s">
        <v>8221</v>
      </c>
      <c r="F137">
        <v>0</v>
      </c>
    </row>
    <row r="138" spans="1:6" x14ac:dyDescent="0.2">
      <c r="A138" t="s">
        <v>8219</v>
      </c>
      <c r="B138">
        <f>IF(Sheet1!F258='Bonus Stats Analysis'!A138, Sheet1!L258," x")</f>
        <v>275</v>
      </c>
      <c r="E138" t="s">
        <v>8221</v>
      </c>
      <c r="F138">
        <v>124</v>
      </c>
    </row>
    <row r="139" spans="1:6" x14ac:dyDescent="0.2">
      <c r="A139" t="s">
        <v>8219</v>
      </c>
      <c r="B139">
        <f>IF(Sheet1!F259='Bonus Stats Analysis'!A139, Sheet1!L259," x")</f>
        <v>560</v>
      </c>
      <c r="E139" t="s">
        <v>8221</v>
      </c>
      <c r="F139">
        <v>0</v>
      </c>
    </row>
    <row r="140" spans="1:6" x14ac:dyDescent="0.2">
      <c r="A140" t="s">
        <v>8219</v>
      </c>
      <c r="B140">
        <f>IF(Sheet1!F260='Bonus Stats Analysis'!A140, Sheet1!L260," x")</f>
        <v>688</v>
      </c>
      <c r="E140" t="s">
        <v>8221</v>
      </c>
      <c r="F140">
        <v>0</v>
      </c>
    </row>
    <row r="141" spans="1:6" x14ac:dyDescent="0.2">
      <c r="A141" t="s">
        <v>8219</v>
      </c>
      <c r="B141">
        <f>IF(Sheet1!F261='Bonus Stats Analysis'!A141, Sheet1!L261," x")</f>
        <v>942</v>
      </c>
      <c r="E141" t="s">
        <v>8221</v>
      </c>
      <c r="F141">
        <v>55</v>
      </c>
    </row>
    <row r="142" spans="1:6" x14ac:dyDescent="0.2">
      <c r="A142" t="s">
        <v>8219</v>
      </c>
      <c r="B142">
        <f>IF(Sheet1!F262='Bonus Stats Analysis'!A142, Sheet1!L262," x")</f>
        <v>88</v>
      </c>
      <c r="E142" t="s">
        <v>8221</v>
      </c>
      <c r="F142">
        <v>140</v>
      </c>
    </row>
    <row r="143" spans="1:6" x14ac:dyDescent="0.2">
      <c r="A143" t="s">
        <v>8219</v>
      </c>
      <c r="B143">
        <f>IF(Sheet1!F263='Bonus Stats Analysis'!A143, Sheet1!L263," x")</f>
        <v>220</v>
      </c>
      <c r="E143" t="s">
        <v>8221</v>
      </c>
      <c r="F143">
        <v>21</v>
      </c>
    </row>
    <row r="144" spans="1:6" x14ac:dyDescent="0.2">
      <c r="A144" t="s">
        <v>8219</v>
      </c>
      <c r="B144">
        <f>IF(Sheet1!F264='Bonus Stats Analysis'!A144, Sheet1!L264," x")</f>
        <v>145</v>
      </c>
      <c r="E144" t="s">
        <v>8221</v>
      </c>
      <c r="F144">
        <v>1</v>
      </c>
    </row>
    <row r="145" spans="1:6" x14ac:dyDescent="0.2">
      <c r="A145" t="s">
        <v>8219</v>
      </c>
      <c r="B145">
        <f>IF(Sheet1!F265='Bonus Stats Analysis'!A145, Sheet1!L265," x")</f>
        <v>963</v>
      </c>
      <c r="E145" t="s">
        <v>8221</v>
      </c>
      <c r="F145">
        <v>147</v>
      </c>
    </row>
    <row r="146" spans="1:6" x14ac:dyDescent="0.2">
      <c r="A146" t="s">
        <v>8219</v>
      </c>
      <c r="B146">
        <f>IF(Sheet1!F266='Bonus Stats Analysis'!A146, Sheet1!L266," x")</f>
        <v>91</v>
      </c>
      <c r="E146" t="s">
        <v>8221</v>
      </c>
      <c r="F146">
        <v>11</v>
      </c>
    </row>
    <row r="147" spans="1:6" x14ac:dyDescent="0.2">
      <c r="A147" t="s">
        <v>8219</v>
      </c>
      <c r="B147">
        <f>IF(Sheet1!F267='Bonus Stats Analysis'!A147, Sheet1!L267," x")</f>
        <v>58</v>
      </c>
      <c r="E147" t="s">
        <v>8221</v>
      </c>
      <c r="F147">
        <v>125</v>
      </c>
    </row>
    <row r="148" spans="1:6" x14ac:dyDescent="0.2">
      <c r="A148" t="s">
        <v>8219</v>
      </c>
      <c r="B148">
        <f>IF(Sheet1!F268='Bonus Stats Analysis'!A148, Sheet1!L268," x")</f>
        <v>36</v>
      </c>
      <c r="E148" t="s">
        <v>8221</v>
      </c>
      <c r="F148">
        <v>1</v>
      </c>
    </row>
    <row r="149" spans="1:6" x14ac:dyDescent="0.2">
      <c r="A149" t="s">
        <v>8219</v>
      </c>
      <c r="B149">
        <f>IF(Sheet1!F269='Bonus Stats Analysis'!A149, Sheet1!L269," x")</f>
        <v>165</v>
      </c>
      <c r="E149" t="s">
        <v>8221</v>
      </c>
      <c r="F149">
        <v>0</v>
      </c>
    </row>
    <row r="150" spans="1:6" x14ac:dyDescent="0.2">
      <c r="A150" t="s">
        <v>8219</v>
      </c>
      <c r="B150">
        <f>IF(Sheet1!F270='Bonus Stats Analysis'!A150, Sheet1!L270," x")</f>
        <v>111</v>
      </c>
      <c r="E150" t="s">
        <v>8221</v>
      </c>
      <c r="F150">
        <v>0</v>
      </c>
    </row>
    <row r="151" spans="1:6" x14ac:dyDescent="0.2">
      <c r="A151" t="s">
        <v>8219</v>
      </c>
      <c r="B151">
        <f>IF(Sheet1!F271='Bonus Stats Analysis'!A151, Sheet1!L271," x")</f>
        <v>1596</v>
      </c>
      <c r="E151" t="s">
        <v>8221</v>
      </c>
      <c r="F151">
        <v>3</v>
      </c>
    </row>
    <row r="152" spans="1:6" x14ac:dyDescent="0.2">
      <c r="A152" t="s">
        <v>8219</v>
      </c>
      <c r="B152">
        <f>IF(Sheet1!F272='Bonus Stats Analysis'!A152, Sheet1!L272," x")</f>
        <v>61</v>
      </c>
      <c r="E152" t="s">
        <v>8221</v>
      </c>
      <c r="F152">
        <v>0</v>
      </c>
    </row>
    <row r="153" spans="1:6" x14ac:dyDescent="0.2">
      <c r="A153" t="s">
        <v>8219</v>
      </c>
      <c r="B153">
        <f>IF(Sheet1!F273='Bonus Stats Analysis'!A153, Sheet1!L273," x")</f>
        <v>287</v>
      </c>
      <c r="E153" t="s">
        <v>8221</v>
      </c>
      <c r="F153">
        <v>0</v>
      </c>
    </row>
    <row r="154" spans="1:6" x14ac:dyDescent="0.2">
      <c r="A154" t="s">
        <v>8219</v>
      </c>
      <c r="B154">
        <f>IF(Sheet1!F274='Bonus Stats Analysis'!A154, Sheet1!L274," x")</f>
        <v>65</v>
      </c>
      <c r="E154" t="s">
        <v>8221</v>
      </c>
      <c r="F154">
        <v>0</v>
      </c>
    </row>
    <row r="155" spans="1:6" x14ac:dyDescent="0.2">
      <c r="A155" t="s">
        <v>8219</v>
      </c>
      <c r="B155">
        <f>IF(Sheet1!F275='Bonus Stats Analysis'!A155, Sheet1!L275," x")</f>
        <v>118</v>
      </c>
      <c r="E155" t="s">
        <v>8221</v>
      </c>
      <c r="F155">
        <v>0</v>
      </c>
    </row>
    <row r="156" spans="1:6" x14ac:dyDescent="0.2">
      <c r="A156" t="s">
        <v>8219</v>
      </c>
      <c r="B156">
        <f>IF(Sheet1!F276='Bonus Stats Analysis'!A156, Sheet1!L276," x")</f>
        <v>113</v>
      </c>
      <c r="E156" t="s">
        <v>8221</v>
      </c>
      <c r="F156">
        <v>3</v>
      </c>
    </row>
    <row r="157" spans="1:6" x14ac:dyDescent="0.2">
      <c r="A157" t="s">
        <v>8219</v>
      </c>
      <c r="B157">
        <f>IF(Sheet1!F277='Bonus Stats Analysis'!A157, Sheet1!L277," x")</f>
        <v>332</v>
      </c>
      <c r="E157" t="s">
        <v>8221</v>
      </c>
      <c r="F157">
        <v>0</v>
      </c>
    </row>
    <row r="158" spans="1:6" x14ac:dyDescent="0.2">
      <c r="A158" t="s">
        <v>8219</v>
      </c>
      <c r="B158">
        <f>IF(Sheet1!F278='Bonus Stats Analysis'!A158, Sheet1!L278," x")</f>
        <v>62</v>
      </c>
      <c r="E158" t="s">
        <v>8221</v>
      </c>
      <c r="F158">
        <v>1</v>
      </c>
    </row>
    <row r="159" spans="1:6" x14ac:dyDescent="0.2">
      <c r="A159" t="s">
        <v>8219</v>
      </c>
      <c r="B159">
        <f>IF(Sheet1!F279='Bonus Stats Analysis'!A159, Sheet1!L279," x")</f>
        <v>951</v>
      </c>
      <c r="E159" t="s">
        <v>8221</v>
      </c>
      <c r="F159">
        <v>3</v>
      </c>
    </row>
    <row r="160" spans="1:6" x14ac:dyDescent="0.2">
      <c r="A160" t="s">
        <v>8219</v>
      </c>
      <c r="B160">
        <f>IF(Sheet1!F280='Bonus Stats Analysis'!A160, Sheet1!L280," x")</f>
        <v>415</v>
      </c>
      <c r="E160" t="s">
        <v>8221</v>
      </c>
      <c r="F160">
        <v>22</v>
      </c>
    </row>
    <row r="161" spans="1:6" x14ac:dyDescent="0.2">
      <c r="A161" t="s">
        <v>8219</v>
      </c>
      <c r="B161">
        <f>IF(Sheet1!F281='Bonus Stats Analysis'!A161, Sheet1!L281," x")</f>
        <v>305</v>
      </c>
      <c r="E161" t="s">
        <v>8221</v>
      </c>
      <c r="F161">
        <v>26</v>
      </c>
    </row>
    <row r="162" spans="1:6" x14ac:dyDescent="0.2">
      <c r="A162" t="s">
        <v>8219</v>
      </c>
      <c r="B162">
        <f>IF(Sheet1!F282='Bonus Stats Analysis'!A162, Sheet1!L282," x")</f>
        <v>2139</v>
      </c>
      <c r="E162" t="s">
        <v>8221</v>
      </c>
      <c r="F162">
        <v>4</v>
      </c>
    </row>
    <row r="163" spans="1:6" x14ac:dyDescent="0.2">
      <c r="A163" t="s">
        <v>8219</v>
      </c>
      <c r="B163">
        <f>IF(Sheet1!F283='Bonus Stats Analysis'!A163, Sheet1!L283," x")</f>
        <v>79</v>
      </c>
      <c r="E163" t="s">
        <v>8221</v>
      </c>
      <c r="F163">
        <v>0</v>
      </c>
    </row>
    <row r="164" spans="1:6" x14ac:dyDescent="0.2">
      <c r="A164" t="s">
        <v>8219</v>
      </c>
      <c r="B164">
        <f>IF(Sheet1!F284='Bonus Stats Analysis'!A164, Sheet1!L284," x")</f>
        <v>179</v>
      </c>
      <c r="E164" t="s">
        <v>8221</v>
      </c>
      <c r="F164">
        <v>4</v>
      </c>
    </row>
    <row r="165" spans="1:6" x14ac:dyDescent="0.2">
      <c r="A165" t="s">
        <v>8219</v>
      </c>
      <c r="B165">
        <f>IF(Sheet1!F285='Bonus Stats Analysis'!A165, Sheet1!L285," x")</f>
        <v>202</v>
      </c>
      <c r="E165" t="s">
        <v>8221</v>
      </c>
      <c r="F165">
        <v>9</v>
      </c>
    </row>
    <row r="166" spans="1:6" x14ac:dyDescent="0.2">
      <c r="A166" t="s">
        <v>8219</v>
      </c>
      <c r="B166">
        <f>IF(Sheet1!F286='Bonus Stats Analysis'!A166, Sheet1!L286," x")</f>
        <v>760</v>
      </c>
      <c r="E166" t="s">
        <v>8221</v>
      </c>
      <c r="F166">
        <v>5</v>
      </c>
    </row>
    <row r="167" spans="1:6" x14ac:dyDescent="0.2">
      <c r="A167" t="s">
        <v>8219</v>
      </c>
      <c r="B167">
        <f>IF(Sheet1!F287='Bonus Stats Analysis'!A167, Sheet1!L287," x")</f>
        <v>563</v>
      </c>
      <c r="E167" t="s">
        <v>8221</v>
      </c>
      <c r="F167">
        <v>14</v>
      </c>
    </row>
    <row r="168" spans="1:6" x14ac:dyDescent="0.2">
      <c r="A168" t="s">
        <v>8219</v>
      </c>
      <c r="B168">
        <f>IF(Sheet1!F288='Bonus Stats Analysis'!A168, Sheet1!L288," x")</f>
        <v>135</v>
      </c>
      <c r="E168" t="s">
        <v>8221</v>
      </c>
      <c r="F168">
        <v>1</v>
      </c>
    </row>
    <row r="169" spans="1:6" x14ac:dyDescent="0.2">
      <c r="A169" t="s">
        <v>8219</v>
      </c>
      <c r="B169">
        <f>IF(Sheet1!F289='Bonus Stats Analysis'!A169, Sheet1!L289," x")</f>
        <v>290</v>
      </c>
      <c r="E169" t="s">
        <v>8221</v>
      </c>
      <c r="F169">
        <v>10</v>
      </c>
    </row>
    <row r="170" spans="1:6" x14ac:dyDescent="0.2">
      <c r="A170" t="s">
        <v>8219</v>
      </c>
      <c r="B170">
        <f>IF(Sheet1!F290='Bonus Stats Analysis'!A170, Sheet1!L290," x")</f>
        <v>447</v>
      </c>
      <c r="E170" t="s">
        <v>8221</v>
      </c>
      <c r="F170">
        <v>3</v>
      </c>
    </row>
    <row r="171" spans="1:6" x14ac:dyDescent="0.2">
      <c r="A171" t="s">
        <v>8219</v>
      </c>
      <c r="B171">
        <f>IF(Sheet1!F291='Bonus Stats Analysis'!A171, Sheet1!L291," x")</f>
        <v>232</v>
      </c>
      <c r="E171" t="s">
        <v>8221</v>
      </c>
      <c r="F171">
        <v>1</v>
      </c>
    </row>
    <row r="172" spans="1:6" x14ac:dyDescent="0.2">
      <c r="A172" t="s">
        <v>8219</v>
      </c>
      <c r="B172">
        <f>IF(Sheet1!F292='Bonus Stats Analysis'!A172, Sheet1!L292," x")</f>
        <v>168</v>
      </c>
      <c r="E172" t="s">
        <v>8221</v>
      </c>
      <c r="F172">
        <v>0</v>
      </c>
    </row>
    <row r="173" spans="1:6" x14ac:dyDescent="0.2">
      <c r="A173" t="s">
        <v>8219</v>
      </c>
      <c r="B173">
        <f>IF(Sheet1!F293='Bonus Stats Analysis'!A173, Sheet1!L293," x")</f>
        <v>128</v>
      </c>
      <c r="E173" t="s">
        <v>8221</v>
      </c>
      <c r="F173">
        <v>5</v>
      </c>
    </row>
    <row r="174" spans="1:6" x14ac:dyDescent="0.2">
      <c r="A174" t="s">
        <v>8219</v>
      </c>
      <c r="B174">
        <f>IF(Sheet1!F294='Bonus Stats Analysis'!A174, Sheet1!L294," x")</f>
        <v>493</v>
      </c>
      <c r="E174" t="s">
        <v>8221</v>
      </c>
      <c r="F174">
        <v>2</v>
      </c>
    </row>
    <row r="175" spans="1:6" x14ac:dyDescent="0.2">
      <c r="A175" t="s">
        <v>8219</v>
      </c>
      <c r="B175">
        <f>IF(Sheet1!F295='Bonus Stats Analysis'!A175, Sheet1!L295," x")</f>
        <v>131</v>
      </c>
      <c r="E175" t="s">
        <v>8221</v>
      </c>
      <c r="F175">
        <v>68</v>
      </c>
    </row>
    <row r="176" spans="1:6" x14ac:dyDescent="0.2">
      <c r="A176" t="s">
        <v>8219</v>
      </c>
      <c r="B176">
        <f>IF(Sheet1!F296='Bonus Stats Analysis'!A176, Sheet1!L296," x")</f>
        <v>50</v>
      </c>
      <c r="E176" t="s">
        <v>8221</v>
      </c>
      <c r="F176">
        <v>3</v>
      </c>
    </row>
    <row r="177" spans="1:6" x14ac:dyDescent="0.2">
      <c r="A177" t="s">
        <v>8219</v>
      </c>
      <c r="B177">
        <f>IF(Sheet1!F297='Bonus Stats Analysis'!A177, Sheet1!L297," x")</f>
        <v>665</v>
      </c>
      <c r="E177" t="s">
        <v>8221</v>
      </c>
      <c r="F177">
        <v>34</v>
      </c>
    </row>
    <row r="178" spans="1:6" x14ac:dyDescent="0.2">
      <c r="A178" t="s">
        <v>8219</v>
      </c>
      <c r="B178">
        <f>IF(Sheet1!F298='Bonus Stats Analysis'!A178, Sheet1!L298," x")</f>
        <v>129</v>
      </c>
      <c r="E178" t="s">
        <v>8221</v>
      </c>
      <c r="F178">
        <v>0</v>
      </c>
    </row>
    <row r="179" spans="1:6" x14ac:dyDescent="0.2">
      <c r="A179" t="s">
        <v>8219</v>
      </c>
      <c r="B179">
        <f>IF(Sheet1!F299='Bonus Stats Analysis'!A179, Sheet1!L299," x")</f>
        <v>142</v>
      </c>
      <c r="E179" t="s">
        <v>8221</v>
      </c>
      <c r="F179">
        <v>3</v>
      </c>
    </row>
    <row r="180" spans="1:6" x14ac:dyDescent="0.2">
      <c r="A180" t="s">
        <v>8219</v>
      </c>
      <c r="B180">
        <f>IF(Sheet1!F300='Bonus Stats Analysis'!A180, Sheet1!L300," x")</f>
        <v>2436</v>
      </c>
      <c r="E180" t="s">
        <v>8221</v>
      </c>
      <c r="F180">
        <v>0</v>
      </c>
    </row>
    <row r="181" spans="1:6" x14ac:dyDescent="0.2">
      <c r="A181" t="s">
        <v>8219</v>
      </c>
      <c r="B181">
        <f>IF(Sheet1!F301='Bonus Stats Analysis'!A181, Sheet1!L301," x")</f>
        <v>244</v>
      </c>
      <c r="E181" t="s">
        <v>8221</v>
      </c>
      <c r="F181">
        <v>70</v>
      </c>
    </row>
    <row r="182" spans="1:6" x14ac:dyDescent="0.2">
      <c r="A182" t="s">
        <v>8219</v>
      </c>
      <c r="B182">
        <f>IF(Sheet1!F302='Bonus Stats Analysis'!A182, Sheet1!L302," x")</f>
        <v>298</v>
      </c>
      <c r="E182" t="s">
        <v>8221</v>
      </c>
      <c r="F182">
        <v>1</v>
      </c>
    </row>
    <row r="183" spans="1:6" x14ac:dyDescent="0.2">
      <c r="A183" t="s">
        <v>8219</v>
      </c>
      <c r="B183">
        <f>IF(Sheet1!F303='Bonus Stats Analysis'!A183, Sheet1!L303," x")</f>
        <v>251</v>
      </c>
      <c r="E183" t="s">
        <v>8221</v>
      </c>
      <c r="F183">
        <v>1</v>
      </c>
    </row>
    <row r="184" spans="1:6" x14ac:dyDescent="0.2">
      <c r="A184" t="s">
        <v>8219</v>
      </c>
      <c r="B184">
        <f>IF(Sheet1!F304='Bonus Stats Analysis'!A184, Sheet1!L304," x")</f>
        <v>108</v>
      </c>
      <c r="E184" t="s">
        <v>8221</v>
      </c>
      <c r="F184">
        <v>1</v>
      </c>
    </row>
    <row r="185" spans="1:6" x14ac:dyDescent="0.2">
      <c r="A185" t="s">
        <v>8219</v>
      </c>
      <c r="B185">
        <f>IF(Sheet1!F305='Bonus Stats Analysis'!A185, Sheet1!L305," x")</f>
        <v>82</v>
      </c>
      <c r="E185" t="s">
        <v>8221</v>
      </c>
      <c r="F185">
        <v>2</v>
      </c>
    </row>
    <row r="186" spans="1:6" x14ac:dyDescent="0.2">
      <c r="A186" t="s">
        <v>8219</v>
      </c>
      <c r="B186">
        <f>IF(Sheet1!F306='Bonus Stats Analysis'!A186, Sheet1!L306," x")</f>
        <v>74</v>
      </c>
      <c r="E186" t="s">
        <v>8221</v>
      </c>
      <c r="F186">
        <v>2</v>
      </c>
    </row>
    <row r="187" spans="1:6" x14ac:dyDescent="0.2">
      <c r="A187" t="s">
        <v>8219</v>
      </c>
      <c r="B187">
        <f>IF(Sheet1!F307='Bonus Stats Analysis'!A187, Sheet1!L307," x")</f>
        <v>189</v>
      </c>
      <c r="E187" t="s">
        <v>8221</v>
      </c>
      <c r="F187">
        <v>34</v>
      </c>
    </row>
    <row r="188" spans="1:6" x14ac:dyDescent="0.2">
      <c r="A188" t="s">
        <v>8219</v>
      </c>
      <c r="B188">
        <f>IF(Sheet1!F308='Bonus Stats Analysis'!A188, Sheet1!L308," x")</f>
        <v>80</v>
      </c>
      <c r="E188" t="s">
        <v>8221</v>
      </c>
      <c r="F188">
        <v>2</v>
      </c>
    </row>
    <row r="189" spans="1:6" x14ac:dyDescent="0.2">
      <c r="A189" t="s">
        <v>8219</v>
      </c>
      <c r="B189">
        <f>IF(Sheet1!F309='Bonus Stats Analysis'!A189, Sheet1!L309," x")</f>
        <v>576</v>
      </c>
      <c r="E189" t="s">
        <v>8221</v>
      </c>
      <c r="F189">
        <v>0</v>
      </c>
    </row>
    <row r="190" spans="1:6" x14ac:dyDescent="0.2">
      <c r="A190" t="s">
        <v>8219</v>
      </c>
      <c r="B190">
        <f>IF(Sheet1!F310='Bonus Stats Analysis'!A190, Sheet1!L310," x")</f>
        <v>202</v>
      </c>
      <c r="E190" t="s">
        <v>8221</v>
      </c>
      <c r="F190">
        <v>1</v>
      </c>
    </row>
    <row r="191" spans="1:6" x14ac:dyDescent="0.2">
      <c r="A191" t="s">
        <v>8219</v>
      </c>
      <c r="B191">
        <f>IF(Sheet1!F311='Bonus Stats Analysis'!A191, Sheet1!L311," x")</f>
        <v>238</v>
      </c>
      <c r="E191" t="s">
        <v>8221</v>
      </c>
      <c r="F191">
        <v>8</v>
      </c>
    </row>
    <row r="192" spans="1:6" x14ac:dyDescent="0.2">
      <c r="A192" t="s">
        <v>8219</v>
      </c>
      <c r="B192">
        <f>IF(Sheet1!F312='Bonus Stats Analysis'!A192, Sheet1!L312," x")</f>
        <v>36</v>
      </c>
      <c r="E192" t="s">
        <v>8221</v>
      </c>
      <c r="F192">
        <v>4</v>
      </c>
    </row>
    <row r="193" spans="1:6" x14ac:dyDescent="0.2">
      <c r="A193" t="s">
        <v>8219</v>
      </c>
      <c r="B193">
        <f>IF(Sheet1!F313='Bonus Stats Analysis'!A193, Sheet1!L313," x")</f>
        <v>150</v>
      </c>
      <c r="E193" t="s">
        <v>8221</v>
      </c>
      <c r="F193">
        <v>28</v>
      </c>
    </row>
    <row r="194" spans="1:6" x14ac:dyDescent="0.2">
      <c r="A194" t="s">
        <v>8219</v>
      </c>
      <c r="B194">
        <f>IF(Sheet1!F314='Bonus Stats Analysis'!A194, Sheet1!L314," x")</f>
        <v>146</v>
      </c>
      <c r="E194" t="s">
        <v>8221</v>
      </c>
      <c r="F194">
        <v>0</v>
      </c>
    </row>
    <row r="195" spans="1:6" x14ac:dyDescent="0.2">
      <c r="A195" t="s">
        <v>8219</v>
      </c>
      <c r="B195">
        <f>IF(Sheet1!F315='Bonus Stats Analysis'!A195, Sheet1!L315," x")</f>
        <v>222</v>
      </c>
      <c r="E195" t="s">
        <v>8221</v>
      </c>
      <c r="F195">
        <v>6</v>
      </c>
    </row>
    <row r="196" spans="1:6" x14ac:dyDescent="0.2">
      <c r="A196" t="s">
        <v>8219</v>
      </c>
      <c r="B196">
        <f>IF(Sheet1!F316='Bonus Stats Analysis'!A196, Sheet1!L316," x")</f>
        <v>120</v>
      </c>
      <c r="E196" t="s">
        <v>8221</v>
      </c>
      <c r="F196">
        <v>22</v>
      </c>
    </row>
    <row r="197" spans="1:6" x14ac:dyDescent="0.2">
      <c r="A197" t="s">
        <v>8219</v>
      </c>
      <c r="B197">
        <f>IF(Sheet1!F317='Bonus Stats Analysis'!A197, Sheet1!L317," x")</f>
        <v>126</v>
      </c>
      <c r="E197" t="s">
        <v>8221</v>
      </c>
      <c r="F197">
        <v>0</v>
      </c>
    </row>
    <row r="198" spans="1:6" x14ac:dyDescent="0.2">
      <c r="A198" t="s">
        <v>8219</v>
      </c>
      <c r="B198">
        <f>IF(Sheet1!F318='Bonus Stats Analysis'!A198, Sheet1!L318," x")</f>
        <v>158</v>
      </c>
      <c r="E198" t="s">
        <v>8221</v>
      </c>
      <c r="F198">
        <v>1</v>
      </c>
    </row>
    <row r="199" spans="1:6" x14ac:dyDescent="0.2">
      <c r="A199" t="s">
        <v>8219</v>
      </c>
      <c r="B199">
        <f>IF(Sheet1!F319='Bonus Stats Analysis'!A199, Sheet1!L319," x")</f>
        <v>316</v>
      </c>
      <c r="E199" t="s">
        <v>8221</v>
      </c>
      <c r="F199">
        <v>20</v>
      </c>
    </row>
    <row r="200" spans="1:6" x14ac:dyDescent="0.2">
      <c r="A200" t="s">
        <v>8219</v>
      </c>
      <c r="B200">
        <f>IF(Sheet1!F320='Bonus Stats Analysis'!A200, Sheet1!L320," x")</f>
        <v>284</v>
      </c>
      <c r="E200" t="s">
        <v>8221</v>
      </c>
      <c r="F200">
        <v>0</v>
      </c>
    </row>
    <row r="201" spans="1:6" x14ac:dyDescent="0.2">
      <c r="A201" t="s">
        <v>8219</v>
      </c>
      <c r="B201">
        <f>IF(Sheet1!F321='Bonus Stats Analysis'!A201, Sheet1!L321," x")</f>
        <v>51</v>
      </c>
      <c r="E201" t="s">
        <v>8221</v>
      </c>
      <c r="F201">
        <v>1</v>
      </c>
    </row>
    <row r="202" spans="1:6" x14ac:dyDescent="0.2">
      <c r="A202" t="s">
        <v>8219</v>
      </c>
      <c r="B202">
        <f>IF(Sheet1!F322='Bonus Stats Analysis'!A202, Sheet1!L322," x")</f>
        <v>158</v>
      </c>
      <c r="E202" t="s">
        <v>8221</v>
      </c>
      <c r="F202">
        <v>3</v>
      </c>
    </row>
    <row r="203" spans="1:6" x14ac:dyDescent="0.2">
      <c r="A203" t="s">
        <v>8219</v>
      </c>
      <c r="B203">
        <f>IF(Sheet1!F323='Bonus Stats Analysis'!A203, Sheet1!L323," x")</f>
        <v>337</v>
      </c>
      <c r="E203" t="s">
        <v>8221</v>
      </c>
      <c r="F203">
        <v>2</v>
      </c>
    </row>
    <row r="204" spans="1:6" x14ac:dyDescent="0.2">
      <c r="A204" t="s">
        <v>8219</v>
      </c>
      <c r="B204">
        <f>IF(Sheet1!F324='Bonus Stats Analysis'!A204, Sheet1!L324," x")</f>
        <v>186</v>
      </c>
      <c r="E204" t="s">
        <v>8221</v>
      </c>
      <c r="F204">
        <v>0</v>
      </c>
    </row>
    <row r="205" spans="1:6" x14ac:dyDescent="0.2">
      <c r="A205" t="s">
        <v>8219</v>
      </c>
      <c r="B205">
        <f>IF(Sheet1!F325='Bonus Stats Analysis'!A205, Sheet1!L325," x")</f>
        <v>58</v>
      </c>
      <c r="E205" t="s">
        <v>8221</v>
      </c>
      <c r="F205">
        <v>2</v>
      </c>
    </row>
    <row r="206" spans="1:6" x14ac:dyDescent="0.2">
      <c r="A206" t="s">
        <v>8219</v>
      </c>
      <c r="B206">
        <f>IF(Sheet1!F326='Bonus Stats Analysis'!A206, Sheet1!L326," x")</f>
        <v>82</v>
      </c>
      <c r="E206" t="s">
        <v>8221</v>
      </c>
      <c r="F206">
        <v>1</v>
      </c>
    </row>
    <row r="207" spans="1:6" x14ac:dyDescent="0.2">
      <c r="A207" t="s">
        <v>8219</v>
      </c>
      <c r="B207">
        <f>IF(Sheet1!F327='Bonus Stats Analysis'!A207, Sheet1!L327," x")</f>
        <v>736</v>
      </c>
      <c r="E207" t="s">
        <v>8221</v>
      </c>
      <c r="F207">
        <v>0</v>
      </c>
    </row>
    <row r="208" spans="1:6" x14ac:dyDescent="0.2">
      <c r="A208" t="s">
        <v>8219</v>
      </c>
      <c r="B208">
        <f>IF(Sheet1!F328='Bonus Stats Analysis'!A208, Sheet1!L328," x")</f>
        <v>1151</v>
      </c>
      <c r="E208" t="s">
        <v>8221</v>
      </c>
      <c r="F208">
        <v>1</v>
      </c>
    </row>
    <row r="209" spans="1:6" x14ac:dyDescent="0.2">
      <c r="A209" t="s">
        <v>8219</v>
      </c>
      <c r="B209">
        <f>IF(Sheet1!F329='Bonus Stats Analysis'!A209, Sheet1!L329," x")</f>
        <v>34</v>
      </c>
      <c r="E209" t="s">
        <v>8221</v>
      </c>
      <c r="F209">
        <v>0</v>
      </c>
    </row>
    <row r="210" spans="1:6" x14ac:dyDescent="0.2">
      <c r="A210" t="s">
        <v>8219</v>
      </c>
      <c r="B210">
        <f>IF(Sheet1!F330='Bonus Stats Analysis'!A210, Sheet1!L330," x")</f>
        <v>498</v>
      </c>
      <c r="E210" t="s">
        <v>8221</v>
      </c>
      <c r="F210">
        <v>5</v>
      </c>
    </row>
    <row r="211" spans="1:6" x14ac:dyDescent="0.2">
      <c r="A211" t="s">
        <v>8219</v>
      </c>
      <c r="B211">
        <f>IF(Sheet1!F331='Bonus Stats Analysis'!A211, Sheet1!L331," x")</f>
        <v>167</v>
      </c>
      <c r="E211" t="s">
        <v>8221</v>
      </c>
      <c r="F211">
        <v>1</v>
      </c>
    </row>
    <row r="212" spans="1:6" x14ac:dyDescent="0.2">
      <c r="A212" t="s">
        <v>8219</v>
      </c>
      <c r="B212">
        <f>IF(Sheet1!F332='Bonus Stats Analysis'!A212, Sheet1!L332," x")</f>
        <v>340</v>
      </c>
      <c r="E212" t="s">
        <v>8221</v>
      </c>
      <c r="F212">
        <v>1</v>
      </c>
    </row>
    <row r="213" spans="1:6" x14ac:dyDescent="0.2">
      <c r="A213" t="s">
        <v>8219</v>
      </c>
      <c r="B213">
        <f>IF(Sheet1!F333='Bonus Stats Analysis'!A213, Sheet1!L333," x")</f>
        <v>438</v>
      </c>
      <c r="E213" t="s">
        <v>8221</v>
      </c>
      <c r="F213">
        <v>2</v>
      </c>
    </row>
    <row r="214" spans="1:6" x14ac:dyDescent="0.2">
      <c r="A214" t="s">
        <v>8219</v>
      </c>
      <c r="B214">
        <f>IF(Sheet1!F334='Bonus Stats Analysis'!A214, Sheet1!L334," x")</f>
        <v>555</v>
      </c>
      <c r="E214" t="s">
        <v>8221</v>
      </c>
      <c r="F214">
        <v>0</v>
      </c>
    </row>
    <row r="215" spans="1:6" x14ac:dyDescent="0.2">
      <c r="A215" t="s">
        <v>8219</v>
      </c>
      <c r="B215">
        <f>IF(Sheet1!F335='Bonus Stats Analysis'!A215, Sheet1!L335," x")</f>
        <v>266</v>
      </c>
      <c r="E215" t="s">
        <v>8221</v>
      </c>
      <c r="F215">
        <v>9</v>
      </c>
    </row>
    <row r="216" spans="1:6" x14ac:dyDescent="0.2">
      <c r="A216" t="s">
        <v>8219</v>
      </c>
      <c r="B216">
        <f>IF(Sheet1!F336='Bonus Stats Analysis'!A216, Sheet1!L336," x")</f>
        <v>69</v>
      </c>
      <c r="E216" t="s">
        <v>8221</v>
      </c>
      <c r="F216">
        <v>4</v>
      </c>
    </row>
    <row r="217" spans="1:6" x14ac:dyDescent="0.2">
      <c r="A217" t="s">
        <v>8219</v>
      </c>
      <c r="B217">
        <f>IF(Sheet1!F337='Bonus Stats Analysis'!A217, Sheet1!L337," x")</f>
        <v>80</v>
      </c>
      <c r="E217" t="s">
        <v>8221</v>
      </c>
      <c r="F217">
        <v>4</v>
      </c>
    </row>
    <row r="218" spans="1:6" x14ac:dyDescent="0.2">
      <c r="A218" t="s">
        <v>8219</v>
      </c>
      <c r="B218">
        <f>IF(Sheet1!F338='Bonus Stats Analysis'!A218, Sheet1!L338," x")</f>
        <v>493</v>
      </c>
      <c r="E218" t="s">
        <v>8221</v>
      </c>
      <c r="F218">
        <v>1</v>
      </c>
    </row>
    <row r="219" spans="1:6" x14ac:dyDescent="0.2">
      <c r="A219" t="s">
        <v>8219</v>
      </c>
      <c r="B219">
        <f>IF(Sheet1!F339='Bonus Stats Analysis'!A219, Sheet1!L339," x")</f>
        <v>31</v>
      </c>
      <c r="E219" t="s">
        <v>8221</v>
      </c>
      <c r="F219">
        <v>1</v>
      </c>
    </row>
    <row r="220" spans="1:6" x14ac:dyDescent="0.2">
      <c r="A220" t="s">
        <v>8219</v>
      </c>
      <c r="B220">
        <f>IF(Sheet1!F340='Bonus Stats Analysis'!A220, Sheet1!L340," x")</f>
        <v>236</v>
      </c>
      <c r="E220" t="s">
        <v>8221</v>
      </c>
      <c r="F220">
        <v>7</v>
      </c>
    </row>
    <row r="221" spans="1:6" x14ac:dyDescent="0.2">
      <c r="A221" t="s">
        <v>8219</v>
      </c>
      <c r="B221">
        <f>IF(Sheet1!F341='Bonus Stats Analysis'!A221, Sheet1!L341," x")</f>
        <v>89</v>
      </c>
      <c r="E221" t="s">
        <v>8221</v>
      </c>
      <c r="F221">
        <v>5</v>
      </c>
    </row>
    <row r="222" spans="1:6" x14ac:dyDescent="0.2">
      <c r="A222" t="s">
        <v>8219</v>
      </c>
      <c r="B222">
        <f>IF(Sheet1!F342='Bonus Stats Analysis'!A222, Sheet1!L342," x")</f>
        <v>299</v>
      </c>
      <c r="E222" t="s">
        <v>8221</v>
      </c>
      <c r="F222">
        <v>1</v>
      </c>
    </row>
    <row r="223" spans="1:6" x14ac:dyDescent="0.2">
      <c r="A223" t="s">
        <v>8219</v>
      </c>
      <c r="B223">
        <f>IF(Sheet1!F343='Bonus Stats Analysis'!A223, Sheet1!L343," x")</f>
        <v>55</v>
      </c>
      <c r="E223" t="s">
        <v>8221</v>
      </c>
      <c r="F223">
        <v>0</v>
      </c>
    </row>
    <row r="224" spans="1:6" x14ac:dyDescent="0.2">
      <c r="A224" t="s">
        <v>8219</v>
      </c>
      <c r="B224">
        <f>IF(Sheet1!F344='Bonus Stats Analysis'!A224, Sheet1!L344," x")</f>
        <v>325</v>
      </c>
      <c r="E224" t="s">
        <v>8221</v>
      </c>
      <c r="F224">
        <v>0</v>
      </c>
    </row>
    <row r="225" spans="1:6" x14ac:dyDescent="0.2">
      <c r="A225" t="s">
        <v>8219</v>
      </c>
      <c r="B225">
        <f>IF(Sheet1!F345='Bonus Stats Analysis'!A225, Sheet1!L345," x")</f>
        <v>524</v>
      </c>
      <c r="E225" t="s">
        <v>8221</v>
      </c>
      <c r="F225">
        <v>1</v>
      </c>
    </row>
    <row r="226" spans="1:6" x14ac:dyDescent="0.2">
      <c r="A226" t="s">
        <v>8219</v>
      </c>
      <c r="B226">
        <f>IF(Sheet1!F346='Bonus Stats Analysis'!A226, Sheet1!L346," x")</f>
        <v>285</v>
      </c>
      <c r="E226" t="s">
        <v>8221</v>
      </c>
      <c r="F226">
        <v>2</v>
      </c>
    </row>
    <row r="227" spans="1:6" x14ac:dyDescent="0.2">
      <c r="A227" t="s">
        <v>8219</v>
      </c>
      <c r="B227">
        <f>IF(Sheet1!F347='Bonus Stats Analysis'!A227, Sheet1!L347," x")</f>
        <v>179</v>
      </c>
      <c r="E227" t="s">
        <v>8221</v>
      </c>
      <c r="F227">
        <v>0</v>
      </c>
    </row>
    <row r="228" spans="1:6" x14ac:dyDescent="0.2">
      <c r="A228" t="s">
        <v>8219</v>
      </c>
      <c r="B228">
        <f>IF(Sheet1!F348='Bonus Stats Analysis'!A228, Sheet1!L348," x")</f>
        <v>188</v>
      </c>
      <c r="E228" t="s">
        <v>8221</v>
      </c>
      <c r="F228">
        <v>4</v>
      </c>
    </row>
    <row r="229" spans="1:6" x14ac:dyDescent="0.2">
      <c r="A229" t="s">
        <v>8219</v>
      </c>
      <c r="B229">
        <f>IF(Sheet1!F349='Bonus Stats Analysis'!A229, Sheet1!L349," x")</f>
        <v>379</v>
      </c>
      <c r="E229" t="s">
        <v>8221</v>
      </c>
      <c r="F229">
        <v>7</v>
      </c>
    </row>
    <row r="230" spans="1:6" x14ac:dyDescent="0.2">
      <c r="A230" t="s">
        <v>8219</v>
      </c>
      <c r="B230">
        <f>IF(Sheet1!F350='Bonus Stats Analysis'!A230, Sheet1!L350," x")</f>
        <v>119</v>
      </c>
      <c r="E230" t="s">
        <v>8221</v>
      </c>
      <c r="F230">
        <v>2</v>
      </c>
    </row>
    <row r="231" spans="1:6" x14ac:dyDescent="0.2">
      <c r="A231" t="s">
        <v>8219</v>
      </c>
      <c r="B231">
        <f>IF(Sheet1!F351='Bonus Stats Analysis'!A231, Sheet1!L351," x")</f>
        <v>167</v>
      </c>
      <c r="E231" t="s">
        <v>8221</v>
      </c>
      <c r="F231">
        <v>1</v>
      </c>
    </row>
    <row r="232" spans="1:6" x14ac:dyDescent="0.2">
      <c r="A232" t="s">
        <v>8219</v>
      </c>
      <c r="B232">
        <f>IF(Sheet1!F352='Bonus Stats Analysis'!A232, Sheet1!L352," x")</f>
        <v>221</v>
      </c>
      <c r="E232" t="s">
        <v>8221</v>
      </c>
      <c r="F232">
        <v>9</v>
      </c>
    </row>
    <row r="233" spans="1:6" x14ac:dyDescent="0.2">
      <c r="A233" t="s">
        <v>8219</v>
      </c>
      <c r="B233">
        <f>IF(Sheet1!F353='Bonus Stats Analysis'!A233, Sheet1!L353," x")</f>
        <v>964</v>
      </c>
      <c r="E233" t="s">
        <v>8221</v>
      </c>
      <c r="F233">
        <v>2</v>
      </c>
    </row>
    <row r="234" spans="1:6" x14ac:dyDescent="0.2">
      <c r="A234" t="s">
        <v>8219</v>
      </c>
      <c r="B234">
        <f>IF(Sheet1!F354='Bonus Stats Analysis'!A234, Sheet1!L354," x")</f>
        <v>286</v>
      </c>
      <c r="E234" t="s">
        <v>8221</v>
      </c>
      <c r="F234">
        <v>1</v>
      </c>
    </row>
    <row r="235" spans="1:6" x14ac:dyDescent="0.2">
      <c r="A235" t="s">
        <v>8219</v>
      </c>
      <c r="B235">
        <f>IF(Sheet1!F355='Bonus Stats Analysis'!A235, Sheet1!L355," x")</f>
        <v>613</v>
      </c>
      <c r="E235" t="s">
        <v>8221</v>
      </c>
      <c r="F235">
        <v>7</v>
      </c>
    </row>
    <row r="236" spans="1:6" x14ac:dyDescent="0.2">
      <c r="A236" t="s">
        <v>8219</v>
      </c>
      <c r="B236">
        <f>IF(Sheet1!F356='Bonus Stats Analysis'!A236, Sheet1!L356," x")</f>
        <v>29</v>
      </c>
      <c r="E236" t="s">
        <v>8221</v>
      </c>
      <c r="F236">
        <v>2</v>
      </c>
    </row>
    <row r="237" spans="1:6" x14ac:dyDescent="0.2">
      <c r="A237" t="s">
        <v>8219</v>
      </c>
      <c r="B237">
        <f>IF(Sheet1!F357='Bonus Stats Analysis'!A237, Sheet1!L357," x")</f>
        <v>165</v>
      </c>
      <c r="E237" t="s">
        <v>8221</v>
      </c>
      <c r="F237">
        <v>8</v>
      </c>
    </row>
    <row r="238" spans="1:6" x14ac:dyDescent="0.2">
      <c r="A238" t="s">
        <v>8219</v>
      </c>
      <c r="B238">
        <f>IF(Sheet1!F358='Bonus Stats Analysis'!A238, Sheet1!L358," x")</f>
        <v>97</v>
      </c>
      <c r="E238" t="s">
        <v>8221</v>
      </c>
      <c r="F238">
        <v>2</v>
      </c>
    </row>
    <row r="239" spans="1:6" x14ac:dyDescent="0.2">
      <c r="A239" t="s">
        <v>8219</v>
      </c>
      <c r="B239">
        <f>IF(Sheet1!F359='Bonus Stats Analysis'!A239, Sheet1!L359," x")</f>
        <v>303</v>
      </c>
      <c r="E239" t="s">
        <v>8221</v>
      </c>
      <c r="F239">
        <v>2</v>
      </c>
    </row>
    <row r="240" spans="1:6" x14ac:dyDescent="0.2">
      <c r="A240" t="s">
        <v>8219</v>
      </c>
      <c r="B240">
        <f>IF(Sheet1!F360='Bonus Stats Analysis'!A240, Sheet1!L360," x")</f>
        <v>267</v>
      </c>
      <c r="E240" t="s">
        <v>8221</v>
      </c>
      <c r="F240">
        <v>7</v>
      </c>
    </row>
    <row r="241" spans="1:6" x14ac:dyDescent="0.2">
      <c r="A241" t="s">
        <v>8219</v>
      </c>
      <c r="B241">
        <f>IF(Sheet1!F361='Bonus Stats Analysis'!A241, Sheet1!L361," x")</f>
        <v>302</v>
      </c>
      <c r="E241" t="s">
        <v>8221</v>
      </c>
      <c r="F241">
        <v>2</v>
      </c>
    </row>
    <row r="242" spans="1:6" x14ac:dyDescent="0.2">
      <c r="A242" t="s">
        <v>8219</v>
      </c>
      <c r="B242">
        <f>IF(Sheet1!F362='Bonus Stats Analysis'!A242, Sheet1!L362," x")</f>
        <v>87</v>
      </c>
      <c r="E242" t="s">
        <v>8221</v>
      </c>
      <c r="F242">
        <v>18</v>
      </c>
    </row>
    <row r="243" spans="1:6" x14ac:dyDescent="0.2">
      <c r="A243" t="s">
        <v>8219</v>
      </c>
      <c r="B243">
        <f>IF(Sheet1!F363='Bonus Stats Analysis'!A243, Sheet1!L363," x")</f>
        <v>354</v>
      </c>
      <c r="E243" t="s">
        <v>8221</v>
      </c>
      <c r="F243">
        <v>9</v>
      </c>
    </row>
    <row r="244" spans="1:6" x14ac:dyDescent="0.2">
      <c r="A244" t="s">
        <v>8219</v>
      </c>
      <c r="B244">
        <f>IF(Sheet1!F364='Bonus Stats Analysis'!A244, Sheet1!L364," x")</f>
        <v>86</v>
      </c>
      <c r="E244" t="s">
        <v>8221</v>
      </c>
      <c r="F244">
        <v>4</v>
      </c>
    </row>
    <row r="245" spans="1:6" x14ac:dyDescent="0.2">
      <c r="A245" t="s">
        <v>8219</v>
      </c>
      <c r="B245">
        <f>IF(Sheet1!F365='Bonus Stats Analysis'!A245, Sheet1!L365," x")</f>
        <v>26</v>
      </c>
      <c r="E245" t="s">
        <v>8221</v>
      </c>
      <c r="F245">
        <v>7</v>
      </c>
    </row>
    <row r="246" spans="1:6" x14ac:dyDescent="0.2">
      <c r="A246" t="s">
        <v>8219</v>
      </c>
      <c r="B246">
        <f>IF(Sheet1!F366='Bonus Stats Analysis'!A246, Sheet1!L366," x")</f>
        <v>113</v>
      </c>
      <c r="E246" t="s">
        <v>8221</v>
      </c>
      <c r="F246">
        <v>29</v>
      </c>
    </row>
    <row r="247" spans="1:6" x14ac:dyDescent="0.2">
      <c r="A247" t="s">
        <v>8219</v>
      </c>
      <c r="B247">
        <f>IF(Sheet1!F367='Bonus Stats Analysis'!A247, Sheet1!L367," x")</f>
        <v>65</v>
      </c>
      <c r="E247" t="s">
        <v>8221</v>
      </c>
      <c r="F247">
        <v>12</v>
      </c>
    </row>
    <row r="248" spans="1:6" x14ac:dyDescent="0.2">
      <c r="A248" t="s">
        <v>8219</v>
      </c>
      <c r="B248">
        <f>IF(Sheet1!F368='Bonus Stats Analysis'!A248, Sheet1!L368," x")</f>
        <v>134</v>
      </c>
      <c r="E248" t="s">
        <v>8221</v>
      </c>
      <c r="F248">
        <v>4</v>
      </c>
    </row>
    <row r="249" spans="1:6" x14ac:dyDescent="0.2">
      <c r="A249" t="s">
        <v>8219</v>
      </c>
      <c r="B249">
        <f>IF(Sheet1!F369='Bonus Stats Analysis'!A249, Sheet1!L369," x")</f>
        <v>119</v>
      </c>
      <c r="E249" t="s">
        <v>8221</v>
      </c>
      <c r="F249">
        <v>28</v>
      </c>
    </row>
    <row r="250" spans="1:6" x14ac:dyDescent="0.2">
      <c r="A250" t="s">
        <v>8219</v>
      </c>
      <c r="B250">
        <f>IF(Sheet1!F370='Bonus Stats Analysis'!A250, Sheet1!L370," x")</f>
        <v>159</v>
      </c>
      <c r="E250" t="s">
        <v>8221</v>
      </c>
      <c r="F250">
        <v>25</v>
      </c>
    </row>
    <row r="251" spans="1:6" x14ac:dyDescent="0.2">
      <c r="A251" t="s">
        <v>8219</v>
      </c>
      <c r="B251">
        <f>IF(Sheet1!F371='Bonus Stats Analysis'!A251, Sheet1!L371," x")</f>
        <v>167</v>
      </c>
      <c r="E251" t="s">
        <v>8221</v>
      </c>
      <c r="F251">
        <v>28</v>
      </c>
    </row>
    <row r="252" spans="1:6" x14ac:dyDescent="0.2">
      <c r="A252" t="s">
        <v>8219</v>
      </c>
      <c r="B252">
        <f>IF(Sheet1!F372='Bonus Stats Analysis'!A252, Sheet1!L372," x")</f>
        <v>43</v>
      </c>
      <c r="E252" t="s">
        <v>8221</v>
      </c>
      <c r="F252">
        <v>310</v>
      </c>
    </row>
    <row r="253" spans="1:6" x14ac:dyDescent="0.2">
      <c r="A253" t="s">
        <v>8219</v>
      </c>
      <c r="B253">
        <f>IF(Sheet1!F373='Bonus Stats Analysis'!A253, Sheet1!L373," x")</f>
        <v>1062</v>
      </c>
      <c r="E253" t="s">
        <v>8221</v>
      </c>
      <c r="F253">
        <v>15</v>
      </c>
    </row>
    <row r="254" spans="1:6" x14ac:dyDescent="0.2">
      <c r="A254" t="s">
        <v>8219</v>
      </c>
      <c r="B254">
        <f>IF(Sheet1!F374='Bonus Stats Analysis'!A254, Sheet1!L374," x")</f>
        <v>9</v>
      </c>
      <c r="E254" t="s">
        <v>8221</v>
      </c>
      <c r="F254">
        <v>215</v>
      </c>
    </row>
    <row r="255" spans="1:6" x14ac:dyDescent="0.2">
      <c r="A255" t="s">
        <v>8219</v>
      </c>
      <c r="B255">
        <f>IF(Sheet1!F375='Bonus Stats Analysis'!A255, Sheet1!L375," x")</f>
        <v>89</v>
      </c>
      <c r="E255" t="s">
        <v>8221</v>
      </c>
      <c r="F255">
        <v>3</v>
      </c>
    </row>
    <row r="256" spans="1:6" x14ac:dyDescent="0.2">
      <c r="A256" t="s">
        <v>8219</v>
      </c>
      <c r="B256">
        <f>IF(Sheet1!F376='Bonus Stats Analysis'!A256, Sheet1!L376," x")</f>
        <v>174</v>
      </c>
      <c r="E256" t="s">
        <v>8221</v>
      </c>
      <c r="F256">
        <v>2</v>
      </c>
    </row>
    <row r="257" spans="1:6" x14ac:dyDescent="0.2">
      <c r="A257" t="s">
        <v>8219</v>
      </c>
      <c r="B257">
        <f>IF(Sheet1!F377='Bonus Stats Analysis'!A257, Sheet1!L377," x")</f>
        <v>14</v>
      </c>
      <c r="E257" t="s">
        <v>8221</v>
      </c>
      <c r="F257">
        <v>26</v>
      </c>
    </row>
    <row r="258" spans="1:6" x14ac:dyDescent="0.2">
      <c r="A258" t="s">
        <v>8219</v>
      </c>
      <c r="B258">
        <f>IF(Sheet1!F378='Bonus Stats Analysis'!A258, Sheet1!L378," x")</f>
        <v>48</v>
      </c>
      <c r="E258" t="s">
        <v>8221</v>
      </c>
      <c r="F258">
        <v>24</v>
      </c>
    </row>
    <row r="259" spans="1:6" x14ac:dyDescent="0.2">
      <c r="A259" t="s">
        <v>8219</v>
      </c>
      <c r="B259">
        <f>IF(Sheet1!F379='Bonus Stats Analysis'!A259, Sheet1!L379," x")</f>
        <v>133</v>
      </c>
      <c r="E259" t="s">
        <v>8221</v>
      </c>
      <c r="F259">
        <v>96</v>
      </c>
    </row>
    <row r="260" spans="1:6" x14ac:dyDescent="0.2">
      <c r="A260" t="s">
        <v>8219</v>
      </c>
      <c r="B260">
        <f>IF(Sheet1!F380='Bonus Stats Analysis'!A260, Sheet1!L380," x")</f>
        <v>83</v>
      </c>
      <c r="E260" t="s">
        <v>8221</v>
      </c>
      <c r="F260">
        <v>17</v>
      </c>
    </row>
    <row r="261" spans="1:6" x14ac:dyDescent="0.2">
      <c r="A261" t="s">
        <v>8219</v>
      </c>
      <c r="B261">
        <f>IF(Sheet1!F381='Bonus Stats Analysis'!A261, Sheet1!L381," x")</f>
        <v>149</v>
      </c>
      <c r="E261" t="s">
        <v>8221</v>
      </c>
      <c r="F261">
        <v>94</v>
      </c>
    </row>
    <row r="262" spans="1:6" x14ac:dyDescent="0.2">
      <c r="A262" t="s">
        <v>8219</v>
      </c>
      <c r="B262">
        <f>IF(Sheet1!F382='Bonus Stats Analysis'!A262, Sheet1!L382," x")</f>
        <v>49</v>
      </c>
      <c r="E262" t="s">
        <v>8221</v>
      </c>
      <c r="F262">
        <v>129</v>
      </c>
    </row>
    <row r="263" spans="1:6" x14ac:dyDescent="0.2">
      <c r="A263" t="s">
        <v>8219</v>
      </c>
      <c r="B263">
        <f>IF(Sheet1!F383='Bonus Stats Analysis'!A263, Sheet1!L383," x")</f>
        <v>251</v>
      </c>
      <c r="E263" t="s">
        <v>8221</v>
      </c>
      <c r="F263">
        <v>1</v>
      </c>
    </row>
    <row r="264" spans="1:6" x14ac:dyDescent="0.2">
      <c r="A264" t="s">
        <v>8219</v>
      </c>
      <c r="B264">
        <f>IF(Sheet1!F384='Bonus Stats Analysis'!A264, Sheet1!L384," x")</f>
        <v>22</v>
      </c>
      <c r="E264" t="s">
        <v>8221</v>
      </c>
      <c r="F264">
        <v>4</v>
      </c>
    </row>
    <row r="265" spans="1:6" x14ac:dyDescent="0.2">
      <c r="A265" t="s">
        <v>8219</v>
      </c>
      <c r="B265">
        <f>IF(Sheet1!F385='Bonus Stats Analysis'!A265, Sheet1!L385," x")</f>
        <v>48</v>
      </c>
      <c r="E265" t="s">
        <v>8221</v>
      </c>
      <c r="F265">
        <v>3</v>
      </c>
    </row>
    <row r="266" spans="1:6" x14ac:dyDescent="0.2">
      <c r="A266" t="s">
        <v>8219</v>
      </c>
      <c r="B266">
        <f>IF(Sheet1!F386='Bonus Stats Analysis'!A266, Sheet1!L386," x")</f>
        <v>383</v>
      </c>
      <c r="E266" t="s">
        <v>8221</v>
      </c>
      <c r="F266">
        <v>135</v>
      </c>
    </row>
    <row r="267" spans="1:6" x14ac:dyDescent="0.2">
      <c r="A267" t="s">
        <v>8219</v>
      </c>
      <c r="B267">
        <f>IF(Sheet1!F387='Bonus Stats Analysis'!A267, Sheet1!L387," x")</f>
        <v>237</v>
      </c>
      <c r="E267" t="s">
        <v>8221</v>
      </c>
      <c r="F267">
        <v>10</v>
      </c>
    </row>
    <row r="268" spans="1:6" x14ac:dyDescent="0.2">
      <c r="A268" t="s">
        <v>8219</v>
      </c>
      <c r="B268">
        <f>IF(Sheet1!F388='Bonus Stats Analysis'!A268, Sheet1!L388," x")</f>
        <v>13</v>
      </c>
      <c r="E268" t="s">
        <v>8221</v>
      </c>
      <c r="F268">
        <v>0</v>
      </c>
    </row>
    <row r="269" spans="1:6" x14ac:dyDescent="0.2">
      <c r="A269" t="s">
        <v>8219</v>
      </c>
      <c r="B269">
        <f>IF(Sheet1!F389='Bonus Stats Analysis'!A269, Sheet1!L389," x")</f>
        <v>562</v>
      </c>
      <c r="E269" t="s">
        <v>8221</v>
      </c>
      <c r="F269">
        <v>6</v>
      </c>
    </row>
    <row r="270" spans="1:6" x14ac:dyDescent="0.2">
      <c r="A270" t="s">
        <v>8219</v>
      </c>
      <c r="B270">
        <f>IF(Sheet1!F390='Bonus Stats Analysis'!A270, Sheet1!L390," x")</f>
        <v>71</v>
      </c>
      <c r="E270" t="s">
        <v>8221</v>
      </c>
      <c r="F270">
        <v>36</v>
      </c>
    </row>
    <row r="271" spans="1:6" x14ac:dyDescent="0.2">
      <c r="A271" t="s">
        <v>8219</v>
      </c>
      <c r="B271">
        <f>IF(Sheet1!F391='Bonus Stats Analysis'!A271, Sheet1!L391," x")</f>
        <v>1510</v>
      </c>
      <c r="E271" t="s">
        <v>8221</v>
      </c>
      <c r="F271">
        <v>336</v>
      </c>
    </row>
    <row r="272" spans="1:6" x14ac:dyDescent="0.2">
      <c r="A272" t="s">
        <v>8219</v>
      </c>
      <c r="B272">
        <f>IF(Sheet1!F392='Bonus Stats Analysis'!A272, Sheet1!L392," x")</f>
        <v>14</v>
      </c>
      <c r="E272" t="s">
        <v>8221</v>
      </c>
      <c r="F272">
        <v>34</v>
      </c>
    </row>
    <row r="273" spans="1:6" x14ac:dyDescent="0.2">
      <c r="A273" t="s">
        <v>8219</v>
      </c>
      <c r="B273">
        <f>IF(Sheet1!F393='Bonus Stats Analysis'!A273, Sheet1!L393," x")</f>
        <v>193</v>
      </c>
      <c r="E273" t="s">
        <v>8221</v>
      </c>
      <c r="F273">
        <v>10</v>
      </c>
    </row>
    <row r="274" spans="1:6" x14ac:dyDescent="0.2">
      <c r="A274" t="s">
        <v>8219</v>
      </c>
      <c r="B274">
        <f>IF(Sheet1!F394='Bonus Stats Analysis'!A274, Sheet1!L394," x")</f>
        <v>206</v>
      </c>
      <c r="E274" t="s">
        <v>8221</v>
      </c>
      <c r="F274">
        <v>201</v>
      </c>
    </row>
    <row r="275" spans="1:6" x14ac:dyDescent="0.2">
      <c r="A275" t="s">
        <v>8219</v>
      </c>
      <c r="B275">
        <f>IF(Sheet1!F395='Bonus Stats Analysis'!A275, Sheet1!L395," x")</f>
        <v>351</v>
      </c>
      <c r="E275" t="s">
        <v>8221</v>
      </c>
      <c r="F275">
        <v>296</v>
      </c>
    </row>
    <row r="276" spans="1:6" x14ac:dyDescent="0.2">
      <c r="A276" t="s">
        <v>8219</v>
      </c>
      <c r="B276">
        <f>IF(Sheet1!F396='Bonus Stats Analysis'!A276, Sheet1!L396," x")</f>
        <v>50</v>
      </c>
      <c r="E276" t="s">
        <v>8221</v>
      </c>
      <c r="F276">
        <v>7</v>
      </c>
    </row>
    <row r="277" spans="1:6" x14ac:dyDescent="0.2">
      <c r="A277" t="s">
        <v>8219</v>
      </c>
      <c r="B277">
        <f>IF(Sheet1!F397='Bonus Stats Analysis'!A277, Sheet1!L397," x")</f>
        <v>184</v>
      </c>
      <c r="E277" t="s">
        <v>8221</v>
      </c>
      <c r="F277">
        <v>7</v>
      </c>
    </row>
    <row r="278" spans="1:6" x14ac:dyDescent="0.2">
      <c r="A278" t="s">
        <v>8219</v>
      </c>
      <c r="B278">
        <f>IF(Sheet1!F398='Bonus Stats Analysis'!A278, Sheet1!L398," x")</f>
        <v>196</v>
      </c>
      <c r="E278" t="s">
        <v>8221</v>
      </c>
      <c r="F278">
        <v>1</v>
      </c>
    </row>
    <row r="279" spans="1:6" x14ac:dyDescent="0.2">
      <c r="A279" t="s">
        <v>8219</v>
      </c>
      <c r="B279">
        <f>IF(Sheet1!F399='Bonus Stats Analysis'!A279, Sheet1!L399," x")</f>
        <v>229</v>
      </c>
      <c r="E279" t="s">
        <v>8221</v>
      </c>
      <c r="F279">
        <v>114</v>
      </c>
    </row>
    <row r="280" spans="1:6" x14ac:dyDescent="0.2">
      <c r="A280" t="s">
        <v>8219</v>
      </c>
      <c r="B280">
        <f>IF(Sheet1!F400='Bonus Stats Analysis'!A280, Sheet1!L400," x")</f>
        <v>67</v>
      </c>
      <c r="E280" t="s">
        <v>8221</v>
      </c>
      <c r="F280">
        <v>29</v>
      </c>
    </row>
    <row r="281" spans="1:6" x14ac:dyDescent="0.2">
      <c r="A281" t="s">
        <v>8219</v>
      </c>
      <c r="B281">
        <f>IF(Sheet1!F401='Bonus Stats Analysis'!A281, Sheet1!L401," x")</f>
        <v>95</v>
      </c>
      <c r="E281" t="s">
        <v>8221</v>
      </c>
      <c r="F281">
        <v>890</v>
      </c>
    </row>
    <row r="282" spans="1:6" x14ac:dyDescent="0.2">
      <c r="A282" t="s">
        <v>8219</v>
      </c>
      <c r="B282">
        <f>IF(Sheet1!F402='Bonus Stats Analysis'!A282, Sheet1!L402," x")</f>
        <v>62</v>
      </c>
      <c r="E282" t="s">
        <v>8221</v>
      </c>
      <c r="F282">
        <v>31</v>
      </c>
    </row>
    <row r="283" spans="1:6" x14ac:dyDescent="0.2">
      <c r="A283" t="s">
        <v>8219</v>
      </c>
      <c r="B283">
        <f>IF(Sheet1!F403='Bonus Stats Analysis'!A283, Sheet1!L403," x")</f>
        <v>73</v>
      </c>
      <c r="E283" t="s">
        <v>8221</v>
      </c>
      <c r="F283">
        <v>21</v>
      </c>
    </row>
    <row r="284" spans="1:6" x14ac:dyDescent="0.2">
      <c r="A284" t="s">
        <v>8219</v>
      </c>
      <c r="B284">
        <f>IF(Sheet1!F404='Bonus Stats Analysis'!A284, Sheet1!L404," x")</f>
        <v>43</v>
      </c>
      <c r="E284" t="s">
        <v>8221</v>
      </c>
      <c r="F284">
        <v>37</v>
      </c>
    </row>
    <row r="285" spans="1:6" x14ac:dyDescent="0.2">
      <c r="A285" t="s">
        <v>8219</v>
      </c>
      <c r="B285">
        <f>IF(Sheet1!F405='Bonus Stats Analysis'!A285, Sheet1!L405," x")</f>
        <v>70</v>
      </c>
      <c r="E285" t="s">
        <v>8221</v>
      </c>
      <c r="F285">
        <v>7</v>
      </c>
    </row>
    <row r="286" spans="1:6" x14ac:dyDescent="0.2">
      <c r="A286" t="s">
        <v>8219</v>
      </c>
      <c r="B286">
        <f>IF(Sheet1!F406='Bonus Stats Analysis'!A286, Sheet1!L406," x")</f>
        <v>271</v>
      </c>
      <c r="E286" t="s">
        <v>8221</v>
      </c>
      <c r="F286">
        <v>4</v>
      </c>
    </row>
    <row r="287" spans="1:6" x14ac:dyDescent="0.2">
      <c r="A287" t="s">
        <v>8219</v>
      </c>
      <c r="B287">
        <f>IF(Sheet1!F407='Bonus Stats Analysis'!A287, Sheet1!L407," x")</f>
        <v>55</v>
      </c>
      <c r="E287" t="s">
        <v>8221</v>
      </c>
      <c r="F287">
        <v>5</v>
      </c>
    </row>
    <row r="288" spans="1:6" x14ac:dyDescent="0.2">
      <c r="A288" t="s">
        <v>8219</v>
      </c>
      <c r="B288">
        <f>IF(Sheet1!F408='Bonus Stats Analysis'!A288, Sheet1!L408," x")</f>
        <v>35</v>
      </c>
      <c r="E288" t="s">
        <v>8221</v>
      </c>
      <c r="F288">
        <v>0</v>
      </c>
    </row>
    <row r="289" spans="1:6" x14ac:dyDescent="0.2">
      <c r="A289" t="s">
        <v>8219</v>
      </c>
      <c r="B289">
        <f>IF(Sheet1!F409='Bonus Stats Analysis'!A289, Sheet1!L409," x")</f>
        <v>22</v>
      </c>
      <c r="E289" t="s">
        <v>8221</v>
      </c>
      <c r="F289">
        <v>456</v>
      </c>
    </row>
    <row r="290" spans="1:6" x14ac:dyDescent="0.2">
      <c r="A290" t="s">
        <v>8219</v>
      </c>
      <c r="B290">
        <f>IF(Sheet1!F410='Bonus Stats Analysis'!A290, Sheet1!L410," x")</f>
        <v>38</v>
      </c>
      <c r="E290" t="s">
        <v>8221</v>
      </c>
      <c r="F290">
        <v>369</v>
      </c>
    </row>
    <row r="291" spans="1:6" x14ac:dyDescent="0.2">
      <c r="A291" t="s">
        <v>8219</v>
      </c>
      <c r="B291">
        <f>IF(Sheet1!F411='Bonus Stats Analysis'!A291, Sheet1!L411," x")</f>
        <v>15</v>
      </c>
      <c r="E291" t="s">
        <v>8221</v>
      </c>
      <c r="F291">
        <v>2</v>
      </c>
    </row>
    <row r="292" spans="1:6" x14ac:dyDescent="0.2">
      <c r="A292" t="s">
        <v>8219</v>
      </c>
      <c r="B292">
        <f>IF(Sheet1!F412='Bonus Stats Analysis'!A292, Sheet1!L412," x")</f>
        <v>7</v>
      </c>
      <c r="E292" t="s">
        <v>8221</v>
      </c>
      <c r="F292">
        <v>0</v>
      </c>
    </row>
    <row r="293" spans="1:6" x14ac:dyDescent="0.2">
      <c r="A293" t="s">
        <v>8219</v>
      </c>
      <c r="B293">
        <f>IF(Sheet1!F413='Bonus Stats Analysis'!A293, Sheet1!L413," x")</f>
        <v>241</v>
      </c>
      <c r="E293" t="s">
        <v>8221</v>
      </c>
      <c r="F293">
        <v>338</v>
      </c>
    </row>
    <row r="294" spans="1:6" x14ac:dyDescent="0.2">
      <c r="A294" t="s">
        <v>8219</v>
      </c>
      <c r="B294">
        <f>IF(Sheet1!F414='Bonus Stats Analysis'!A294, Sheet1!L414," x")</f>
        <v>55</v>
      </c>
      <c r="E294" t="s">
        <v>8221</v>
      </c>
      <c r="F294">
        <v>4</v>
      </c>
    </row>
    <row r="295" spans="1:6" x14ac:dyDescent="0.2">
      <c r="A295" t="s">
        <v>8219</v>
      </c>
      <c r="B295">
        <f>IF(Sheet1!F415='Bonus Stats Analysis'!A295, Sheet1!L415," x")</f>
        <v>171</v>
      </c>
      <c r="E295" t="s">
        <v>8221</v>
      </c>
      <c r="F295">
        <v>1</v>
      </c>
    </row>
    <row r="296" spans="1:6" x14ac:dyDescent="0.2">
      <c r="A296" t="s">
        <v>8219</v>
      </c>
      <c r="B296">
        <f>IF(Sheet1!F416='Bonus Stats Analysis'!A296, Sheet1!L416," x")</f>
        <v>208</v>
      </c>
      <c r="E296" t="s">
        <v>8221</v>
      </c>
      <c r="F296">
        <v>28</v>
      </c>
    </row>
    <row r="297" spans="1:6" x14ac:dyDescent="0.2">
      <c r="A297" t="s">
        <v>8219</v>
      </c>
      <c r="B297">
        <f>IF(Sheet1!F417='Bonus Stats Analysis'!A297, Sheet1!L417," x")</f>
        <v>21</v>
      </c>
      <c r="E297" t="s">
        <v>8221</v>
      </c>
      <c r="F297">
        <v>12</v>
      </c>
    </row>
    <row r="298" spans="1:6" x14ac:dyDescent="0.2">
      <c r="A298" t="s">
        <v>8219</v>
      </c>
      <c r="B298">
        <f>IF(Sheet1!F418='Bonus Stats Analysis'!A298, Sheet1!L418," x")</f>
        <v>25</v>
      </c>
      <c r="E298" t="s">
        <v>8221</v>
      </c>
      <c r="F298">
        <v>16</v>
      </c>
    </row>
    <row r="299" spans="1:6" x14ac:dyDescent="0.2">
      <c r="A299" t="s">
        <v>8219</v>
      </c>
      <c r="B299">
        <f>IF(Sheet1!F419='Bonus Stats Analysis'!A299, Sheet1!L419," x")</f>
        <v>52</v>
      </c>
      <c r="E299" t="s">
        <v>8221</v>
      </c>
      <c r="F299">
        <v>4</v>
      </c>
    </row>
    <row r="300" spans="1:6" x14ac:dyDescent="0.2">
      <c r="A300" t="s">
        <v>8219</v>
      </c>
      <c r="B300">
        <f>IF(Sheet1!F420='Bonus Stats Analysis'!A300, Sheet1!L420," x")</f>
        <v>104</v>
      </c>
      <c r="E300" t="s">
        <v>8221</v>
      </c>
      <c r="F300">
        <v>4</v>
      </c>
    </row>
    <row r="301" spans="1:6" x14ac:dyDescent="0.2">
      <c r="A301" t="s">
        <v>8219</v>
      </c>
      <c r="B301">
        <f>IF(Sheet1!F421='Bonus Stats Analysis'!A301, Sheet1!L421," x")</f>
        <v>73</v>
      </c>
      <c r="E301" t="s">
        <v>8221</v>
      </c>
      <c r="F301">
        <v>10</v>
      </c>
    </row>
    <row r="302" spans="1:6" x14ac:dyDescent="0.2">
      <c r="A302" t="s">
        <v>8219</v>
      </c>
      <c r="B302">
        <f>IF(Sheet1!F522='Bonus Stats Analysis'!A302, Sheet1!L522," x")</f>
        <v>34</v>
      </c>
      <c r="E302" t="s">
        <v>8221</v>
      </c>
      <c r="F302">
        <v>0</v>
      </c>
    </row>
    <row r="303" spans="1:6" x14ac:dyDescent="0.2">
      <c r="A303" t="s">
        <v>8219</v>
      </c>
      <c r="B303">
        <f>IF(Sheet1!F523='Bonus Stats Analysis'!A303, Sheet1!L523," x")</f>
        <v>56</v>
      </c>
      <c r="E303" t="s">
        <v>8221</v>
      </c>
      <c r="F303">
        <v>6</v>
      </c>
    </row>
    <row r="304" spans="1:6" x14ac:dyDescent="0.2">
      <c r="A304" t="s">
        <v>8219</v>
      </c>
      <c r="B304">
        <f>IF(Sheet1!F524='Bonus Stats Analysis'!A304, Sheet1!L524," x")</f>
        <v>31</v>
      </c>
      <c r="E304" t="s">
        <v>8221</v>
      </c>
      <c r="F304">
        <v>0</v>
      </c>
    </row>
    <row r="305" spans="1:6" x14ac:dyDescent="0.2">
      <c r="A305" t="s">
        <v>8219</v>
      </c>
      <c r="B305">
        <f>IF(Sheet1!F525='Bonus Stats Analysis'!A305, Sheet1!L525," x")</f>
        <v>84</v>
      </c>
      <c r="E305" t="s">
        <v>8221</v>
      </c>
      <c r="F305">
        <v>1</v>
      </c>
    </row>
    <row r="306" spans="1:6" x14ac:dyDescent="0.2">
      <c r="A306" t="s">
        <v>8219</v>
      </c>
      <c r="B306">
        <f>IF(Sheet1!F526='Bonus Stats Analysis'!A306, Sheet1!L526," x")</f>
        <v>130</v>
      </c>
      <c r="E306" t="s">
        <v>8221</v>
      </c>
      <c r="F306">
        <v>0</v>
      </c>
    </row>
    <row r="307" spans="1:6" x14ac:dyDescent="0.2">
      <c r="A307" t="s">
        <v>8219</v>
      </c>
      <c r="B307">
        <f>IF(Sheet1!F527='Bonus Stats Analysis'!A307, Sheet1!L527," x")</f>
        <v>12</v>
      </c>
      <c r="E307" t="s">
        <v>8221</v>
      </c>
      <c r="F307">
        <v>44</v>
      </c>
    </row>
    <row r="308" spans="1:6" x14ac:dyDescent="0.2">
      <c r="A308" t="s">
        <v>8219</v>
      </c>
      <c r="B308">
        <f>IF(Sheet1!F528='Bonus Stats Analysis'!A308, Sheet1!L528," x")</f>
        <v>23</v>
      </c>
      <c r="E308" t="s">
        <v>8221</v>
      </c>
      <c r="F308">
        <v>0</v>
      </c>
    </row>
    <row r="309" spans="1:6" x14ac:dyDescent="0.2">
      <c r="A309" t="s">
        <v>8219</v>
      </c>
      <c r="B309">
        <f>IF(Sheet1!F529='Bonus Stats Analysis'!A309, Sheet1!L529," x")</f>
        <v>158</v>
      </c>
      <c r="E309" t="s">
        <v>8221</v>
      </c>
      <c r="F309">
        <v>3</v>
      </c>
    </row>
    <row r="310" spans="1:6" x14ac:dyDescent="0.2">
      <c r="A310" t="s">
        <v>8219</v>
      </c>
      <c r="B310">
        <f>IF(Sheet1!F530='Bonus Stats Analysis'!A310, Sheet1!L530," x")</f>
        <v>30</v>
      </c>
      <c r="E310" t="s">
        <v>8221</v>
      </c>
      <c r="F310">
        <v>0</v>
      </c>
    </row>
    <row r="311" spans="1:6" x14ac:dyDescent="0.2">
      <c r="A311" t="s">
        <v>8219</v>
      </c>
      <c r="B311">
        <f>IF(Sheet1!F531='Bonus Stats Analysis'!A311, Sheet1!L531," x")</f>
        <v>18</v>
      </c>
      <c r="E311" t="s">
        <v>8221</v>
      </c>
      <c r="F311">
        <v>52</v>
      </c>
    </row>
    <row r="312" spans="1:6" x14ac:dyDescent="0.2">
      <c r="A312" t="s">
        <v>8219</v>
      </c>
      <c r="B312">
        <f>IF(Sheet1!F532='Bonus Stats Analysis'!A312, Sheet1!L532," x")</f>
        <v>29</v>
      </c>
      <c r="E312" t="s">
        <v>8221</v>
      </c>
      <c r="F312">
        <v>0</v>
      </c>
    </row>
    <row r="313" spans="1:6" x14ac:dyDescent="0.2">
      <c r="A313" t="s">
        <v>8219</v>
      </c>
      <c r="B313">
        <f>IF(Sheet1!F533='Bonus Stats Analysis'!A313, Sheet1!L533," x")</f>
        <v>31</v>
      </c>
      <c r="E313" t="s">
        <v>8221</v>
      </c>
      <c r="F313">
        <v>1</v>
      </c>
    </row>
    <row r="314" spans="1:6" x14ac:dyDescent="0.2">
      <c r="A314" t="s">
        <v>8219</v>
      </c>
      <c r="B314">
        <f>IF(Sheet1!F534='Bonus Stats Analysis'!A314, Sheet1!L534," x")</f>
        <v>173</v>
      </c>
      <c r="E314" t="s">
        <v>8221</v>
      </c>
      <c r="F314">
        <v>1</v>
      </c>
    </row>
    <row r="315" spans="1:6" x14ac:dyDescent="0.2">
      <c r="A315" t="s">
        <v>8219</v>
      </c>
      <c r="B315">
        <f>IF(Sheet1!F535='Bonus Stats Analysis'!A315, Sheet1!L535," x")</f>
        <v>17</v>
      </c>
      <c r="E315" t="s">
        <v>8221</v>
      </c>
      <c r="F315">
        <v>2</v>
      </c>
    </row>
    <row r="316" spans="1:6" x14ac:dyDescent="0.2">
      <c r="A316" t="s">
        <v>8219</v>
      </c>
      <c r="B316">
        <f>IF(Sheet1!F536='Bonus Stats Analysis'!A316, Sheet1!L536," x")</f>
        <v>48</v>
      </c>
      <c r="E316" t="s">
        <v>8221</v>
      </c>
      <c r="F316">
        <v>9</v>
      </c>
    </row>
    <row r="317" spans="1:6" x14ac:dyDescent="0.2">
      <c r="A317" t="s">
        <v>8219</v>
      </c>
      <c r="B317">
        <f>IF(Sheet1!F537='Bonus Stats Analysis'!A317, Sheet1!L537," x")</f>
        <v>59</v>
      </c>
      <c r="E317" t="s">
        <v>8221</v>
      </c>
      <c r="F317">
        <v>5</v>
      </c>
    </row>
    <row r="318" spans="1:6" x14ac:dyDescent="0.2">
      <c r="A318" t="s">
        <v>8219</v>
      </c>
      <c r="B318">
        <f>IF(Sheet1!F538='Bonus Stats Analysis'!A318, Sheet1!L538," x")</f>
        <v>39</v>
      </c>
      <c r="E318" t="s">
        <v>8221</v>
      </c>
      <c r="F318">
        <v>57</v>
      </c>
    </row>
    <row r="319" spans="1:6" x14ac:dyDescent="0.2">
      <c r="A319" t="s">
        <v>8219</v>
      </c>
      <c r="B319">
        <f>IF(Sheet1!F539='Bonus Stats Analysis'!A319, Sheet1!L539," x")</f>
        <v>59</v>
      </c>
      <c r="E319" t="s">
        <v>8221</v>
      </c>
      <c r="F319">
        <v>3</v>
      </c>
    </row>
    <row r="320" spans="1:6" x14ac:dyDescent="0.2">
      <c r="A320" t="s">
        <v>8219</v>
      </c>
      <c r="B320">
        <f>IF(Sheet1!F540='Bonus Stats Analysis'!A320, Sheet1!L540," x")</f>
        <v>60</v>
      </c>
      <c r="E320" t="s">
        <v>8221</v>
      </c>
      <c r="F320">
        <v>1</v>
      </c>
    </row>
    <row r="321" spans="1:6" x14ac:dyDescent="0.2">
      <c r="A321" t="s">
        <v>8219</v>
      </c>
      <c r="B321">
        <f>IF(Sheet1!F541='Bonus Stats Analysis'!A321, Sheet1!L541," x")</f>
        <v>20</v>
      </c>
      <c r="E321" t="s">
        <v>8221</v>
      </c>
      <c r="F321">
        <v>6</v>
      </c>
    </row>
    <row r="322" spans="1:6" x14ac:dyDescent="0.2">
      <c r="A322" t="s">
        <v>8219</v>
      </c>
      <c r="B322">
        <f>IF(Sheet1!F642='Bonus Stats Analysis'!A322, Sheet1!L642," x")</f>
        <v>2</v>
      </c>
      <c r="E322" t="s">
        <v>8221</v>
      </c>
      <c r="F322">
        <v>48</v>
      </c>
    </row>
    <row r="323" spans="1:6" x14ac:dyDescent="0.2">
      <c r="A323" t="s">
        <v>8219</v>
      </c>
      <c r="B323">
        <f>IF(Sheet1!F643='Bonus Stats Analysis'!A323, Sheet1!L643," x")</f>
        <v>315</v>
      </c>
      <c r="E323" t="s">
        <v>8221</v>
      </c>
      <c r="F323">
        <v>2</v>
      </c>
    </row>
    <row r="324" spans="1:6" x14ac:dyDescent="0.2">
      <c r="A324" t="s">
        <v>8219</v>
      </c>
      <c r="B324">
        <f>IF(Sheet1!F644='Bonus Stats Analysis'!A324, Sheet1!L644," x")</f>
        <v>2174</v>
      </c>
      <c r="E324" t="s">
        <v>8221</v>
      </c>
      <c r="F324">
        <v>4</v>
      </c>
    </row>
    <row r="325" spans="1:6" x14ac:dyDescent="0.2">
      <c r="A325" t="s">
        <v>8219</v>
      </c>
      <c r="B325">
        <f>IF(Sheet1!F645='Bonus Stats Analysis'!A325, Sheet1!L645," x")</f>
        <v>152</v>
      </c>
      <c r="E325" t="s">
        <v>8221</v>
      </c>
      <c r="F325">
        <v>5</v>
      </c>
    </row>
    <row r="326" spans="1:6" x14ac:dyDescent="0.2">
      <c r="A326" t="s">
        <v>8219</v>
      </c>
      <c r="B326">
        <f>IF(Sheet1!F646='Bonus Stats Analysis'!A326, Sheet1!L646," x")</f>
        <v>1021</v>
      </c>
      <c r="E326" t="s">
        <v>8221</v>
      </c>
      <c r="F326">
        <v>79</v>
      </c>
    </row>
    <row r="327" spans="1:6" x14ac:dyDescent="0.2">
      <c r="A327" t="s">
        <v>8219</v>
      </c>
      <c r="B327">
        <f>IF(Sheet1!F647='Bonus Stats Analysis'!A327, Sheet1!L647," x")</f>
        <v>237</v>
      </c>
      <c r="E327" t="s">
        <v>8221</v>
      </c>
      <c r="F327">
        <v>2</v>
      </c>
    </row>
    <row r="328" spans="1:6" x14ac:dyDescent="0.2">
      <c r="A328" t="s">
        <v>8219</v>
      </c>
      <c r="B328">
        <f>IF(Sheet1!F648='Bonus Stats Analysis'!A328, Sheet1!L648," x")</f>
        <v>27</v>
      </c>
      <c r="E328" t="s">
        <v>8221</v>
      </c>
      <c r="F328">
        <v>11</v>
      </c>
    </row>
    <row r="329" spans="1:6" x14ac:dyDescent="0.2">
      <c r="A329" t="s">
        <v>8219</v>
      </c>
      <c r="B329">
        <f>IF(Sheet1!F649='Bonus Stats Analysis'!A329, Sheet1!L649," x")</f>
        <v>17</v>
      </c>
      <c r="E329" t="s">
        <v>8221</v>
      </c>
      <c r="F329">
        <v>11</v>
      </c>
    </row>
    <row r="330" spans="1:6" x14ac:dyDescent="0.2">
      <c r="A330" t="s">
        <v>8219</v>
      </c>
      <c r="B330">
        <f>IF(Sheet1!F650='Bonus Stats Analysis'!A330, Sheet1!L650," x")</f>
        <v>27</v>
      </c>
      <c r="E330" t="s">
        <v>8221</v>
      </c>
      <c r="F330">
        <v>1</v>
      </c>
    </row>
    <row r="331" spans="1:6" x14ac:dyDescent="0.2">
      <c r="A331" t="s">
        <v>8219</v>
      </c>
      <c r="B331">
        <f>IF(Sheet1!F651='Bonus Stats Analysis'!A331, Sheet1!L651," x")</f>
        <v>82</v>
      </c>
      <c r="E331" t="s">
        <v>8221</v>
      </c>
      <c r="F331">
        <v>3</v>
      </c>
    </row>
    <row r="332" spans="1:6" x14ac:dyDescent="0.2">
      <c r="A332" t="s">
        <v>8219</v>
      </c>
      <c r="B332">
        <f>IF(Sheet1!F652='Bonus Stats Analysis'!A332, Sheet1!L652," x")</f>
        <v>48</v>
      </c>
      <c r="E332" t="s">
        <v>8221</v>
      </c>
      <c r="F332">
        <v>5</v>
      </c>
    </row>
    <row r="333" spans="1:6" x14ac:dyDescent="0.2">
      <c r="A333" t="s">
        <v>8219</v>
      </c>
      <c r="B333">
        <f>IF(Sheet1!F653='Bonus Stats Analysis'!A333, Sheet1!L653," x")</f>
        <v>105</v>
      </c>
      <c r="E333" t="s">
        <v>8221</v>
      </c>
      <c r="F333">
        <v>12</v>
      </c>
    </row>
    <row r="334" spans="1:6" x14ac:dyDescent="0.2">
      <c r="A334" t="s">
        <v>8219</v>
      </c>
      <c r="B334">
        <f>IF(Sheet1!F654='Bonus Stats Analysis'!A334, Sheet1!L654," x")</f>
        <v>28</v>
      </c>
      <c r="E334" t="s">
        <v>8221</v>
      </c>
      <c r="F334">
        <v>2</v>
      </c>
    </row>
    <row r="335" spans="1:6" x14ac:dyDescent="0.2">
      <c r="A335" t="s">
        <v>8219</v>
      </c>
      <c r="B335">
        <f>IF(Sheet1!F655='Bonus Stats Analysis'!A335, Sheet1!L655," x")</f>
        <v>1107</v>
      </c>
      <c r="E335" t="s">
        <v>8221</v>
      </c>
      <c r="F335">
        <v>5</v>
      </c>
    </row>
    <row r="336" spans="1:6" x14ac:dyDescent="0.2">
      <c r="A336" t="s">
        <v>8219</v>
      </c>
      <c r="B336">
        <f>IF(Sheet1!F656='Bonus Stats Analysis'!A336, Sheet1!L656," x")</f>
        <v>1013</v>
      </c>
      <c r="E336" t="s">
        <v>8221</v>
      </c>
      <c r="F336">
        <v>21</v>
      </c>
    </row>
    <row r="337" spans="1:6" x14ac:dyDescent="0.2">
      <c r="A337" t="s">
        <v>8219</v>
      </c>
      <c r="B337">
        <f>IF(Sheet1!F657='Bonus Stats Analysis'!A337, Sheet1!L657," x")</f>
        <v>274</v>
      </c>
      <c r="E337" t="s">
        <v>8221</v>
      </c>
      <c r="F337">
        <v>0</v>
      </c>
    </row>
    <row r="338" spans="1:6" x14ac:dyDescent="0.2">
      <c r="A338" t="s">
        <v>8219</v>
      </c>
      <c r="B338">
        <f>IF(Sheet1!F658='Bonus Stats Analysis'!A338, Sheet1!L658," x")</f>
        <v>87</v>
      </c>
      <c r="E338" t="s">
        <v>8221</v>
      </c>
      <c r="F338">
        <v>45</v>
      </c>
    </row>
    <row r="339" spans="1:6" x14ac:dyDescent="0.2">
      <c r="A339" t="s">
        <v>8219</v>
      </c>
      <c r="B339">
        <f>IF(Sheet1!F659='Bonus Stats Analysis'!A339, Sheet1!L659," x")</f>
        <v>99</v>
      </c>
      <c r="E339" t="s">
        <v>8221</v>
      </c>
      <c r="F339">
        <v>29</v>
      </c>
    </row>
    <row r="340" spans="1:6" x14ac:dyDescent="0.2">
      <c r="A340" t="s">
        <v>8219</v>
      </c>
      <c r="B340">
        <f>IF(Sheet1!F660='Bonus Stats Analysis'!A340, Sheet1!L660," x")</f>
        <v>276</v>
      </c>
      <c r="E340" t="s">
        <v>8221</v>
      </c>
      <c r="F340">
        <v>2</v>
      </c>
    </row>
    <row r="341" spans="1:6" x14ac:dyDescent="0.2">
      <c r="A341" t="s">
        <v>8219</v>
      </c>
      <c r="B341">
        <f>IF(Sheet1!F661='Bonus Stats Analysis'!A341, Sheet1!L661," x")</f>
        <v>21</v>
      </c>
      <c r="E341" t="s">
        <v>8221</v>
      </c>
      <c r="F341">
        <v>30</v>
      </c>
    </row>
    <row r="342" spans="1:6" x14ac:dyDescent="0.2">
      <c r="A342" t="s">
        <v>8219</v>
      </c>
      <c r="B342">
        <f>IF(Sheet1!F722='Bonus Stats Analysis'!A342, Sheet1!L722," x")</f>
        <v>41</v>
      </c>
      <c r="E342" t="s">
        <v>8221</v>
      </c>
      <c r="F342">
        <v>8</v>
      </c>
    </row>
    <row r="343" spans="1:6" x14ac:dyDescent="0.2">
      <c r="A343" t="s">
        <v>8219</v>
      </c>
      <c r="B343">
        <f>IF(Sheet1!F723='Bonus Stats Analysis'!A343, Sheet1!L723," x")</f>
        <v>119</v>
      </c>
      <c r="E343" t="s">
        <v>8221</v>
      </c>
      <c r="F343">
        <v>1</v>
      </c>
    </row>
    <row r="344" spans="1:6" x14ac:dyDescent="0.2">
      <c r="A344" t="s">
        <v>8219</v>
      </c>
      <c r="B344">
        <f>IF(Sheet1!F724='Bonus Stats Analysis'!A344, Sheet1!L724," x")</f>
        <v>153</v>
      </c>
      <c r="E344" t="s">
        <v>8221</v>
      </c>
      <c r="F344">
        <v>14</v>
      </c>
    </row>
    <row r="345" spans="1:6" x14ac:dyDescent="0.2">
      <c r="A345" t="s">
        <v>8219</v>
      </c>
      <c r="B345">
        <f>IF(Sheet1!F725='Bonus Stats Analysis'!A345, Sheet1!L725," x")</f>
        <v>100</v>
      </c>
      <c r="E345" t="s">
        <v>8221</v>
      </c>
      <c r="F345">
        <v>24</v>
      </c>
    </row>
    <row r="346" spans="1:6" x14ac:dyDescent="0.2">
      <c r="A346" t="s">
        <v>8219</v>
      </c>
      <c r="B346">
        <f>IF(Sheet1!F726='Bonus Stats Analysis'!A346, Sheet1!L726," x")</f>
        <v>143</v>
      </c>
      <c r="E346" t="s">
        <v>8221</v>
      </c>
      <c r="F346">
        <v>2</v>
      </c>
    </row>
    <row r="347" spans="1:6" x14ac:dyDescent="0.2">
      <c r="A347" t="s">
        <v>8219</v>
      </c>
      <c r="B347">
        <f>IF(Sheet1!F727='Bonus Stats Analysis'!A347, Sheet1!L727," x")</f>
        <v>140</v>
      </c>
      <c r="E347" t="s">
        <v>8221</v>
      </c>
      <c r="F347">
        <v>21</v>
      </c>
    </row>
    <row r="348" spans="1:6" x14ac:dyDescent="0.2">
      <c r="A348" t="s">
        <v>8219</v>
      </c>
      <c r="B348">
        <f>IF(Sheet1!F728='Bonus Stats Analysis'!A348, Sheet1!L728," x")</f>
        <v>35</v>
      </c>
      <c r="E348" t="s">
        <v>8221</v>
      </c>
      <c r="F348">
        <v>7</v>
      </c>
    </row>
    <row r="349" spans="1:6" x14ac:dyDescent="0.2">
      <c r="A349" t="s">
        <v>8219</v>
      </c>
      <c r="B349">
        <f>IF(Sheet1!F729='Bonus Stats Analysis'!A349, Sheet1!L729," x")</f>
        <v>149</v>
      </c>
      <c r="E349" t="s">
        <v>8221</v>
      </c>
      <c r="F349">
        <v>0</v>
      </c>
    </row>
    <row r="350" spans="1:6" x14ac:dyDescent="0.2">
      <c r="A350" t="s">
        <v>8219</v>
      </c>
      <c r="B350">
        <f>IF(Sheet1!F730='Bonus Stats Analysis'!A350, Sheet1!L730," x")</f>
        <v>130</v>
      </c>
      <c r="E350" t="s">
        <v>8221</v>
      </c>
      <c r="F350">
        <v>4</v>
      </c>
    </row>
    <row r="351" spans="1:6" x14ac:dyDescent="0.2">
      <c r="A351" t="s">
        <v>8219</v>
      </c>
      <c r="B351">
        <f>IF(Sheet1!F731='Bonus Stats Analysis'!A351, Sheet1!L731," x")</f>
        <v>120</v>
      </c>
      <c r="E351" t="s">
        <v>8221</v>
      </c>
      <c r="F351">
        <v>32</v>
      </c>
    </row>
    <row r="352" spans="1:6" x14ac:dyDescent="0.2">
      <c r="A352" t="s">
        <v>8219</v>
      </c>
      <c r="B352">
        <f>IF(Sheet1!F732='Bonus Stats Analysis'!A352, Sheet1!L732," x")</f>
        <v>265</v>
      </c>
      <c r="E352" t="s">
        <v>8221</v>
      </c>
      <c r="F352">
        <v>4</v>
      </c>
    </row>
    <row r="353" spans="1:6" x14ac:dyDescent="0.2">
      <c r="A353" t="s">
        <v>8219</v>
      </c>
      <c r="B353">
        <f>IF(Sheet1!F733='Bonus Stats Analysis'!A353, Sheet1!L733," x")</f>
        <v>71</v>
      </c>
      <c r="E353" t="s">
        <v>8221</v>
      </c>
      <c r="F353">
        <v>9</v>
      </c>
    </row>
    <row r="354" spans="1:6" x14ac:dyDescent="0.2">
      <c r="A354" t="s">
        <v>8219</v>
      </c>
      <c r="B354">
        <f>IF(Sheet1!F734='Bonus Stats Analysis'!A354, Sheet1!L734," x")</f>
        <v>13</v>
      </c>
      <c r="E354" t="s">
        <v>8221</v>
      </c>
      <c r="F354">
        <v>17</v>
      </c>
    </row>
    <row r="355" spans="1:6" x14ac:dyDescent="0.2">
      <c r="A355" t="s">
        <v>8219</v>
      </c>
      <c r="B355">
        <f>IF(Sheet1!F735='Bonus Stats Analysis'!A355, Sheet1!L735," x")</f>
        <v>169</v>
      </c>
      <c r="E355" t="s">
        <v>8221</v>
      </c>
      <c r="F355">
        <v>5</v>
      </c>
    </row>
    <row r="356" spans="1:6" x14ac:dyDescent="0.2">
      <c r="A356" t="s">
        <v>8219</v>
      </c>
      <c r="B356">
        <f>IF(Sheet1!F736='Bonus Stats Analysis'!A356, Sheet1!L736," x")</f>
        <v>57</v>
      </c>
      <c r="E356" t="s">
        <v>8221</v>
      </c>
      <c r="F356">
        <v>53</v>
      </c>
    </row>
    <row r="357" spans="1:6" x14ac:dyDescent="0.2">
      <c r="A357" t="s">
        <v>8219</v>
      </c>
      <c r="B357">
        <f>IF(Sheet1!F737='Bonus Stats Analysis'!A357, Sheet1!L737," x")</f>
        <v>229</v>
      </c>
      <c r="E357" t="s">
        <v>8221</v>
      </c>
      <c r="F357">
        <v>7</v>
      </c>
    </row>
    <row r="358" spans="1:6" x14ac:dyDescent="0.2">
      <c r="A358" t="s">
        <v>8219</v>
      </c>
      <c r="B358">
        <f>IF(Sheet1!F738='Bonus Stats Analysis'!A358, Sheet1!L738," x")</f>
        <v>108</v>
      </c>
      <c r="E358" t="s">
        <v>8221</v>
      </c>
      <c r="F358">
        <v>72</v>
      </c>
    </row>
    <row r="359" spans="1:6" x14ac:dyDescent="0.2">
      <c r="A359" t="s">
        <v>8219</v>
      </c>
      <c r="B359">
        <f>IF(Sheet1!F739='Bonus Stats Analysis'!A359, Sheet1!L739," x")</f>
        <v>108</v>
      </c>
      <c r="E359" t="s">
        <v>8221</v>
      </c>
      <c r="F359">
        <v>0</v>
      </c>
    </row>
    <row r="360" spans="1:6" x14ac:dyDescent="0.2">
      <c r="A360" t="s">
        <v>8219</v>
      </c>
      <c r="B360">
        <f>IF(Sheet1!F740='Bonus Stats Analysis'!A360, Sheet1!L740," x")</f>
        <v>41</v>
      </c>
      <c r="E360" t="s">
        <v>8221</v>
      </c>
      <c r="F360">
        <v>2</v>
      </c>
    </row>
    <row r="361" spans="1:6" x14ac:dyDescent="0.2">
      <c r="A361" t="s">
        <v>8219</v>
      </c>
      <c r="B361">
        <f>IF(Sheet1!F741='Bonus Stats Analysis'!A361, Sheet1!L741," x")</f>
        <v>139</v>
      </c>
      <c r="E361" t="s">
        <v>8221</v>
      </c>
      <c r="F361">
        <v>8</v>
      </c>
    </row>
    <row r="362" spans="1:6" x14ac:dyDescent="0.2">
      <c r="A362" t="s">
        <v>8219</v>
      </c>
      <c r="B362">
        <f>IF(Sheet1!F742='Bonus Stats Analysis'!A362, Sheet1!L742," x")</f>
        <v>19</v>
      </c>
      <c r="E362" t="s">
        <v>8221</v>
      </c>
      <c r="F362">
        <v>2</v>
      </c>
    </row>
    <row r="363" spans="1:6" x14ac:dyDescent="0.2">
      <c r="A363" t="s">
        <v>8219</v>
      </c>
      <c r="B363">
        <f>IF(Sheet1!F743='Bonus Stats Analysis'!A363, Sheet1!L743," x")</f>
        <v>94</v>
      </c>
      <c r="E363" t="s">
        <v>8221</v>
      </c>
      <c r="F363">
        <v>0</v>
      </c>
    </row>
    <row r="364" spans="1:6" x14ac:dyDescent="0.2">
      <c r="A364" t="s">
        <v>8219</v>
      </c>
      <c r="B364">
        <f>IF(Sheet1!F744='Bonus Stats Analysis'!A364, Sheet1!L744," x")</f>
        <v>23</v>
      </c>
      <c r="E364" t="s">
        <v>8221</v>
      </c>
      <c r="F364">
        <v>3</v>
      </c>
    </row>
    <row r="365" spans="1:6" x14ac:dyDescent="0.2">
      <c r="A365" t="s">
        <v>8219</v>
      </c>
      <c r="B365">
        <f>IF(Sheet1!F745='Bonus Stats Analysis'!A365, Sheet1!L745," x")</f>
        <v>15</v>
      </c>
      <c r="E365" t="s">
        <v>8221</v>
      </c>
      <c r="F365">
        <v>4</v>
      </c>
    </row>
    <row r="366" spans="1:6" x14ac:dyDescent="0.2">
      <c r="A366" t="s">
        <v>8219</v>
      </c>
      <c r="B366">
        <f>IF(Sheet1!F746='Bonus Stats Analysis'!A366, Sheet1!L746," x")</f>
        <v>62</v>
      </c>
      <c r="E366" t="s">
        <v>8221</v>
      </c>
      <c r="F366">
        <v>3</v>
      </c>
    </row>
    <row r="367" spans="1:6" x14ac:dyDescent="0.2">
      <c r="A367" t="s">
        <v>8219</v>
      </c>
      <c r="B367">
        <f>IF(Sheet1!F747='Bonus Stats Analysis'!A367, Sheet1!L747," x")</f>
        <v>74</v>
      </c>
      <c r="E367" t="s">
        <v>8221</v>
      </c>
      <c r="F367">
        <v>6</v>
      </c>
    </row>
    <row r="368" spans="1:6" x14ac:dyDescent="0.2">
      <c r="A368" t="s">
        <v>8219</v>
      </c>
      <c r="B368">
        <f>IF(Sheet1!F748='Bonus Stats Analysis'!A368, Sheet1!L748," x")</f>
        <v>97</v>
      </c>
      <c r="E368" t="s">
        <v>8221</v>
      </c>
      <c r="F368">
        <v>0</v>
      </c>
    </row>
    <row r="369" spans="1:6" x14ac:dyDescent="0.2">
      <c r="A369" t="s">
        <v>8219</v>
      </c>
      <c r="B369">
        <f>IF(Sheet1!F749='Bonus Stats Analysis'!A369, Sheet1!L749," x")</f>
        <v>55</v>
      </c>
      <c r="E369" t="s">
        <v>8221</v>
      </c>
      <c r="F369">
        <v>0</v>
      </c>
    </row>
    <row r="370" spans="1:6" x14ac:dyDescent="0.2">
      <c r="A370" t="s">
        <v>8219</v>
      </c>
      <c r="B370">
        <f>IF(Sheet1!F750='Bonus Stats Analysis'!A370, Sheet1!L750," x")</f>
        <v>44</v>
      </c>
      <c r="E370" t="s">
        <v>8221</v>
      </c>
      <c r="F370">
        <v>0</v>
      </c>
    </row>
    <row r="371" spans="1:6" x14ac:dyDescent="0.2">
      <c r="A371" t="s">
        <v>8219</v>
      </c>
      <c r="B371">
        <f>IF(Sheet1!F751='Bonus Stats Analysis'!A371, Sheet1!L751," x")</f>
        <v>110</v>
      </c>
      <c r="E371" t="s">
        <v>8221</v>
      </c>
      <c r="F371">
        <v>8</v>
      </c>
    </row>
    <row r="372" spans="1:6" x14ac:dyDescent="0.2">
      <c r="A372" t="s">
        <v>8219</v>
      </c>
      <c r="B372">
        <f>IF(Sheet1!F752='Bonus Stats Analysis'!A372, Sheet1!L752," x")</f>
        <v>59</v>
      </c>
      <c r="E372" t="s">
        <v>8221</v>
      </c>
      <c r="F372">
        <v>5</v>
      </c>
    </row>
    <row r="373" spans="1:6" x14ac:dyDescent="0.2">
      <c r="A373" t="s">
        <v>8219</v>
      </c>
      <c r="B373">
        <f>IF(Sheet1!F753='Bonus Stats Analysis'!A373, Sheet1!L753," x")</f>
        <v>62</v>
      </c>
      <c r="E373" t="s">
        <v>8221</v>
      </c>
      <c r="F373">
        <v>0</v>
      </c>
    </row>
    <row r="374" spans="1:6" x14ac:dyDescent="0.2">
      <c r="A374" t="s">
        <v>8219</v>
      </c>
      <c r="B374">
        <f>IF(Sheet1!F754='Bonus Stats Analysis'!A374, Sheet1!L754," x")</f>
        <v>105</v>
      </c>
      <c r="E374" t="s">
        <v>8221</v>
      </c>
      <c r="F374">
        <v>2</v>
      </c>
    </row>
    <row r="375" spans="1:6" x14ac:dyDescent="0.2">
      <c r="A375" t="s">
        <v>8219</v>
      </c>
      <c r="B375">
        <f>IF(Sheet1!F755='Bonus Stats Analysis'!A375, Sheet1!L755," x")</f>
        <v>26</v>
      </c>
      <c r="E375" t="s">
        <v>8221</v>
      </c>
      <c r="F375">
        <v>24</v>
      </c>
    </row>
    <row r="376" spans="1:6" x14ac:dyDescent="0.2">
      <c r="A376" t="s">
        <v>8219</v>
      </c>
      <c r="B376">
        <f>IF(Sheet1!F756='Bonus Stats Analysis'!A376, Sheet1!L756," x")</f>
        <v>49</v>
      </c>
      <c r="E376" t="s">
        <v>8221</v>
      </c>
      <c r="F376">
        <v>0</v>
      </c>
    </row>
    <row r="377" spans="1:6" x14ac:dyDescent="0.2">
      <c r="A377" t="s">
        <v>8219</v>
      </c>
      <c r="B377">
        <f>IF(Sheet1!F757='Bonus Stats Analysis'!A377, Sheet1!L757," x")</f>
        <v>68</v>
      </c>
      <c r="E377" t="s">
        <v>8221</v>
      </c>
      <c r="F377">
        <v>9</v>
      </c>
    </row>
    <row r="378" spans="1:6" x14ac:dyDescent="0.2">
      <c r="A378" t="s">
        <v>8219</v>
      </c>
      <c r="B378">
        <f>IF(Sheet1!F758='Bonus Stats Analysis'!A378, Sheet1!L758," x")</f>
        <v>22</v>
      </c>
      <c r="E378" t="s">
        <v>8221</v>
      </c>
      <c r="F378">
        <v>0</v>
      </c>
    </row>
    <row r="379" spans="1:6" x14ac:dyDescent="0.2">
      <c r="A379" t="s">
        <v>8219</v>
      </c>
      <c r="B379">
        <f>IF(Sheet1!F759='Bonus Stats Analysis'!A379, Sheet1!L759," x")</f>
        <v>18</v>
      </c>
      <c r="E379" t="s">
        <v>8221</v>
      </c>
      <c r="F379">
        <v>1</v>
      </c>
    </row>
    <row r="380" spans="1:6" x14ac:dyDescent="0.2">
      <c r="A380" t="s">
        <v>8219</v>
      </c>
      <c r="B380">
        <f>IF(Sheet1!F760='Bonus Stats Analysis'!A380, Sheet1!L760," x")</f>
        <v>19</v>
      </c>
      <c r="E380" t="s">
        <v>8221</v>
      </c>
      <c r="F380">
        <v>10</v>
      </c>
    </row>
    <row r="381" spans="1:6" x14ac:dyDescent="0.2">
      <c r="A381" t="s">
        <v>8219</v>
      </c>
      <c r="B381">
        <f>IF(Sheet1!F761='Bonus Stats Analysis'!A381, Sheet1!L761," x")</f>
        <v>99</v>
      </c>
      <c r="E381" t="s">
        <v>8221</v>
      </c>
      <c r="F381">
        <v>1</v>
      </c>
    </row>
    <row r="382" spans="1:6" x14ac:dyDescent="0.2">
      <c r="A382" t="s">
        <v>8219</v>
      </c>
      <c r="B382">
        <f>IF(Sheet1!F782='Bonus Stats Analysis'!A382, Sheet1!L782," x")</f>
        <v>27</v>
      </c>
      <c r="E382" t="s">
        <v>8221</v>
      </c>
      <c r="F382">
        <v>0</v>
      </c>
    </row>
    <row r="383" spans="1:6" x14ac:dyDescent="0.2">
      <c r="A383" t="s">
        <v>8219</v>
      </c>
      <c r="B383">
        <f>IF(Sheet1!F783='Bonus Stats Analysis'!A383, Sheet1!L783," x")</f>
        <v>25</v>
      </c>
      <c r="E383" t="s">
        <v>8221</v>
      </c>
      <c r="F383">
        <v>20</v>
      </c>
    </row>
    <row r="384" spans="1:6" x14ac:dyDescent="0.2">
      <c r="A384" t="s">
        <v>8219</v>
      </c>
      <c r="B384">
        <f>IF(Sheet1!F784='Bonus Stats Analysis'!A384, Sheet1!L784," x")</f>
        <v>14</v>
      </c>
      <c r="E384" t="s">
        <v>8221</v>
      </c>
      <c r="F384">
        <v>30</v>
      </c>
    </row>
    <row r="385" spans="1:6" x14ac:dyDescent="0.2">
      <c r="A385" t="s">
        <v>8219</v>
      </c>
      <c r="B385">
        <f>IF(Sheet1!F785='Bonus Stats Analysis'!A385, Sheet1!L785," x")</f>
        <v>35</v>
      </c>
      <c r="E385" t="s">
        <v>8221</v>
      </c>
      <c r="F385">
        <v>6</v>
      </c>
    </row>
    <row r="386" spans="1:6" x14ac:dyDescent="0.2">
      <c r="A386" t="s">
        <v>8219</v>
      </c>
      <c r="B386">
        <f>IF(Sheet1!F786='Bonus Stats Analysis'!A386, Sheet1!L786," x")</f>
        <v>10</v>
      </c>
      <c r="E386" t="s">
        <v>8221</v>
      </c>
      <c r="F386">
        <v>15</v>
      </c>
    </row>
    <row r="387" spans="1:6" x14ac:dyDescent="0.2">
      <c r="A387" t="s">
        <v>8219</v>
      </c>
      <c r="B387">
        <f>IF(Sheet1!F787='Bonus Stats Analysis'!A387, Sheet1!L787," x")</f>
        <v>29</v>
      </c>
      <c r="E387" t="s">
        <v>8221</v>
      </c>
      <c r="F387">
        <v>5</v>
      </c>
    </row>
    <row r="388" spans="1:6" x14ac:dyDescent="0.2">
      <c r="A388" t="s">
        <v>8219</v>
      </c>
      <c r="B388">
        <f>IF(Sheet1!F788='Bonus Stats Analysis'!A388, Sheet1!L788," x")</f>
        <v>44</v>
      </c>
      <c r="E388" t="s">
        <v>8221</v>
      </c>
      <c r="F388">
        <v>0</v>
      </c>
    </row>
    <row r="389" spans="1:6" x14ac:dyDescent="0.2">
      <c r="A389" t="s">
        <v>8219</v>
      </c>
      <c r="B389">
        <f>IF(Sheet1!F789='Bonus Stats Analysis'!A389, Sheet1!L789," x")</f>
        <v>17</v>
      </c>
      <c r="E389" t="s">
        <v>8221</v>
      </c>
      <c r="F389">
        <v>0</v>
      </c>
    </row>
    <row r="390" spans="1:6" x14ac:dyDescent="0.2">
      <c r="A390" t="s">
        <v>8219</v>
      </c>
      <c r="B390">
        <f>IF(Sheet1!F790='Bonus Stats Analysis'!A390, Sheet1!L790," x")</f>
        <v>34</v>
      </c>
      <c r="E390" t="s">
        <v>8221</v>
      </c>
      <c r="F390">
        <v>28</v>
      </c>
    </row>
    <row r="391" spans="1:6" x14ac:dyDescent="0.2">
      <c r="A391" t="s">
        <v>8219</v>
      </c>
      <c r="B391">
        <f>IF(Sheet1!F791='Bonus Stats Analysis'!A391, Sheet1!L791," x")</f>
        <v>14</v>
      </c>
      <c r="E391" t="s">
        <v>8221</v>
      </c>
      <c r="F391">
        <v>0</v>
      </c>
    </row>
    <row r="392" spans="1:6" x14ac:dyDescent="0.2">
      <c r="A392" t="s">
        <v>8219</v>
      </c>
      <c r="B392">
        <f>IF(Sheet1!F792='Bonus Stats Analysis'!A392, Sheet1!L792," x")</f>
        <v>156</v>
      </c>
      <c r="E392" t="s">
        <v>8221</v>
      </c>
      <c r="F392">
        <v>5</v>
      </c>
    </row>
    <row r="393" spans="1:6" x14ac:dyDescent="0.2">
      <c r="A393" t="s">
        <v>8219</v>
      </c>
      <c r="B393">
        <f>IF(Sheet1!F793='Bonus Stats Analysis'!A393, Sheet1!L793," x")</f>
        <v>128</v>
      </c>
      <c r="E393" t="s">
        <v>8221</v>
      </c>
      <c r="F393">
        <v>7</v>
      </c>
    </row>
    <row r="394" spans="1:6" x14ac:dyDescent="0.2">
      <c r="A394" t="s">
        <v>8219</v>
      </c>
      <c r="B394">
        <f>IF(Sheet1!F794='Bonus Stats Analysis'!A394, Sheet1!L794," x")</f>
        <v>60</v>
      </c>
      <c r="E394" t="s">
        <v>8221</v>
      </c>
      <c r="F394">
        <v>30</v>
      </c>
    </row>
    <row r="395" spans="1:6" x14ac:dyDescent="0.2">
      <c r="A395" t="s">
        <v>8219</v>
      </c>
      <c r="B395">
        <f>IF(Sheet1!F795='Bonus Stats Analysis'!A395, Sheet1!L795," x")</f>
        <v>32</v>
      </c>
      <c r="E395" t="s">
        <v>8221</v>
      </c>
      <c r="F395">
        <v>2</v>
      </c>
    </row>
    <row r="396" spans="1:6" x14ac:dyDescent="0.2">
      <c r="A396" t="s">
        <v>8219</v>
      </c>
      <c r="B396">
        <f>IF(Sheet1!F796='Bonus Stats Analysis'!A396, Sheet1!L796," x")</f>
        <v>53</v>
      </c>
      <c r="E396" t="s">
        <v>8221</v>
      </c>
      <c r="F396">
        <v>30</v>
      </c>
    </row>
    <row r="397" spans="1:6" x14ac:dyDescent="0.2">
      <c r="A397" t="s">
        <v>8219</v>
      </c>
      <c r="B397">
        <f>IF(Sheet1!F797='Bonus Stats Analysis'!A397, Sheet1!L797," x")</f>
        <v>184</v>
      </c>
      <c r="E397" t="s">
        <v>8221</v>
      </c>
      <c r="F397">
        <v>2</v>
      </c>
    </row>
    <row r="398" spans="1:6" x14ac:dyDescent="0.2">
      <c r="A398" t="s">
        <v>8219</v>
      </c>
      <c r="B398">
        <f>IF(Sheet1!F798='Bonus Stats Analysis'!A398, Sheet1!L798," x")</f>
        <v>90</v>
      </c>
      <c r="E398" t="s">
        <v>8221</v>
      </c>
      <c r="F398">
        <v>0</v>
      </c>
    </row>
    <row r="399" spans="1:6" x14ac:dyDescent="0.2">
      <c r="A399" t="s">
        <v>8219</v>
      </c>
      <c r="B399">
        <f>IF(Sheet1!F799='Bonus Stats Analysis'!A399, Sheet1!L799," x")</f>
        <v>71</v>
      </c>
      <c r="E399" t="s">
        <v>8221</v>
      </c>
      <c r="F399">
        <v>2</v>
      </c>
    </row>
    <row r="400" spans="1:6" x14ac:dyDescent="0.2">
      <c r="A400" t="s">
        <v>8219</v>
      </c>
      <c r="B400">
        <f>IF(Sheet1!F800='Bonus Stats Analysis'!A400, Sheet1!L800," x")</f>
        <v>87</v>
      </c>
      <c r="E400" t="s">
        <v>8221</v>
      </c>
      <c r="F400">
        <v>1</v>
      </c>
    </row>
    <row r="401" spans="1:6" x14ac:dyDescent="0.2">
      <c r="A401" t="s">
        <v>8219</v>
      </c>
      <c r="B401">
        <f>IF(Sheet1!F801='Bonus Stats Analysis'!A401, Sheet1!L801," x")</f>
        <v>28</v>
      </c>
      <c r="E401" t="s">
        <v>8221</v>
      </c>
      <c r="F401">
        <v>2</v>
      </c>
    </row>
    <row r="402" spans="1:6" x14ac:dyDescent="0.2">
      <c r="A402" t="s">
        <v>8219</v>
      </c>
      <c r="B402">
        <f>IF(Sheet1!F802='Bonus Stats Analysis'!A402, Sheet1!L802," x")</f>
        <v>56</v>
      </c>
      <c r="E402" t="s">
        <v>8221</v>
      </c>
      <c r="F402">
        <v>14</v>
      </c>
    </row>
    <row r="403" spans="1:6" x14ac:dyDescent="0.2">
      <c r="A403" t="s">
        <v>8219</v>
      </c>
      <c r="B403">
        <f>IF(Sheet1!F803='Bonus Stats Analysis'!A403, Sheet1!L803," x")</f>
        <v>51</v>
      </c>
      <c r="E403" t="s">
        <v>8221</v>
      </c>
      <c r="F403">
        <v>31</v>
      </c>
    </row>
    <row r="404" spans="1:6" x14ac:dyDescent="0.2">
      <c r="A404" t="s">
        <v>8219</v>
      </c>
      <c r="B404">
        <f>IF(Sheet1!F804='Bonus Stats Analysis'!A404, Sheet1!L804," x")</f>
        <v>75</v>
      </c>
      <c r="E404" t="s">
        <v>8221</v>
      </c>
      <c r="F404">
        <v>16</v>
      </c>
    </row>
    <row r="405" spans="1:6" x14ac:dyDescent="0.2">
      <c r="A405" t="s">
        <v>8219</v>
      </c>
      <c r="B405">
        <f>IF(Sheet1!F805='Bonus Stats Analysis'!A405, Sheet1!L805," x")</f>
        <v>38</v>
      </c>
      <c r="E405" t="s">
        <v>8221</v>
      </c>
      <c r="F405">
        <v>12</v>
      </c>
    </row>
    <row r="406" spans="1:6" x14ac:dyDescent="0.2">
      <c r="A406" t="s">
        <v>8219</v>
      </c>
      <c r="B406">
        <f>IF(Sheet1!F806='Bonus Stats Analysis'!A406, Sheet1!L806," x")</f>
        <v>18</v>
      </c>
      <c r="E406" t="s">
        <v>8221</v>
      </c>
      <c r="F406">
        <v>96</v>
      </c>
    </row>
    <row r="407" spans="1:6" x14ac:dyDescent="0.2">
      <c r="A407" t="s">
        <v>8219</v>
      </c>
      <c r="B407">
        <f>IF(Sheet1!F807='Bonus Stats Analysis'!A407, Sheet1!L807," x")</f>
        <v>54</v>
      </c>
      <c r="E407" t="s">
        <v>8221</v>
      </c>
      <c r="F407">
        <v>16</v>
      </c>
    </row>
    <row r="408" spans="1:6" x14ac:dyDescent="0.2">
      <c r="A408" t="s">
        <v>8219</v>
      </c>
      <c r="B408">
        <f>IF(Sheet1!F808='Bonus Stats Analysis'!A408, Sheet1!L808," x")</f>
        <v>71</v>
      </c>
      <c r="E408" t="s">
        <v>8221</v>
      </c>
      <c r="F408">
        <v>5</v>
      </c>
    </row>
    <row r="409" spans="1:6" x14ac:dyDescent="0.2">
      <c r="A409" t="s">
        <v>8219</v>
      </c>
      <c r="B409">
        <f>IF(Sheet1!F809='Bonus Stats Analysis'!A409, Sheet1!L809," x")</f>
        <v>57</v>
      </c>
      <c r="E409" t="s">
        <v>8221</v>
      </c>
      <c r="F409">
        <v>0</v>
      </c>
    </row>
    <row r="410" spans="1:6" x14ac:dyDescent="0.2">
      <c r="A410" t="s">
        <v>8219</v>
      </c>
      <c r="B410">
        <f>IF(Sheet1!F810='Bonus Stats Analysis'!A410, Sheet1!L810," x")</f>
        <v>43</v>
      </c>
      <c r="E410" t="s">
        <v>8221</v>
      </c>
      <c r="F410">
        <v>8</v>
      </c>
    </row>
    <row r="411" spans="1:6" x14ac:dyDescent="0.2">
      <c r="A411" t="s">
        <v>8219</v>
      </c>
      <c r="B411">
        <f>IF(Sheet1!F811='Bonus Stats Analysis'!A411, Sheet1!L811," x")</f>
        <v>52</v>
      </c>
      <c r="E411" t="s">
        <v>8221</v>
      </c>
      <c r="F411">
        <v>7</v>
      </c>
    </row>
    <row r="412" spans="1:6" x14ac:dyDescent="0.2">
      <c r="A412" t="s">
        <v>8219</v>
      </c>
      <c r="B412">
        <f>IF(Sheet1!F812='Bonus Stats Analysis'!A412, Sheet1!L812," x")</f>
        <v>27</v>
      </c>
      <c r="E412" t="s">
        <v>8221</v>
      </c>
      <c r="F412">
        <v>24</v>
      </c>
    </row>
    <row r="413" spans="1:6" x14ac:dyDescent="0.2">
      <c r="A413" t="s">
        <v>8219</v>
      </c>
      <c r="B413">
        <f>IF(Sheet1!F813='Bonus Stats Analysis'!A413, Sheet1!L813," x")</f>
        <v>12</v>
      </c>
      <c r="E413" t="s">
        <v>8221</v>
      </c>
      <c r="F413">
        <v>121</v>
      </c>
    </row>
    <row r="414" spans="1:6" x14ac:dyDescent="0.2">
      <c r="A414" t="s">
        <v>8219</v>
      </c>
      <c r="B414">
        <f>IF(Sheet1!F814='Bonus Stats Analysis'!A414, Sheet1!L814," x")</f>
        <v>33</v>
      </c>
      <c r="E414" t="s">
        <v>8221</v>
      </c>
      <c r="F414">
        <v>196</v>
      </c>
    </row>
    <row r="415" spans="1:6" x14ac:dyDescent="0.2">
      <c r="A415" t="s">
        <v>8219</v>
      </c>
      <c r="B415">
        <f>IF(Sheet1!F815='Bonus Stats Analysis'!A415, Sheet1!L815," x")</f>
        <v>96</v>
      </c>
      <c r="E415" t="s">
        <v>8221</v>
      </c>
      <c r="F415">
        <v>5</v>
      </c>
    </row>
    <row r="416" spans="1:6" x14ac:dyDescent="0.2">
      <c r="A416" t="s">
        <v>8219</v>
      </c>
      <c r="B416">
        <f>IF(Sheet1!F816='Bonus Stats Analysis'!A416, Sheet1!L816," x")</f>
        <v>28</v>
      </c>
      <c r="E416" t="s">
        <v>8221</v>
      </c>
      <c r="F416">
        <v>73</v>
      </c>
    </row>
    <row r="417" spans="1:6" x14ac:dyDescent="0.2">
      <c r="A417" t="s">
        <v>8219</v>
      </c>
      <c r="B417">
        <f>IF(Sheet1!F817='Bonus Stats Analysis'!A417, Sheet1!L817," x")</f>
        <v>43</v>
      </c>
      <c r="E417" t="s">
        <v>8221</v>
      </c>
      <c r="F417">
        <v>93</v>
      </c>
    </row>
    <row r="418" spans="1:6" x14ac:dyDescent="0.2">
      <c r="A418" t="s">
        <v>8219</v>
      </c>
      <c r="B418">
        <f>IF(Sheet1!F818='Bonus Stats Analysis'!A418, Sheet1!L818," x")</f>
        <v>205</v>
      </c>
      <c r="E418" t="s">
        <v>8221</v>
      </c>
      <c r="F418">
        <v>17</v>
      </c>
    </row>
    <row r="419" spans="1:6" x14ac:dyDescent="0.2">
      <c r="A419" t="s">
        <v>8219</v>
      </c>
      <c r="B419">
        <f>IF(Sheet1!F819='Bonus Stats Analysis'!A419, Sheet1!L819," x")</f>
        <v>23</v>
      </c>
      <c r="E419" t="s">
        <v>8221</v>
      </c>
      <c r="F419">
        <v>7</v>
      </c>
    </row>
    <row r="420" spans="1:6" x14ac:dyDescent="0.2">
      <c r="A420" t="s">
        <v>8219</v>
      </c>
      <c r="B420">
        <f>IF(Sheet1!F820='Bonus Stats Analysis'!A420, Sheet1!L820," x")</f>
        <v>19</v>
      </c>
      <c r="E420" t="s">
        <v>8221</v>
      </c>
      <c r="F420">
        <v>17</v>
      </c>
    </row>
    <row r="421" spans="1:6" x14ac:dyDescent="0.2">
      <c r="A421" t="s">
        <v>8219</v>
      </c>
      <c r="B421">
        <f>IF(Sheet1!F821='Bonus Stats Analysis'!A421, Sheet1!L821," x")</f>
        <v>14</v>
      </c>
      <c r="E421" t="s">
        <v>8221</v>
      </c>
      <c r="F421">
        <v>171</v>
      </c>
    </row>
    <row r="422" spans="1:6" x14ac:dyDescent="0.2">
      <c r="A422" t="s">
        <v>8219</v>
      </c>
      <c r="B422">
        <f>IF(Sheet1!F822='Bonus Stats Analysis'!A422, Sheet1!L822," x")</f>
        <v>38</v>
      </c>
      <c r="E422" t="s">
        <v>8221</v>
      </c>
      <c r="F422">
        <v>188</v>
      </c>
    </row>
    <row r="423" spans="1:6" x14ac:dyDescent="0.2">
      <c r="A423" t="s">
        <v>8219</v>
      </c>
      <c r="B423">
        <f>IF(Sheet1!F823='Bonus Stats Analysis'!A423, Sheet1!L823," x")</f>
        <v>78</v>
      </c>
      <c r="E423" t="s">
        <v>8221</v>
      </c>
      <c r="F423">
        <v>110</v>
      </c>
    </row>
    <row r="424" spans="1:6" x14ac:dyDescent="0.2">
      <c r="A424" t="s">
        <v>8219</v>
      </c>
      <c r="B424">
        <f>IF(Sheet1!F824='Bonus Stats Analysis'!A424, Sheet1!L824," x")</f>
        <v>69</v>
      </c>
      <c r="E424" t="s">
        <v>8221</v>
      </c>
      <c r="F424">
        <v>37</v>
      </c>
    </row>
    <row r="425" spans="1:6" x14ac:dyDescent="0.2">
      <c r="A425" t="s">
        <v>8219</v>
      </c>
      <c r="B425">
        <f>IF(Sheet1!F825='Bonus Stats Analysis'!A425, Sheet1!L825," x")</f>
        <v>33</v>
      </c>
      <c r="E425" t="s">
        <v>8221</v>
      </c>
      <c r="F425">
        <v>9</v>
      </c>
    </row>
    <row r="426" spans="1:6" x14ac:dyDescent="0.2">
      <c r="A426" t="s">
        <v>8219</v>
      </c>
      <c r="B426">
        <f>IF(Sheet1!F826='Bonus Stats Analysis'!A426, Sheet1!L826," x")</f>
        <v>54</v>
      </c>
      <c r="E426" t="s">
        <v>8221</v>
      </c>
      <c r="F426">
        <v>29</v>
      </c>
    </row>
    <row r="427" spans="1:6" x14ac:dyDescent="0.2">
      <c r="A427" t="s">
        <v>8219</v>
      </c>
      <c r="B427">
        <f>IF(Sheet1!F827='Bonus Stats Analysis'!A427, Sheet1!L827," x")</f>
        <v>99</v>
      </c>
      <c r="E427" t="s">
        <v>8221</v>
      </c>
      <c r="F427">
        <v>6</v>
      </c>
    </row>
    <row r="428" spans="1:6" x14ac:dyDescent="0.2">
      <c r="A428" t="s">
        <v>8219</v>
      </c>
      <c r="B428">
        <f>IF(Sheet1!F828='Bonus Stats Analysis'!A428, Sheet1!L828," x")</f>
        <v>49</v>
      </c>
      <c r="E428" t="s">
        <v>8221</v>
      </c>
      <c r="F428">
        <v>30</v>
      </c>
    </row>
    <row r="429" spans="1:6" x14ac:dyDescent="0.2">
      <c r="A429" t="s">
        <v>8219</v>
      </c>
      <c r="B429">
        <f>IF(Sheet1!F829='Bonus Stats Analysis'!A429, Sheet1!L829," x")</f>
        <v>11</v>
      </c>
      <c r="E429" t="s">
        <v>8221</v>
      </c>
      <c r="F429">
        <v>81</v>
      </c>
    </row>
    <row r="430" spans="1:6" x14ac:dyDescent="0.2">
      <c r="A430" t="s">
        <v>8219</v>
      </c>
      <c r="B430">
        <f>IF(Sheet1!F830='Bonus Stats Analysis'!A430, Sheet1!L830," x")</f>
        <v>38</v>
      </c>
      <c r="E430" t="s">
        <v>8221</v>
      </c>
      <c r="F430">
        <v>4</v>
      </c>
    </row>
    <row r="431" spans="1:6" x14ac:dyDescent="0.2">
      <c r="A431" t="s">
        <v>8219</v>
      </c>
      <c r="B431">
        <f>IF(Sheet1!F831='Bonus Stats Analysis'!A431, Sheet1!L831," x")</f>
        <v>16</v>
      </c>
      <c r="E431" t="s">
        <v>8221</v>
      </c>
      <c r="F431">
        <v>11</v>
      </c>
    </row>
    <row r="432" spans="1:6" x14ac:dyDescent="0.2">
      <c r="A432" t="s">
        <v>8219</v>
      </c>
      <c r="B432">
        <f>IF(Sheet1!F832='Bonus Stats Analysis'!A432, Sheet1!L832," x")</f>
        <v>32</v>
      </c>
      <c r="E432" t="s">
        <v>8221</v>
      </c>
      <c r="F432">
        <v>14</v>
      </c>
    </row>
    <row r="433" spans="1:6" x14ac:dyDescent="0.2">
      <c r="A433" t="s">
        <v>8219</v>
      </c>
      <c r="B433">
        <f>IF(Sheet1!F833='Bonus Stats Analysis'!A433, Sheet1!L833," x")</f>
        <v>20</v>
      </c>
      <c r="E433" t="s">
        <v>8221</v>
      </c>
      <c r="F433">
        <v>5</v>
      </c>
    </row>
    <row r="434" spans="1:6" x14ac:dyDescent="0.2">
      <c r="A434" t="s">
        <v>8219</v>
      </c>
      <c r="B434">
        <f>IF(Sheet1!F834='Bonus Stats Analysis'!A434, Sheet1!L834," x")</f>
        <v>154</v>
      </c>
      <c r="E434" t="s">
        <v>8221</v>
      </c>
      <c r="F434">
        <v>45</v>
      </c>
    </row>
    <row r="435" spans="1:6" x14ac:dyDescent="0.2">
      <c r="A435" t="s">
        <v>8219</v>
      </c>
      <c r="B435">
        <f>IF(Sheet1!F835='Bonus Stats Analysis'!A435, Sheet1!L835," x")</f>
        <v>41</v>
      </c>
      <c r="E435" t="s">
        <v>8221</v>
      </c>
      <c r="F435">
        <v>8</v>
      </c>
    </row>
    <row r="436" spans="1:6" x14ac:dyDescent="0.2">
      <c r="A436" t="s">
        <v>8219</v>
      </c>
      <c r="B436">
        <f>IF(Sheet1!F836='Bonus Stats Analysis'!A436, Sheet1!L836," x")</f>
        <v>75</v>
      </c>
      <c r="E436" t="s">
        <v>8221</v>
      </c>
      <c r="F436">
        <v>3</v>
      </c>
    </row>
    <row r="437" spans="1:6" x14ac:dyDescent="0.2">
      <c r="A437" t="s">
        <v>8219</v>
      </c>
      <c r="B437">
        <f>IF(Sheet1!F837='Bonus Stats Analysis'!A437, Sheet1!L837," x")</f>
        <v>40</v>
      </c>
      <c r="E437" t="s">
        <v>8221</v>
      </c>
      <c r="F437">
        <v>24</v>
      </c>
    </row>
    <row r="438" spans="1:6" x14ac:dyDescent="0.2">
      <c r="A438" t="s">
        <v>8219</v>
      </c>
      <c r="B438">
        <f>IF(Sheet1!F838='Bonus Stats Analysis'!A438, Sheet1!L838," x")</f>
        <v>46</v>
      </c>
      <c r="E438" t="s">
        <v>8221</v>
      </c>
      <c r="F438">
        <v>18</v>
      </c>
    </row>
    <row r="439" spans="1:6" x14ac:dyDescent="0.2">
      <c r="A439" t="s">
        <v>8219</v>
      </c>
      <c r="B439">
        <f>IF(Sheet1!F839='Bonus Stats Analysis'!A439, Sheet1!L839," x")</f>
        <v>62</v>
      </c>
      <c r="E439" t="s">
        <v>8221</v>
      </c>
      <c r="F439">
        <v>12</v>
      </c>
    </row>
    <row r="440" spans="1:6" x14ac:dyDescent="0.2">
      <c r="A440" t="s">
        <v>8219</v>
      </c>
      <c r="B440">
        <f>IF(Sheet1!F840='Bonus Stats Analysis'!A440, Sheet1!L840," x")</f>
        <v>61</v>
      </c>
      <c r="E440" t="s">
        <v>8221</v>
      </c>
      <c r="F440">
        <v>123</v>
      </c>
    </row>
    <row r="441" spans="1:6" x14ac:dyDescent="0.2">
      <c r="A441" t="s">
        <v>8219</v>
      </c>
      <c r="B441">
        <f>IF(Sheet1!F841='Bonus Stats Analysis'!A441, Sheet1!L841," x")</f>
        <v>96</v>
      </c>
      <c r="E441" t="s">
        <v>8221</v>
      </c>
      <c r="F441">
        <v>96</v>
      </c>
    </row>
    <row r="442" spans="1:6" x14ac:dyDescent="0.2">
      <c r="A442" t="s">
        <v>8219</v>
      </c>
      <c r="B442">
        <f>IF(Sheet1!F842='Bonus Stats Analysis'!A442, Sheet1!L842," x")</f>
        <v>190</v>
      </c>
      <c r="E442" t="s">
        <v>8221</v>
      </c>
      <c r="F442">
        <v>31</v>
      </c>
    </row>
    <row r="443" spans="1:6" x14ac:dyDescent="0.2">
      <c r="A443" t="s">
        <v>8219</v>
      </c>
      <c r="B443">
        <f>IF(Sheet1!F843='Bonus Stats Analysis'!A443, Sheet1!L843," x")</f>
        <v>94</v>
      </c>
      <c r="E443" t="s">
        <v>8221</v>
      </c>
      <c r="F443">
        <v>4</v>
      </c>
    </row>
    <row r="444" spans="1:6" x14ac:dyDescent="0.2">
      <c r="A444" t="s">
        <v>8219</v>
      </c>
      <c r="B444">
        <f>IF(Sheet1!F844='Bonus Stats Analysis'!A444, Sheet1!L844," x")</f>
        <v>39</v>
      </c>
      <c r="E444" t="s">
        <v>8221</v>
      </c>
      <c r="F444">
        <v>3</v>
      </c>
    </row>
    <row r="445" spans="1:6" x14ac:dyDescent="0.2">
      <c r="A445" t="s">
        <v>8219</v>
      </c>
      <c r="B445">
        <f>IF(Sheet1!F845='Bonus Stats Analysis'!A445, Sheet1!L845," x")</f>
        <v>127</v>
      </c>
      <c r="E445" t="s">
        <v>8221</v>
      </c>
      <c r="F445">
        <v>179</v>
      </c>
    </row>
    <row r="446" spans="1:6" x14ac:dyDescent="0.2">
      <c r="A446" t="s">
        <v>8219</v>
      </c>
      <c r="B446">
        <f>IF(Sheet1!F846='Bonus Stats Analysis'!A446, Sheet1!L846," x")</f>
        <v>159</v>
      </c>
      <c r="E446" t="s">
        <v>8221</v>
      </c>
      <c r="F446">
        <v>3</v>
      </c>
    </row>
    <row r="447" spans="1:6" x14ac:dyDescent="0.2">
      <c r="A447" t="s">
        <v>8219</v>
      </c>
      <c r="B447">
        <f>IF(Sheet1!F847='Bonus Stats Analysis'!A447, Sheet1!L847," x")</f>
        <v>177</v>
      </c>
      <c r="E447" t="s">
        <v>8221</v>
      </c>
      <c r="F447">
        <v>23</v>
      </c>
    </row>
    <row r="448" spans="1:6" x14ac:dyDescent="0.2">
      <c r="A448" t="s">
        <v>8219</v>
      </c>
      <c r="B448">
        <f>IF(Sheet1!F848='Bonus Stats Analysis'!A448, Sheet1!L848," x")</f>
        <v>47</v>
      </c>
      <c r="E448" t="s">
        <v>8221</v>
      </c>
      <c r="F448">
        <v>23</v>
      </c>
    </row>
    <row r="449" spans="1:6" x14ac:dyDescent="0.2">
      <c r="A449" t="s">
        <v>8219</v>
      </c>
      <c r="B449">
        <f>IF(Sheet1!F849='Bonus Stats Analysis'!A449, Sheet1!L849," x")</f>
        <v>1</v>
      </c>
      <c r="E449" t="s">
        <v>8221</v>
      </c>
      <c r="F449">
        <v>41</v>
      </c>
    </row>
    <row r="450" spans="1:6" x14ac:dyDescent="0.2">
      <c r="A450" t="s">
        <v>8219</v>
      </c>
      <c r="B450">
        <f>IF(Sheet1!F850='Bonus Stats Analysis'!A450, Sheet1!L850," x")</f>
        <v>16</v>
      </c>
      <c r="E450" t="s">
        <v>8221</v>
      </c>
      <c r="F450">
        <v>0</v>
      </c>
    </row>
    <row r="451" spans="1:6" x14ac:dyDescent="0.2">
      <c r="A451" t="s">
        <v>8219</v>
      </c>
      <c r="B451">
        <f>IF(Sheet1!F851='Bonus Stats Analysis'!A451, Sheet1!L851," x")</f>
        <v>115</v>
      </c>
      <c r="E451" t="s">
        <v>8221</v>
      </c>
      <c r="F451">
        <v>32</v>
      </c>
    </row>
    <row r="452" spans="1:6" x14ac:dyDescent="0.2">
      <c r="A452" t="s">
        <v>8219</v>
      </c>
      <c r="B452">
        <f>IF(Sheet1!F852='Bonus Stats Analysis'!A452, Sheet1!L852," x")</f>
        <v>133</v>
      </c>
      <c r="E452" t="s">
        <v>8221</v>
      </c>
      <c r="F452">
        <v>2</v>
      </c>
    </row>
    <row r="453" spans="1:6" x14ac:dyDescent="0.2">
      <c r="A453" t="s">
        <v>8219</v>
      </c>
      <c r="B453">
        <f>IF(Sheet1!F853='Bonus Stats Analysis'!A453, Sheet1!L853," x")</f>
        <v>70</v>
      </c>
      <c r="E453" t="s">
        <v>8221</v>
      </c>
      <c r="F453">
        <v>7</v>
      </c>
    </row>
    <row r="454" spans="1:6" x14ac:dyDescent="0.2">
      <c r="A454" t="s">
        <v>8219</v>
      </c>
      <c r="B454">
        <f>IF(Sheet1!F854='Bonus Stats Analysis'!A454, Sheet1!L854," x")</f>
        <v>62</v>
      </c>
      <c r="E454" t="s">
        <v>8221</v>
      </c>
      <c r="F454">
        <v>4</v>
      </c>
    </row>
    <row r="455" spans="1:6" x14ac:dyDescent="0.2">
      <c r="A455" t="s">
        <v>8219</v>
      </c>
      <c r="B455">
        <f>IF(Sheet1!F855='Bonus Stats Analysis'!A455, Sheet1!L855," x")</f>
        <v>10</v>
      </c>
      <c r="E455" t="s">
        <v>8221</v>
      </c>
      <c r="F455">
        <v>196</v>
      </c>
    </row>
    <row r="456" spans="1:6" x14ac:dyDescent="0.2">
      <c r="A456" t="s">
        <v>8219</v>
      </c>
      <c r="B456">
        <f>IF(Sheet1!F856='Bonus Stats Analysis'!A456, Sheet1!L856," x")</f>
        <v>499</v>
      </c>
      <c r="E456" t="s">
        <v>8221</v>
      </c>
      <c r="F456">
        <v>11</v>
      </c>
    </row>
    <row r="457" spans="1:6" x14ac:dyDescent="0.2">
      <c r="A457" t="s">
        <v>8219</v>
      </c>
      <c r="B457">
        <f>IF(Sheet1!F857='Bonus Stats Analysis'!A457, Sheet1!L857," x")</f>
        <v>47</v>
      </c>
      <c r="E457" t="s">
        <v>8221</v>
      </c>
      <c r="F457">
        <v>9</v>
      </c>
    </row>
    <row r="458" spans="1:6" x14ac:dyDescent="0.2">
      <c r="A458" t="s">
        <v>8219</v>
      </c>
      <c r="B458">
        <f>IF(Sheet1!F858='Bonus Stats Analysis'!A458, Sheet1!L858," x")</f>
        <v>28</v>
      </c>
      <c r="E458" t="s">
        <v>8221</v>
      </c>
      <c r="F458">
        <v>5</v>
      </c>
    </row>
    <row r="459" spans="1:6" x14ac:dyDescent="0.2">
      <c r="A459" t="s">
        <v>8219</v>
      </c>
      <c r="B459">
        <f>IF(Sheet1!F859='Bonus Stats Analysis'!A459, Sheet1!L859," x")</f>
        <v>24</v>
      </c>
      <c r="E459" t="s">
        <v>8221</v>
      </c>
      <c r="F459">
        <v>8</v>
      </c>
    </row>
    <row r="460" spans="1:6" x14ac:dyDescent="0.2">
      <c r="A460" t="s">
        <v>8219</v>
      </c>
      <c r="B460">
        <f>IF(Sheet1!F860='Bonus Stats Analysis'!A460, Sheet1!L860," x")</f>
        <v>76</v>
      </c>
      <c r="E460" t="s">
        <v>8221</v>
      </c>
      <c r="F460">
        <v>229</v>
      </c>
    </row>
    <row r="461" spans="1:6" x14ac:dyDescent="0.2">
      <c r="A461" t="s">
        <v>8219</v>
      </c>
      <c r="B461">
        <f>IF(Sheet1!F861='Bonus Stats Analysis'!A461, Sheet1!L861," x")</f>
        <v>98</v>
      </c>
      <c r="E461" t="s">
        <v>8221</v>
      </c>
      <c r="F461">
        <v>40</v>
      </c>
    </row>
    <row r="462" spans="1:6" x14ac:dyDescent="0.2">
      <c r="A462" t="s">
        <v>8219</v>
      </c>
      <c r="B462">
        <f>IF(Sheet1!F1022='Bonus Stats Analysis'!A462, Sheet1!L1022," x")</f>
        <v>30</v>
      </c>
      <c r="E462" t="s">
        <v>8221</v>
      </c>
      <c r="F462">
        <v>123</v>
      </c>
    </row>
    <row r="463" spans="1:6" x14ac:dyDescent="0.2">
      <c r="A463" t="s">
        <v>8219</v>
      </c>
      <c r="B463">
        <f>IF(Sheet1!F1023='Bonus Stats Analysis'!A463, Sheet1!L1023," x")</f>
        <v>478</v>
      </c>
      <c r="E463" t="s">
        <v>8221</v>
      </c>
      <c r="F463">
        <v>5</v>
      </c>
    </row>
    <row r="464" spans="1:6" x14ac:dyDescent="0.2">
      <c r="A464" t="s">
        <v>8219</v>
      </c>
      <c r="B464">
        <f>IF(Sheet1!F1024='Bonus Stats Analysis'!A464, Sheet1!L1024," x")</f>
        <v>74</v>
      </c>
      <c r="E464" t="s">
        <v>8221</v>
      </c>
      <c r="F464">
        <v>148</v>
      </c>
    </row>
    <row r="465" spans="1:6" x14ac:dyDescent="0.2">
      <c r="A465" t="s">
        <v>8219</v>
      </c>
      <c r="B465">
        <f>IF(Sheet1!F1025='Bonus Stats Analysis'!A465, Sheet1!L1025," x")</f>
        <v>131</v>
      </c>
      <c r="E465" t="s">
        <v>8221</v>
      </c>
      <c r="F465">
        <v>10</v>
      </c>
    </row>
    <row r="466" spans="1:6" x14ac:dyDescent="0.2">
      <c r="A466" t="s">
        <v>8219</v>
      </c>
      <c r="B466">
        <f>IF(Sheet1!F1026='Bonus Stats Analysis'!A466, Sheet1!L1026," x")</f>
        <v>61</v>
      </c>
      <c r="E466" t="s">
        <v>8221</v>
      </c>
      <c r="F466">
        <v>4</v>
      </c>
    </row>
    <row r="467" spans="1:6" x14ac:dyDescent="0.2">
      <c r="A467" t="s">
        <v>8219</v>
      </c>
      <c r="B467">
        <f>IF(Sheet1!F1027='Bonus Stats Analysis'!A467, Sheet1!L1027," x")</f>
        <v>1071</v>
      </c>
      <c r="E467" t="s">
        <v>8221</v>
      </c>
      <c r="F467">
        <v>21</v>
      </c>
    </row>
    <row r="468" spans="1:6" x14ac:dyDescent="0.2">
      <c r="A468" t="s">
        <v>8219</v>
      </c>
      <c r="B468">
        <f>IF(Sheet1!F1028='Bonus Stats Analysis'!A468, Sheet1!L1028," x")</f>
        <v>122</v>
      </c>
      <c r="E468" t="s">
        <v>8221</v>
      </c>
      <c r="F468">
        <v>2</v>
      </c>
    </row>
    <row r="469" spans="1:6" x14ac:dyDescent="0.2">
      <c r="A469" t="s">
        <v>8219</v>
      </c>
      <c r="B469">
        <f>IF(Sheet1!F1029='Bonus Stats Analysis'!A469, Sheet1!L1029," x")</f>
        <v>111</v>
      </c>
      <c r="E469" t="s">
        <v>8221</v>
      </c>
      <c r="F469">
        <v>0</v>
      </c>
    </row>
    <row r="470" spans="1:6" x14ac:dyDescent="0.2">
      <c r="A470" t="s">
        <v>8219</v>
      </c>
      <c r="B470">
        <f>IF(Sheet1!F1030='Bonus Stats Analysis'!A470, Sheet1!L1030," x")</f>
        <v>255</v>
      </c>
      <c r="E470" t="s">
        <v>8221</v>
      </c>
      <c r="F470">
        <v>4</v>
      </c>
    </row>
    <row r="471" spans="1:6" x14ac:dyDescent="0.2">
      <c r="A471" t="s">
        <v>8219</v>
      </c>
      <c r="B471">
        <f>IF(Sheet1!F1031='Bonus Stats Analysis'!A471, Sheet1!L1031," x")</f>
        <v>141</v>
      </c>
      <c r="E471" t="s">
        <v>8221</v>
      </c>
      <c r="F471">
        <v>1</v>
      </c>
    </row>
    <row r="472" spans="1:6" x14ac:dyDescent="0.2">
      <c r="A472" t="s">
        <v>8219</v>
      </c>
      <c r="B472">
        <f>IF(Sheet1!F1032='Bonus Stats Analysis'!A472, Sheet1!L1032," x")</f>
        <v>159</v>
      </c>
      <c r="E472" t="s">
        <v>8221</v>
      </c>
      <c r="F472">
        <v>30</v>
      </c>
    </row>
    <row r="473" spans="1:6" x14ac:dyDescent="0.2">
      <c r="A473" t="s">
        <v>8219</v>
      </c>
      <c r="B473">
        <f>IF(Sheet1!F1033='Bonus Stats Analysis'!A473, Sheet1!L1033," x")</f>
        <v>99</v>
      </c>
      <c r="E473" t="s">
        <v>8221</v>
      </c>
      <c r="F473">
        <v>3</v>
      </c>
    </row>
    <row r="474" spans="1:6" x14ac:dyDescent="0.2">
      <c r="A474" t="s">
        <v>8219</v>
      </c>
      <c r="B474">
        <f>IF(Sheet1!F1034='Bonus Stats Analysis'!A474, Sheet1!L1034," x")</f>
        <v>96</v>
      </c>
      <c r="E474" t="s">
        <v>8221</v>
      </c>
      <c r="F474">
        <v>975</v>
      </c>
    </row>
    <row r="475" spans="1:6" x14ac:dyDescent="0.2">
      <c r="A475" t="s">
        <v>8219</v>
      </c>
      <c r="B475">
        <f>IF(Sheet1!F1035='Bonus Stats Analysis'!A475, Sheet1!L1035," x")</f>
        <v>27</v>
      </c>
      <c r="E475" t="s">
        <v>8221</v>
      </c>
      <c r="F475">
        <v>167</v>
      </c>
    </row>
    <row r="476" spans="1:6" x14ac:dyDescent="0.2">
      <c r="A476" t="s">
        <v>8219</v>
      </c>
      <c r="B476">
        <f>IF(Sheet1!F1036='Bonus Stats Analysis'!A476, Sheet1!L1036," x")</f>
        <v>166</v>
      </c>
      <c r="E476" t="s">
        <v>8221</v>
      </c>
      <c r="F476">
        <v>5</v>
      </c>
    </row>
    <row r="477" spans="1:6" x14ac:dyDescent="0.2">
      <c r="A477" t="s">
        <v>8219</v>
      </c>
      <c r="B477">
        <f>IF(Sheet1!F1037='Bonus Stats Analysis'!A477, Sheet1!L1037," x")</f>
        <v>76</v>
      </c>
      <c r="E477" t="s">
        <v>8221</v>
      </c>
      <c r="F477">
        <v>18</v>
      </c>
    </row>
    <row r="478" spans="1:6" x14ac:dyDescent="0.2">
      <c r="A478" t="s">
        <v>8219</v>
      </c>
      <c r="B478">
        <f>IF(Sheet1!F1038='Bonus Stats Analysis'!A478, Sheet1!L1038," x")</f>
        <v>211</v>
      </c>
      <c r="E478" t="s">
        <v>8221</v>
      </c>
      <c r="F478">
        <v>98</v>
      </c>
    </row>
    <row r="479" spans="1:6" x14ac:dyDescent="0.2">
      <c r="A479" t="s">
        <v>8219</v>
      </c>
      <c r="B479">
        <f>IF(Sheet1!F1039='Bonus Stats Analysis'!A479, Sheet1!L1039," x")</f>
        <v>21</v>
      </c>
      <c r="E479" t="s">
        <v>8221</v>
      </c>
      <c r="F479">
        <v>4</v>
      </c>
    </row>
    <row r="480" spans="1:6" x14ac:dyDescent="0.2">
      <c r="A480" t="s">
        <v>8219</v>
      </c>
      <c r="B480">
        <f>IF(Sheet1!F1040='Bonus Stats Analysis'!A480, Sheet1!L1040," x")</f>
        <v>61</v>
      </c>
      <c r="E480" t="s">
        <v>8221</v>
      </c>
      <c r="F480">
        <v>3</v>
      </c>
    </row>
    <row r="481" spans="1:6" x14ac:dyDescent="0.2">
      <c r="A481" t="s">
        <v>8219</v>
      </c>
      <c r="B481">
        <f>IF(Sheet1!F1041='Bonus Stats Analysis'!A481, Sheet1!L1041," x")</f>
        <v>30</v>
      </c>
      <c r="E481" t="s">
        <v>8221</v>
      </c>
      <c r="F481">
        <v>1</v>
      </c>
    </row>
    <row r="482" spans="1:6" x14ac:dyDescent="0.2">
      <c r="A482" t="s">
        <v>8219</v>
      </c>
      <c r="B482">
        <f>IF(Sheet1!F1186='Bonus Stats Analysis'!A482, Sheet1!L1186," x")</f>
        <v>375</v>
      </c>
      <c r="E482" t="s">
        <v>8221</v>
      </c>
      <c r="F482">
        <v>0</v>
      </c>
    </row>
    <row r="483" spans="1:6" x14ac:dyDescent="0.2">
      <c r="A483" t="s">
        <v>8219</v>
      </c>
      <c r="B483">
        <f>IF(Sheet1!F1187='Bonus Stats Analysis'!A483, Sheet1!L1187," x")</f>
        <v>111</v>
      </c>
      <c r="E483" t="s">
        <v>8221</v>
      </c>
      <c r="F483">
        <v>9</v>
      </c>
    </row>
    <row r="484" spans="1:6" x14ac:dyDescent="0.2">
      <c r="A484" t="s">
        <v>8219</v>
      </c>
      <c r="B484">
        <f>IF(Sheet1!F1188='Bonus Stats Analysis'!A484, Sheet1!L1188," x")</f>
        <v>123</v>
      </c>
      <c r="E484" t="s">
        <v>8221</v>
      </c>
      <c r="F484">
        <v>2</v>
      </c>
    </row>
    <row r="485" spans="1:6" x14ac:dyDescent="0.2">
      <c r="A485" t="s">
        <v>8219</v>
      </c>
      <c r="B485">
        <f>IF(Sheet1!F1189='Bonus Stats Analysis'!A485, Sheet1!L1189," x")</f>
        <v>70</v>
      </c>
      <c r="E485" t="s">
        <v>8221</v>
      </c>
      <c r="F485">
        <v>0</v>
      </c>
    </row>
    <row r="486" spans="1:6" x14ac:dyDescent="0.2">
      <c r="A486" t="s">
        <v>8219</v>
      </c>
      <c r="B486">
        <f>IF(Sheet1!F1190='Bonus Stats Analysis'!A486, Sheet1!L1190," x")</f>
        <v>85</v>
      </c>
      <c r="E486" t="s">
        <v>8221</v>
      </c>
      <c r="F486">
        <v>147</v>
      </c>
    </row>
    <row r="487" spans="1:6" x14ac:dyDescent="0.2">
      <c r="A487" t="s">
        <v>8219</v>
      </c>
      <c r="B487">
        <f>IF(Sheet1!F1191='Bonus Stats Analysis'!A487, Sheet1!L1191," x")</f>
        <v>86</v>
      </c>
      <c r="E487" t="s">
        <v>8221</v>
      </c>
      <c r="F487">
        <v>49</v>
      </c>
    </row>
    <row r="488" spans="1:6" x14ac:dyDescent="0.2">
      <c r="A488" t="s">
        <v>8219</v>
      </c>
      <c r="B488">
        <f>IF(Sheet1!F1192='Bonus Stats Analysis'!A488, Sheet1!L1192," x")</f>
        <v>13</v>
      </c>
      <c r="E488" t="s">
        <v>8221</v>
      </c>
      <c r="F488">
        <v>1</v>
      </c>
    </row>
    <row r="489" spans="1:6" x14ac:dyDescent="0.2">
      <c r="A489" t="s">
        <v>8219</v>
      </c>
      <c r="B489">
        <f>IF(Sheet1!F1193='Bonus Stats Analysis'!A489, Sheet1!L1193," x")</f>
        <v>33</v>
      </c>
      <c r="E489" t="s">
        <v>8221</v>
      </c>
      <c r="F489">
        <v>2</v>
      </c>
    </row>
    <row r="490" spans="1:6" x14ac:dyDescent="0.2">
      <c r="A490" t="s">
        <v>8219</v>
      </c>
      <c r="B490">
        <f>IF(Sheet1!F1194='Bonus Stats Analysis'!A490, Sheet1!L1194," x")</f>
        <v>15</v>
      </c>
      <c r="E490" t="s">
        <v>8221</v>
      </c>
      <c r="F490">
        <v>7</v>
      </c>
    </row>
    <row r="491" spans="1:6" x14ac:dyDescent="0.2">
      <c r="A491" t="s">
        <v>8219</v>
      </c>
      <c r="B491">
        <f>IF(Sheet1!F1195='Bonus Stats Analysis'!A491, Sheet1!L1195," x")</f>
        <v>273</v>
      </c>
      <c r="E491" t="s">
        <v>8221</v>
      </c>
      <c r="F491">
        <v>4</v>
      </c>
    </row>
    <row r="492" spans="1:6" x14ac:dyDescent="0.2">
      <c r="A492" t="s">
        <v>8219</v>
      </c>
      <c r="B492">
        <f>IF(Sheet1!F1196='Bonus Stats Analysis'!A492, Sheet1!L1196," x")</f>
        <v>714</v>
      </c>
      <c r="E492" t="s">
        <v>8221</v>
      </c>
      <c r="F492">
        <v>27</v>
      </c>
    </row>
    <row r="493" spans="1:6" x14ac:dyDescent="0.2">
      <c r="A493" t="s">
        <v>8219</v>
      </c>
      <c r="B493">
        <f>IF(Sheet1!F1197='Bonus Stats Analysis'!A493, Sheet1!L1197," x")</f>
        <v>170</v>
      </c>
      <c r="E493" t="s">
        <v>8221</v>
      </c>
      <c r="F493">
        <v>94</v>
      </c>
    </row>
    <row r="494" spans="1:6" x14ac:dyDescent="0.2">
      <c r="A494" t="s">
        <v>8219</v>
      </c>
      <c r="B494">
        <f>IF(Sheet1!F1198='Bonus Stats Analysis'!A494, Sheet1!L1198," x")</f>
        <v>512</v>
      </c>
      <c r="E494" t="s">
        <v>8221</v>
      </c>
      <c r="F494">
        <v>29</v>
      </c>
    </row>
    <row r="495" spans="1:6" x14ac:dyDescent="0.2">
      <c r="A495" t="s">
        <v>8219</v>
      </c>
      <c r="B495">
        <f>IF(Sheet1!F1199='Bonus Stats Analysis'!A495, Sheet1!L1199," x")</f>
        <v>314</v>
      </c>
      <c r="E495" t="s">
        <v>8221</v>
      </c>
      <c r="F495">
        <v>7</v>
      </c>
    </row>
    <row r="496" spans="1:6" x14ac:dyDescent="0.2">
      <c r="A496" t="s">
        <v>8219</v>
      </c>
      <c r="B496">
        <f>IF(Sheet1!F1200='Bonus Stats Analysis'!A496, Sheet1!L1200," x")</f>
        <v>167</v>
      </c>
      <c r="E496" t="s">
        <v>8221</v>
      </c>
      <c r="F496">
        <v>22</v>
      </c>
    </row>
    <row r="497" spans="1:6" x14ac:dyDescent="0.2">
      <c r="A497" t="s">
        <v>8219</v>
      </c>
      <c r="B497">
        <f>IF(Sheet1!F1201='Bonus Stats Analysis'!A497, Sheet1!L1201," x")</f>
        <v>9</v>
      </c>
      <c r="E497" t="s">
        <v>8221</v>
      </c>
      <c r="F497">
        <v>1</v>
      </c>
    </row>
    <row r="498" spans="1:6" x14ac:dyDescent="0.2">
      <c r="A498" t="s">
        <v>8219</v>
      </c>
      <c r="B498">
        <f>IF(Sheet1!F1202='Bonus Stats Analysis'!A498, Sheet1!L1202," x")</f>
        <v>103</v>
      </c>
      <c r="E498" t="s">
        <v>8221</v>
      </c>
      <c r="F498">
        <v>10</v>
      </c>
    </row>
    <row r="499" spans="1:6" x14ac:dyDescent="0.2">
      <c r="A499" t="s">
        <v>8219</v>
      </c>
      <c r="B499">
        <f>IF(Sheet1!F1203='Bonus Stats Analysis'!A499, Sheet1!L1203," x")</f>
        <v>111</v>
      </c>
      <c r="E499" t="s">
        <v>8221</v>
      </c>
      <c r="F499">
        <v>6</v>
      </c>
    </row>
    <row r="500" spans="1:6" x14ac:dyDescent="0.2">
      <c r="A500" t="s">
        <v>8219</v>
      </c>
      <c r="B500">
        <f>IF(Sheet1!F1204='Bonus Stats Analysis'!A500, Sheet1!L1204," x")</f>
        <v>271</v>
      </c>
      <c r="E500" t="s">
        <v>8221</v>
      </c>
      <c r="F500">
        <v>24</v>
      </c>
    </row>
    <row r="501" spans="1:6" x14ac:dyDescent="0.2">
      <c r="A501" t="s">
        <v>8219</v>
      </c>
      <c r="B501">
        <f>IF(Sheet1!F1205='Bonus Stats Analysis'!A501, Sheet1!L1205," x")</f>
        <v>101</v>
      </c>
      <c r="E501" t="s">
        <v>8221</v>
      </c>
      <c r="F501">
        <v>15</v>
      </c>
    </row>
    <row r="502" spans="1:6" x14ac:dyDescent="0.2">
      <c r="A502" t="s">
        <v>8219</v>
      </c>
      <c r="B502">
        <f>IF(Sheet1!F1206='Bonus Stats Analysis'!A502, Sheet1!L1206," x")</f>
        <v>57</v>
      </c>
      <c r="E502" t="s">
        <v>8221</v>
      </c>
      <c r="F502">
        <v>37</v>
      </c>
    </row>
    <row r="503" spans="1:6" x14ac:dyDescent="0.2">
      <c r="A503" t="s">
        <v>8219</v>
      </c>
      <c r="B503">
        <f>IF(Sheet1!F1207='Bonus Stats Analysis'!A503, Sheet1!L1207," x")</f>
        <v>62</v>
      </c>
      <c r="E503" t="s">
        <v>8221</v>
      </c>
      <c r="F503">
        <v>20</v>
      </c>
    </row>
    <row r="504" spans="1:6" x14ac:dyDescent="0.2">
      <c r="A504" t="s">
        <v>8219</v>
      </c>
      <c r="B504">
        <f>IF(Sheet1!F1208='Bonus Stats Analysis'!A504, Sheet1!L1208," x")</f>
        <v>32</v>
      </c>
      <c r="E504" t="s">
        <v>8221</v>
      </c>
      <c r="F504">
        <v>7</v>
      </c>
    </row>
    <row r="505" spans="1:6" x14ac:dyDescent="0.2">
      <c r="A505" t="s">
        <v>8219</v>
      </c>
      <c r="B505">
        <f>IF(Sheet1!F1209='Bonus Stats Analysis'!A505, Sheet1!L1209," x")</f>
        <v>141</v>
      </c>
      <c r="E505" t="s">
        <v>8221</v>
      </c>
      <c r="F505">
        <v>0</v>
      </c>
    </row>
    <row r="506" spans="1:6" x14ac:dyDescent="0.2">
      <c r="A506" t="s">
        <v>8219</v>
      </c>
      <c r="B506">
        <f>IF(Sheet1!F1210='Bonus Stats Analysis'!A506, Sheet1!L1210," x")</f>
        <v>75</v>
      </c>
      <c r="E506" t="s">
        <v>8221</v>
      </c>
      <c r="F506">
        <v>21</v>
      </c>
    </row>
    <row r="507" spans="1:6" x14ac:dyDescent="0.2">
      <c r="A507" t="s">
        <v>8219</v>
      </c>
      <c r="B507">
        <f>IF(Sheet1!F1211='Bonus Stats Analysis'!A507, Sheet1!L1211," x")</f>
        <v>46</v>
      </c>
      <c r="E507" t="s">
        <v>8221</v>
      </c>
      <c r="F507">
        <v>3</v>
      </c>
    </row>
    <row r="508" spans="1:6" x14ac:dyDescent="0.2">
      <c r="A508" t="s">
        <v>8219</v>
      </c>
      <c r="B508">
        <f>IF(Sheet1!F1212='Bonus Stats Analysis'!A508, Sheet1!L1212," x")</f>
        <v>103</v>
      </c>
      <c r="E508" t="s">
        <v>8221</v>
      </c>
      <c r="F508">
        <v>11</v>
      </c>
    </row>
    <row r="509" spans="1:6" x14ac:dyDescent="0.2">
      <c r="A509" t="s">
        <v>8219</v>
      </c>
      <c r="B509">
        <f>IF(Sheet1!F1213='Bonus Stats Analysis'!A509, Sheet1!L1213," x")</f>
        <v>6</v>
      </c>
      <c r="E509" t="s">
        <v>8221</v>
      </c>
      <c r="F509">
        <v>1</v>
      </c>
    </row>
    <row r="510" spans="1:6" x14ac:dyDescent="0.2">
      <c r="A510" t="s">
        <v>8219</v>
      </c>
      <c r="B510">
        <f>IF(Sheet1!F1214='Bonus Stats Analysis'!A510, Sheet1!L1214," x")</f>
        <v>83</v>
      </c>
      <c r="E510" t="s">
        <v>8221</v>
      </c>
      <c r="F510">
        <v>312</v>
      </c>
    </row>
    <row r="511" spans="1:6" x14ac:dyDescent="0.2">
      <c r="A511" t="s">
        <v>8219</v>
      </c>
      <c r="B511">
        <f>IF(Sheet1!F1215='Bonus Stats Analysis'!A511, Sheet1!L1215," x")</f>
        <v>108</v>
      </c>
      <c r="E511" t="s">
        <v>8221</v>
      </c>
      <c r="F511">
        <v>1</v>
      </c>
    </row>
    <row r="512" spans="1:6" x14ac:dyDescent="0.2">
      <c r="A512" t="s">
        <v>8219</v>
      </c>
      <c r="B512">
        <f>IF(Sheet1!F1216='Bonus Stats Analysis'!A512, Sheet1!L1216," x")</f>
        <v>25</v>
      </c>
      <c r="E512" t="s">
        <v>8221</v>
      </c>
      <c r="F512">
        <v>3</v>
      </c>
    </row>
    <row r="513" spans="1:6" x14ac:dyDescent="0.2">
      <c r="A513" t="s">
        <v>8219</v>
      </c>
      <c r="B513">
        <f>IF(Sheet1!F1217='Bonus Stats Analysis'!A513, Sheet1!L1217," x")</f>
        <v>549</v>
      </c>
      <c r="E513" t="s">
        <v>8221</v>
      </c>
      <c r="F513">
        <v>4</v>
      </c>
    </row>
    <row r="514" spans="1:6" x14ac:dyDescent="0.2">
      <c r="A514" t="s">
        <v>8219</v>
      </c>
      <c r="B514">
        <f>IF(Sheet1!F1218='Bonus Stats Analysis'!A514, Sheet1!L1218," x")</f>
        <v>222</v>
      </c>
      <c r="E514" t="s">
        <v>8221</v>
      </c>
      <c r="F514">
        <v>10</v>
      </c>
    </row>
    <row r="515" spans="1:6" x14ac:dyDescent="0.2">
      <c r="A515" t="s">
        <v>8219</v>
      </c>
      <c r="B515">
        <f>IF(Sheet1!F1219='Bonus Stats Analysis'!A515, Sheet1!L1219," x")</f>
        <v>183</v>
      </c>
      <c r="E515" t="s">
        <v>8221</v>
      </c>
      <c r="F515">
        <v>8</v>
      </c>
    </row>
    <row r="516" spans="1:6" x14ac:dyDescent="0.2">
      <c r="A516" t="s">
        <v>8219</v>
      </c>
      <c r="B516">
        <f>IF(Sheet1!F1220='Bonus Stats Analysis'!A516, Sheet1!L1220," x")</f>
        <v>89</v>
      </c>
      <c r="E516" t="s">
        <v>8221</v>
      </c>
      <c r="F516">
        <v>3</v>
      </c>
    </row>
    <row r="517" spans="1:6" x14ac:dyDescent="0.2">
      <c r="A517" t="s">
        <v>8219</v>
      </c>
      <c r="B517">
        <f>IF(Sheet1!F1221='Bonus Stats Analysis'!A517, Sheet1!L1221," x")</f>
        <v>253</v>
      </c>
      <c r="E517" t="s">
        <v>8221</v>
      </c>
      <c r="F517">
        <v>1</v>
      </c>
    </row>
    <row r="518" spans="1:6" x14ac:dyDescent="0.2">
      <c r="A518" t="s">
        <v>8219</v>
      </c>
      <c r="B518">
        <f>IF(Sheet1!F1222='Bonus Stats Analysis'!A518, Sheet1!L1222," x")</f>
        <v>140</v>
      </c>
      <c r="E518" t="s">
        <v>8221</v>
      </c>
      <c r="F518">
        <v>0</v>
      </c>
    </row>
    <row r="519" spans="1:6" x14ac:dyDescent="0.2">
      <c r="A519" t="s">
        <v>8219</v>
      </c>
      <c r="B519">
        <f>IF(Sheet1!F1223='Bonus Stats Analysis'!A519, Sheet1!L1223," x")</f>
        <v>103</v>
      </c>
      <c r="E519" t="s">
        <v>8221</v>
      </c>
      <c r="F519">
        <v>5</v>
      </c>
    </row>
    <row r="520" spans="1:6" x14ac:dyDescent="0.2">
      <c r="A520" t="s">
        <v>8219</v>
      </c>
      <c r="B520">
        <f>IF(Sheet1!F1224='Bonus Stats Analysis'!A520, Sheet1!L1224," x")</f>
        <v>138</v>
      </c>
      <c r="E520" t="s">
        <v>8221</v>
      </c>
      <c r="F520">
        <v>0</v>
      </c>
    </row>
    <row r="521" spans="1:6" x14ac:dyDescent="0.2">
      <c r="A521" t="s">
        <v>8219</v>
      </c>
      <c r="B521">
        <f>IF(Sheet1!F1225='Bonus Stats Analysis'!A521, Sheet1!L1225," x")</f>
        <v>191</v>
      </c>
      <c r="E521" t="s">
        <v>8221</v>
      </c>
      <c r="F521">
        <v>3</v>
      </c>
    </row>
    <row r="522" spans="1:6" x14ac:dyDescent="0.2">
      <c r="A522" t="s">
        <v>8219</v>
      </c>
      <c r="B522">
        <f>IF(Sheet1!F1246='Bonus Stats Analysis'!A522, Sheet1!L1246," x")</f>
        <v>45</v>
      </c>
      <c r="E522" t="s">
        <v>8221</v>
      </c>
      <c r="F522">
        <v>7</v>
      </c>
    </row>
    <row r="523" spans="1:6" x14ac:dyDescent="0.2">
      <c r="A523" t="s">
        <v>8219</v>
      </c>
      <c r="B523">
        <f>IF(Sheet1!F1247='Bonus Stats Analysis'!A523, Sheet1!L1247," x")</f>
        <v>17</v>
      </c>
      <c r="E523" t="s">
        <v>8221</v>
      </c>
      <c r="F523">
        <v>0</v>
      </c>
    </row>
    <row r="524" spans="1:6" x14ac:dyDescent="0.2">
      <c r="A524" t="s">
        <v>8219</v>
      </c>
      <c r="B524">
        <f>IF(Sheet1!F1248='Bonus Stats Analysis'!A524, Sheet1!L1248," x")</f>
        <v>31</v>
      </c>
      <c r="E524" t="s">
        <v>8221</v>
      </c>
      <c r="F524">
        <v>2</v>
      </c>
    </row>
    <row r="525" spans="1:6" x14ac:dyDescent="0.2">
      <c r="A525" t="s">
        <v>8219</v>
      </c>
      <c r="B525">
        <f>IF(Sheet1!F1249='Bonus Stats Analysis'!A525, Sheet1!L1249," x")</f>
        <v>50</v>
      </c>
      <c r="E525" t="s">
        <v>8221</v>
      </c>
      <c r="F525">
        <v>23</v>
      </c>
    </row>
    <row r="526" spans="1:6" x14ac:dyDescent="0.2">
      <c r="A526" t="s">
        <v>8219</v>
      </c>
      <c r="B526">
        <f>IF(Sheet1!F1250='Bonus Stats Analysis'!A526, Sheet1!L1250," x")</f>
        <v>59</v>
      </c>
      <c r="E526" t="s">
        <v>8221</v>
      </c>
      <c r="F526">
        <v>1</v>
      </c>
    </row>
    <row r="527" spans="1:6" x14ac:dyDescent="0.2">
      <c r="A527" t="s">
        <v>8219</v>
      </c>
      <c r="B527">
        <f>IF(Sheet1!F1251='Bonus Stats Analysis'!A527, Sheet1!L1251," x")</f>
        <v>81</v>
      </c>
      <c r="E527" t="s">
        <v>8221</v>
      </c>
      <c r="F527">
        <v>2</v>
      </c>
    </row>
    <row r="528" spans="1:6" x14ac:dyDescent="0.2">
      <c r="A528" t="s">
        <v>8219</v>
      </c>
      <c r="B528">
        <f>IF(Sheet1!F1252='Bonus Stats Analysis'!A528, Sheet1!L1252," x")</f>
        <v>508</v>
      </c>
      <c r="E528" t="s">
        <v>8221</v>
      </c>
      <c r="F528">
        <v>3</v>
      </c>
    </row>
    <row r="529" spans="1:6" x14ac:dyDescent="0.2">
      <c r="A529" t="s">
        <v>8219</v>
      </c>
      <c r="B529">
        <f>IF(Sheet1!F1253='Bonus Stats Analysis'!A529, Sheet1!L1253," x")</f>
        <v>74</v>
      </c>
      <c r="E529" t="s">
        <v>8221</v>
      </c>
      <c r="F529">
        <v>0</v>
      </c>
    </row>
    <row r="530" spans="1:6" x14ac:dyDescent="0.2">
      <c r="A530" t="s">
        <v>8219</v>
      </c>
      <c r="B530">
        <f>IF(Sheet1!F1254='Bonus Stats Analysis'!A530, Sheet1!L1254," x")</f>
        <v>141</v>
      </c>
      <c r="E530" t="s">
        <v>8221</v>
      </c>
      <c r="F530">
        <v>13</v>
      </c>
    </row>
    <row r="531" spans="1:6" x14ac:dyDescent="0.2">
      <c r="A531" t="s">
        <v>8219</v>
      </c>
      <c r="B531">
        <f>IF(Sheet1!F1255='Bonus Stats Analysis'!A531, Sheet1!L1255," x")</f>
        <v>711</v>
      </c>
      <c r="E531" t="s">
        <v>8221</v>
      </c>
      <c r="F531">
        <v>1</v>
      </c>
    </row>
    <row r="532" spans="1:6" x14ac:dyDescent="0.2">
      <c r="A532" t="s">
        <v>8219</v>
      </c>
      <c r="B532">
        <f>IF(Sheet1!F1256='Bonus Stats Analysis'!A532, Sheet1!L1256," x")</f>
        <v>141</v>
      </c>
      <c r="E532" t="s">
        <v>8221</v>
      </c>
      <c r="F532">
        <v>1</v>
      </c>
    </row>
    <row r="533" spans="1:6" x14ac:dyDescent="0.2">
      <c r="A533" t="s">
        <v>8219</v>
      </c>
      <c r="B533">
        <f>IF(Sheet1!F1257='Bonus Stats Analysis'!A533, Sheet1!L1257," x")</f>
        <v>109</v>
      </c>
      <c r="E533" t="s">
        <v>8221</v>
      </c>
      <c r="F533">
        <v>1</v>
      </c>
    </row>
    <row r="534" spans="1:6" x14ac:dyDescent="0.2">
      <c r="A534" t="s">
        <v>8219</v>
      </c>
      <c r="B534">
        <f>IF(Sheet1!F1258='Bonus Stats Analysis'!A534, Sheet1!L1258," x")</f>
        <v>361</v>
      </c>
      <c r="E534" t="s">
        <v>8221</v>
      </c>
      <c r="F534">
        <v>6</v>
      </c>
    </row>
    <row r="535" spans="1:6" x14ac:dyDescent="0.2">
      <c r="A535" t="s">
        <v>8219</v>
      </c>
      <c r="B535">
        <f>IF(Sheet1!F1259='Bonus Stats Analysis'!A535, Sheet1!L1259," x")</f>
        <v>176</v>
      </c>
      <c r="E535" t="s">
        <v>8221</v>
      </c>
      <c r="F535">
        <v>39</v>
      </c>
    </row>
    <row r="536" spans="1:6" x14ac:dyDescent="0.2">
      <c r="A536" t="s">
        <v>8219</v>
      </c>
      <c r="B536">
        <f>IF(Sheet1!F1260='Bonus Stats Analysis'!A536, Sheet1!L1260," x")</f>
        <v>670</v>
      </c>
      <c r="E536" t="s">
        <v>8221</v>
      </c>
      <c r="F536">
        <v>4</v>
      </c>
    </row>
    <row r="537" spans="1:6" x14ac:dyDescent="0.2">
      <c r="A537" t="s">
        <v>8219</v>
      </c>
      <c r="B537">
        <f>IF(Sheet1!F1261='Bonus Stats Analysis'!A537, Sheet1!L1261," x")</f>
        <v>96</v>
      </c>
      <c r="E537" t="s">
        <v>8221</v>
      </c>
      <c r="F537">
        <v>1</v>
      </c>
    </row>
    <row r="538" spans="1:6" x14ac:dyDescent="0.2">
      <c r="A538" t="s">
        <v>8219</v>
      </c>
      <c r="B538">
        <f>IF(Sheet1!F1262='Bonus Stats Analysis'!A538, Sheet1!L1262," x")</f>
        <v>74</v>
      </c>
      <c r="E538" t="s">
        <v>8221</v>
      </c>
      <c r="F538">
        <v>0</v>
      </c>
    </row>
    <row r="539" spans="1:6" x14ac:dyDescent="0.2">
      <c r="A539" t="s">
        <v>8219</v>
      </c>
      <c r="B539">
        <f>IF(Sheet1!F1263='Bonus Stats Analysis'!A539, Sheet1!L1263," x")</f>
        <v>52</v>
      </c>
      <c r="E539" t="s">
        <v>8221</v>
      </c>
      <c r="F539">
        <v>0</v>
      </c>
    </row>
    <row r="540" spans="1:6" x14ac:dyDescent="0.2">
      <c r="A540" t="s">
        <v>8219</v>
      </c>
      <c r="B540">
        <f>IF(Sheet1!F1264='Bonus Stats Analysis'!A540, Sheet1!L1264," x")</f>
        <v>105</v>
      </c>
      <c r="E540" t="s">
        <v>8221</v>
      </c>
      <c r="F540">
        <v>0</v>
      </c>
    </row>
    <row r="541" spans="1:6" x14ac:dyDescent="0.2">
      <c r="A541" t="s">
        <v>8219</v>
      </c>
      <c r="B541">
        <f>IF(Sheet1!F1265='Bonus Stats Analysis'!A541, Sheet1!L1265," x")</f>
        <v>41</v>
      </c>
      <c r="E541" t="s">
        <v>8221</v>
      </c>
      <c r="F541">
        <v>8</v>
      </c>
    </row>
    <row r="542" spans="1:6" x14ac:dyDescent="0.2">
      <c r="A542" t="s">
        <v>8219</v>
      </c>
      <c r="B542">
        <f>IF(Sheet1!F1266='Bonus Stats Analysis'!A542, Sheet1!L1266," x")</f>
        <v>34</v>
      </c>
      <c r="E542" t="s">
        <v>8221</v>
      </c>
      <c r="F542">
        <v>0</v>
      </c>
    </row>
    <row r="543" spans="1:6" x14ac:dyDescent="0.2">
      <c r="A543" t="s">
        <v>8219</v>
      </c>
      <c r="B543">
        <f>IF(Sheet1!F1267='Bonus Stats Analysis'!A543, Sheet1!L1267," x")</f>
        <v>66</v>
      </c>
      <c r="E543" t="s">
        <v>8221</v>
      </c>
      <c r="F543">
        <v>1</v>
      </c>
    </row>
    <row r="544" spans="1:6" x14ac:dyDescent="0.2">
      <c r="A544" t="s">
        <v>8219</v>
      </c>
      <c r="B544">
        <f>IF(Sheet1!F1268='Bonus Stats Analysis'!A544, Sheet1!L1268," x")</f>
        <v>50</v>
      </c>
      <c r="E544" t="s">
        <v>8221</v>
      </c>
      <c r="F544">
        <v>12</v>
      </c>
    </row>
    <row r="545" spans="1:6" x14ac:dyDescent="0.2">
      <c r="A545" t="s">
        <v>8219</v>
      </c>
      <c r="B545">
        <f>IF(Sheet1!F1269='Bonus Stats Analysis'!A545, Sheet1!L1269," x")</f>
        <v>159</v>
      </c>
      <c r="E545" t="s">
        <v>8221</v>
      </c>
      <c r="F545">
        <v>0</v>
      </c>
    </row>
    <row r="546" spans="1:6" x14ac:dyDescent="0.2">
      <c r="A546" t="s">
        <v>8219</v>
      </c>
      <c r="B546">
        <f>IF(Sheet1!F1270='Bonus Stats Analysis'!A546, Sheet1!L1270," x")</f>
        <v>182</v>
      </c>
      <c r="E546" t="s">
        <v>8221</v>
      </c>
      <c r="F546">
        <v>3</v>
      </c>
    </row>
    <row r="547" spans="1:6" x14ac:dyDescent="0.2">
      <c r="A547" t="s">
        <v>8219</v>
      </c>
      <c r="B547">
        <f>IF(Sheet1!F1271='Bonus Stats Analysis'!A547, Sheet1!L1271," x")</f>
        <v>206</v>
      </c>
      <c r="E547" t="s">
        <v>8221</v>
      </c>
      <c r="F547">
        <v>2</v>
      </c>
    </row>
    <row r="548" spans="1:6" x14ac:dyDescent="0.2">
      <c r="A548" t="s">
        <v>8219</v>
      </c>
      <c r="B548">
        <f>IF(Sheet1!F1272='Bonus Stats Analysis'!A548, Sheet1!L1272," x")</f>
        <v>169</v>
      </c>
      <c r="E548" t="s">
        <v>8221</v>
      </c>
      <c r="F548">
        <v>6</v>
      </c>
    </row>
    <row r="549" spans="1:6" x14ac:dyDescent="0.2">
      <c r="A549" t="s">
        <v>8219</v>
      </c>
      <c r="B549">
        <f>IF(Sheet1!F1273='Bonus Stats Analysis'!A549, Sheet1!L1273," x")</f>
        <v>31</v>
      </c>
      <c r="E549" t="s">
        <v>8221</v>
      </c>
      <c r="F549">
        <v>0</v>
      </c>
    </row>
    <row r="550" spans="1:6" x14ac:dyDescent="0.2">
      <c r="A550" t="s">
        <v>8219</v>
      </c>
      <c r="B550">
        <f>IF(Sheet1!F1274='Bonus Stats Analysis'!A550, Sheet1!L1274," x")</f>
        <v>28</v>
      </c>
      <c r="E550" t="s">
        <v>8221</v>
      </c>
      <c r="F550">
        <v>15</v>
      </c>
    </row>
    <row r="551" spans="1:6" x14ac:dyDescent="0.2">
      <c r="A551" t="s">
        <v>8219</v>
      </c>
      <c r="B551">
        <f>IF(Sheet1!F1275='Bonus Stats Analysis'!A551, Sheet1!L1275," x")</f>
        <v>54</v>
      </c>
      <c r="E551" t="s">
        <v>8221</v>
      </c>
      <c r="F551">
        <v>1</v>
      </c>
    </row>
    <row r="552" spans="1:6" x14ac:dyDescent="0.2">
      <c r="A552" t="s">
        <v>8219</v>
      </c>
      <c r="B552">
        <f>IF(Sheet1!F1276='Bonus Stats Analysis'!A552, Sheet1!L1276," x")</f>
        <v>467</v>
      </c>
      <c r="E552" t="s">
        <v>8221</v>
      </c>
      <c r="F552">
        <v>3</v>
      </c>
    </row>
    <row r="553" spans="1:6" x14ac:dyDescent="0.2">
      <c r="A553" t="s">
        <v>8219</v>
      </c>
      <c r="B553">
        <f>IF(Sheet1!F1277='Bonus Stats Analysis'!A553, Sheet1!L1277," x")</f>
        <v>389</v>
      </c>
      <c r="E553" t="s">
        <v>8221</v>
      </c>
      <c r="F553">
        <v>8</v>
      </c>
    </row>
    <row r="554" spans="1:6" x14ac:dyDescent="0.2">
      <c r="A554" t="s">
        <v>8219</v>
      </c>
      <c r="B554">
        <f>IF(Sheet1!F1278='Bonus Stats Analysis'!A554, Sheet1!L1278," x")</f>
        <v>68</v>
      </c>
      <c r="E554" t="s">
        <v>8221</v>
      </c>
      <c r="F554">
        <v>0</v>
      </c>
    </row>
    <row r="555" spans="1:6" x14ac:dyDescent="0.2">
      <c r="A555" t="s">
        <v>8219</v>
      </c>
      <c r="B555">
        <f>IF(Sheet1!F1279='Bonus Stats Analysis'!A555, Sheet1!L1279," x")</f>
        <v>413</v>
      </c>
      <c r="E555" t="s">
        <v>8221</v>
      </c>
      <c r="F555">
        <v>3</v>
      </c>
    </row>
    <row r="556" spans="1:6" x14ac:dyDescent="0.2">
      <c r="A556" t="s">
        <v>8219</v>
      </c>
      <c r="B556">
        <f>IF(Sheet1!F1280='Bonus Stats Analysis'!A556, Sheet1!L1280," x")</f>
        <v>190</v>
      </c>
      <c r="E556" t="s">
        <v>8221</v>
      </c>
      <c r="F556">
        <v>3</v>
      </c>
    </row>
    <row r="557" spans="1:6" x14ac:dyDescent="0.2">
      <c r="A557" t="s">
        <v>8219</v>
      </c>
      <c r="B557">
        <f>IF(Sheet1!F1281='Bonus Stats Analysis'!A557, Sheet1!L1281," x")</f>
        <v>189</v>
      </c>
      <c r="E557" t="s">
        <v>8221</v>
      </c>
      <c r="F557">
        <v>0</v>
      </c>
    </row>
    <row r="558" spans="1:6" x14ac:dyDescent="0.2">
      <c r="A558" t="s">
        <v>8219</v>
      </c>
      <c r="B558">
        <f>IF(Sheet1!F1282='Bonus Stats Analysis'!A558, Sheet1!L1282," x")</f>
        <v>130</v>
      </c>
      <c r="E558" t="s">
        <v>8221</v>
      </c>
      <c r="F558">
        <v>19</v>
      </c>
    </row>
    <row r="559" spans="1:6" x14ac:dyDescent="0.2">
      <c r="A559" t="s">
        <v>8219</v>
      </c>
      <c r="B559">
        <f>IF(Sheet1!F1283='Bonus Stats Analysis'!A559, Sheet1!L1283," x")</f>
        <v>74</v>
      </c>
      <c r="E559" t="s">
        <v>8221</v>
      </c>
      <c r="F559">
        <v>0</v>
      </c>
    </row>
    <row r="560" spans="1:6" x14ac:dyDescent="0.2">
      <c r="A560" t="s">
        <v>8219</v>
      </c>
      <c r="B560">
        <f>IF(Sheet1!F1284='Bonus Stats Analysis'!A560, Sheet1!L1284," x")</f>
        <v>274</v>
      </c>
      <c r="E560" t="s">
        <v>8221</v>
      </c>
      <c r="F560">
        <v>2</v>
      </c>
    </row>
    <row r="561" spans="1:6" x14ac:dyDescent="0.2">
      <c r="A561" t="s">
        <v>8219</v>
      </c>
      <c r="B561">
        <f>IF(Sheet1!F1285='Bonus Stats Analysis'!A561, Sheet1!L1285," x")</f>
        <v>22</v>
      </c>
      <c r="E561" t="s">
        <v>8221</v>
      </c>
      <c r="F561">
        <v>0</v>
      </c>
    </row>
    <row r="562" spans="1:6" x14ac:dyDescent="0.2">
      <c r="A562" t="s">
        <v>8219</v>
      </c>
      <c r="B562">
        <f>IF(Sheet1!F1286='Bonus Stats Analysis'!A562, Sheet1!L1286," x")</f>
        <v>31</v>
      </c>
      <c r="E562" t="s">
        <v>8221</v>
      </c>
      <c r="F562">
        <v>0</v>
      </c>
    </row>
    <row r="563" spans="1:6" x14ac:dyDescent="0.2">
      <c r="A563" t="s">
        <v>8219</v>
      </c>
      <c r="B563">
        <f>IF(Sheet1!F1287='Bonus Stats Analysis'!A563, Sheet1!L1287," x")</f>
        <v>63</v>
      </c>
      <c r="E563" t="s">
        <v>8221</v>
      </c>
      <c r="F563">
        <v>25</v>
      </c>
    </row>
    <row r="564" spans="1:6" x14ac:dyDescent="0.2">
      <c r="A564" t="s">
        <v>8219</v>
      </c>
      <c r="B564">
        <f>IF(Sheet1!F1288='Bonus Stats Analysis'!A564, Sheet1!L1288," x")</f>
        <v>20</v>
      </c>
      <c r="E564" t="s">
        <v>8221</v>
      </c>
      <c r="F564">
        <v>8</v>
      </c>
    </row>
    <row r="565" spans="1:6" x14ac:dyDescent="0.2">
      <c r="A565" t="s">
        <v>8219</v>
      </c>
      <c r="B565">
        <f>IF(Sheet1!F1289='Bonus Stats Analysis'!A565, Sheet1!L1289," x")</f>
        <v>25</v>
      </c>
      <c r="E565" t="s">
        <v>8221</v>
      </c>
      <c r="F565">
        <v>16</v>
      </c>
    </row>
    <row r="566" spans="1:6" x14ac:dyDescent="0.2">
      <c r="A566" t="s">
        <v>8219</v>
      </c>
      <c r="B566">
        <f>IF(Sheet1!F1290='Bonus Stats Analysis'!A566, Sheet1!L1290," x")</f>
        <v>61</v>
      </c>
      <c r="E566" t="s">
        <v>8221</v>
      </c>
      <c r="F566">
        <v>3</v>
      </c>
    </row>
    <row r="567" spans="1:6" x14ac:dyDescent="0.2">
      <c r="A567" t="s">
        <v>8219</v>
      </c>
      <c r="B567">
        <f>IF(Sheet1!F1291='Bonus Stats Analysis'!A567, Sheet1!L1291," x")</f>
        <v>52</v>
      </c>
      <c r="E567" t="s">
        <v>8221</v>
      </c>
      <c r="F567">
        <v>3</v>
      </c>
    </row>
    <row r="568" spans="1:6" x14ac:dyDescent="0.2">
      <c r="A568" t="s">
        <v>8219</v>
      </c>
      <c r="B568">
        <f>IF(Sheet1!F1292='Bonus Stats Analysis'!A568, Sheet1!L1292," x")</f>
        <v>86</v>
      </c>
      <c r="E568" t="s">
        <v>8221</v>
      </c>
      <c r="F568">
        <v>2</v>
      </c>
    </row>
    <row r="569" spans="1:6" x14ac:dyDescent="0.2">
      <c r="A569" t="s">
        <v>8219</v>
      </c>
      <c r="B569">
        <f>IF(Sheet1!F1293='Bonus Stats Analysis'!A569, Sheet1!L1293," x")</f>
        <v>42</v>
      </c>
      <c r="E569" t="s">
        <v>8221</v>
      </c>
      <c r="F569">
        <v>1</v>
      </c>
    </row>
    <row r="570" spans="1:6" x14ac:dyDescent="0.2">
      <c r="A570" t="s">
        <v>8219</v>
      </c>
      <c r="B570">
        <f>IF(Sheet1!F1294='Bonus Stats Analysis'!A570, Sheet1!L1294," x")</f>
        <v>52</v>
      </c>
      <c r="E570" t="s">
        <v>8221</v>
      </c>
      <c r="F570">
        <v>0</v>
      </c>
    </row>
    <row r="571" spans="1:6" x14ac:dyDescent="0.2">
      <c r="A571" t="s">
        <v>8219</v>
      </c>
      <c r="B571">
        <f>IF(Sheet1!F1295='Bonus Stats Analysis'!A571, Sheet1!L1295," x")</f>
        <v>120</v>
      </c>
      <c r="E571" t="s">
        <v>8221</v>
      </c>
      <c r="F571">
        <v>1</v>
      </c>
    </row>
    <row r="572" spans="1:6" x14ac:dyDescent="0.2">
      <c r="A572" t="s">
        <v>8219</v>
      </c>
      <c r="B572">
        <f>IF(Sheet1!F1296='Bonus Stats Analysis'!A572, Sheet1!L1296," x")</f>
        <v>22</v>
      </c>
      <c r="E572" t="s">
        <v>8221</v>
      </c>
      <c r="F572">
        <v>19</v>
      </c>
    </row>
    <row r="573" spans="1:6" x14ac:dyDescent="0.2">
      <c r="A573" t="s">
        <v>8219</v>
      </c>
      <c r="B573">
        <f>IF(Sheet1!F1297='Bonus Stats Analysis'!A573, Sheet1!L1297," x")</f>
        <v>64</v>
      </c>
      <c r="E573" t="s">
        <v>8221</v>
      </c>
      <c r="F573">
        <v>9</v>
      </c>
    </row>
    <row r="574" spans="1:6" x14ac:dyDescent="0.2">
      <c r="A574" t="s">
        <v>8219</v>
      </c>
      <c r="B574">
        <f>IF(Sheet1!F1298='Bonus Stats Analysis'!A574, Sheet1!L1298," x")</f>
        <v>23</v>
      </c>
      <c r="E574" t="s">
        <v>8221</v>
      </c>
      <c r="F574">
        <v>1</v>
      </c>
    </row>
    <row r="575" spans="1:6" x14ac:dyDescent="0.2">
      <c r="A575" t="s">
        <v>8219</v>
      </c>
      <c r="B575">
        <f>IF(Sheet1!F1299='Bonus Stats Analysis'!A575, Sheet1!L1299," x")</f>
        <v>238</v>
      </c>
      <c r="E575" t="s">
        <v>8221</v>
      </c>
      <c r="F575">
        <v>0</v>
      </c>
    </row>
    <row r="576" spans="1:6" x14ac:dyDescent="0.2">
      <c r="A576" t="s">
        <v>8219</v>
      </c>
      <c r="B576">
        <f>IF(Sheet1!F1300='Bonus Stats Analysis'!A576, Sheet1!L1300," x")</f>
        <v>33</v>
      </c>
      <c r="E576" t="s">
        <v>8221</v>
      </c>
      <c r="F576">
        <v>1</v>
      </c>
    </row>
    <row r="577" spans="1:6" x14ac:dyDescent="0.2">
      <c r="A577" t="s">
        <v>8219</v>
      </c>
      <c r="B577">
        <f>IF(Sheet1!F1301='Bonus Stats Analysis'!A577, Sheet1!L1301," x")</f>
        <v>32</v>
      </c>
      <c r="E577" t="s">
        <v>8221</v>
      </c>
      <c r="F577">
        <v>5</v>
      </c>
    </row>
    <row r="578" spans="1:6" x14ac:dyDescent="0.2">
      <c r="A578" t="s">
        <v>8219</v>
      </c>
      <c r="B578">
        <f>IF(Sheet1!F1302='Bonus Stats Analysis'!A578, Sheet1!L1302," x")</f>
        <v>24</v>
      </c>
      <c r="E578" t="s">
        <v>8221</v>
      </c>
      <c r="F578">
        <v>85</v>
      </c>
    </row>
    <row r="579" spans="1:6" x14ac:dyDescent="0.2">
      <c r="A579" t="s">
        <v>8219</v>
      </c>
      <c r="B579">
        <f>IF(Sheet1!F1303='Bonus Stats Analysis'!A579, Sheet1!L1303," x")</f>
        <v>29</v>
      </c>
      <c r="E579" t="s">
        <v>8221</v>
      </c>
      <c r="F579">
        <v>3</v>
      </c>
    </row>
    <row r="580" spans="1:6" x14ac:dyDescent="0.2">
      <c r="A580" t="s">
        <v>8219</v>
      </c>
      <c r="B580">
        <f>IF(Sheet1!F1304='Bonus Stats Analysis'!A580, Sheet1!L1304," x")</f>
        <v>50</v>
      </c>
      <c r="E580" t="s">
        <v>8221</v>
      </c>
      <c r="F580">
        <v>4</v>
      </c>
    </row>
    <row r="581" spans="1:6" x14ac:dyDescent="0.2">
      <c r="A581" t="s">
        <v>8219</v>
      </c>
      <c r="B581">
        <f>IF(Sheet1!F1305='Bonus Stats Analysis'!A581, Sheet1!L1305," x")</f>
        <v>108</v>
      </c>
      <c r="E581" t="s">
        <v>8221</v>
      </c>
      <c r="F581">
        <v>3</v>
      </c>
    </row>
    <row r="582" spans="1:6" x14ac:dyDescent="0.2">
      <c r="A582" t="s">
        <v>8219</v>
      </c>
      <c r="B582">
        <f>IF(Sheet1!F1346='Bonus Stats Analysis'!A582, Sheet1!L1346," x")</f>
        <v>139</v>
      </c>
      <c r="E582" t="s">
        <v>8221</v>
      </c>
      <c r="F582">
        <v>5</v>
      </c>
    </row>
    <row r="583" spans="1:6" x14ac:dyDescent="0.2">
      <c r="A583" t="s">
        <v>8219</v>
      </c>
      <c r="B583">
        <f>IF(Sheet1!F1347='Bonus Stats Analysis'!A583, Sheet1!L1347," x")</f>
        <v>7</v>
      </c>
      <c r="E583" t="s">
        <v>8221</v>
      </c>
      <c r="F583">
        <v>17</v>
      </c>
    </row>
    <row r="584" spans="1:6" x14ac:dyDescent="0.2">
      <c r="A584" t="s">
        <v>8219</v>
      </c>
      <c r="B584">
        <f>IF(Sheet1!F1348='Bonus Stats Analysis'!A584, Sheet1!L1348," x")</f>
        <v>149</v>
      </c>
      <c r="E584" t="s">
        <v>8221</v>
      </c>
      <c r="F584">
        <v>3</v>
      </c>
    </row>
    <row r="585" spans="1:6" x14ac:dyDescent="0.2">
      <c r="A585" t="s">
        <v>8219</v>
      </c>
      <c r="B585">
        <f>IF(Sheet1!F1349='Bonus Stats Analysis'!A585, Sheet1!L1349," x")</f>
        <v>31</v>
      </c>
      <c r="E585" t="s">
        <v>8221</v>
      </c>
      <c r="F585">
        <v>2</v>
      </c>
    </row>
    <row r="586" spans="1:6" x14ac:dyDescent="0.2">
      <c r="A586" t="s">
        <v>8219</v>
      </c>
      <c r="B586">
        <f>IF(Sheet1!F1350='Bonus Stats Analysis'!A586, Sheet1!L1350," x")</f>
        <v>26</v>
      </c>
      <c r="E586" t="s">
        <v>8221</v>
      </c>
      <c r="F586">
        <v>6</v>
      </c>
    </row>
    <row r="587" spans="1:6" x14ac:dyDescent="0.2">
      <c r="A587" t="s">
        <v>8219</v>
      </c>
      <c r="B587">
        <f>IF(Sheet1!F1351='Bonus Stats Analysis'!A587, Sheet1!L1351," x")</f>
        <v>172</v>
      </c>
      <c r="E587" t="s">
        <v>8221</v>
      </c>
      <c r="F587">
        <v>0</v>
      </c>
    </row>
    <row r="588" spans="1:6" x14ac:dyDescent="0.2">
      <c r="A588" t="s">
        <v>8219</v>
      </c>
      <c r="B588">
        <f>IF(Sheet1!F1352='Bonus Stats Analysis'!A588, Sheet1!L1352," x")</f>
        <v>78</v>
      </c>
      <c r="E588" t="s">
        <v>8221</v>
      </c>
      <c r="F588">
        <v>1</v>
      </c>
    </row>
    <row r="589" spans="1:6" x14ac:dyDescent="0.2">
      <c r="A589" t="s">
        <v>8219</v>
      </c>
      <c r="B589">
        <f>IF(Sheet1!F1353='Bonus Stats Analysis'!A589, Sheet1!L1353," x")</f>
        <v>120</v>
      </c>
      <c r="E589" t="s">
        <v>8221</v>
      </c>
      <c r="F589">
        <v>3</v>
      </c>
    </row>
    <row r="590" spans="1:6" x14ac:dyDescent="0.2">
      <c r="A590" t="s">
        <v>8219</v>
      </c>
      <c r="B590">
        <f>IF(Sheet1!F1354='Bonus Stats Analysis'!A590, Sheet1!L1354," x")</f>
        <v>227</v>
      </c>
      <c r="E590" t="s">
        <v>8221</v>
      </c>
      <c r="F590">
        <v>13</v>
      </c>
    </row>
    <row r="591" spans="1:6" x14ac:dyDescent="0.2">
      <c r="A591" t="s">
        <v>8219</v>
      </c>
      <c r="B591">
        <f>IF(Sheet1!F1355='Bonus Stats Analysis'!A591, Sheet1!L1355," x")</f>
        <v>42</v>
      </c>
      <c r="E591" t="s">
        <v>8221</v>
      </c>
      <c r="F591">
        <v>1</v>
      </c>
    </row>
    <row r="592" spans="1:6" x14ac:dyDescent="0.2">
      <c r="A592" t="s">
        <v>8219</v>
      </c>
      <c r="B592">
        <f>IF(Sheet1!F1356='Bonus Stats Analysis'!A592, Sheet1!L1356," x")</f>
        <v>64</v>
      </c>
      <c r="E592" t="s">
        <v>8221</v>
      </c>
      <c r="F592">
        <v>1</v>
      </c>
    </row>
    <row r="593" spans="1:6" x14ac:dyDescent="0.2">
      <c r="A593" t="s">
        <v>8219</v>
      </c>
      <c r="B593">
        <f>IF(Sheet1!F1357='Bonus Stats Analysis'!A593, Sheet1!L1357," x")</f>
        <v>121</v>
      </c>
      <c r="E593" t="s">
        <v>8221</v>
      </c>
      <c r="F593">
        <v>9</v>
      </c>
    </row>
    <row r="594" spans="1:6" x14ac:dyDescent="0.2">
      <c r="A594" t="s">
        <v>8219</v>
      </c>
      <c r="B594">
        <f>IF(Sheet1!F1358='Bonus Stats Analysis'!A594, Sheet1!L1358," x")</f>
        <v>87</v>
      </c>
      <c r="E594" t="s">
        <v>8221</v>
      </c>
      <c r="F594">
        <v>0</v>
      </c>
    </row>
    <row r="595" spans="1:6" x14ac:dyDescent="0.2">
      <c r="A595" t="s">
        <v>8219</v>
      </c>
      <c r="B595">
        <f>IF(Sheet1!F1359='Bonus Stats Analysis'!A595, Sheet1!L1359," x")</f>
        <v>65</v>
      </c>
      <c r="E595" t="s">
        <v>8221</v>
      </c>
      <c r="F595">
        <v>2</v>
      </c>
    </row>
    <row r="596" spans="1:6" x14ac:dyDescent="0.2">
      <c r="A596" t="s">
        <v>8219</v>
      </c>
      <c r="B596">
        <f>IF(Sheet1!F1360='Bonus Stats Analysis'!A596, Sheet1!L1360," x")</f>
        <v>49</v>
      </c>
      <c r="E596" t="s">
        <v>8221</v>
      </c>
      <c r="F596">
        <v>1</v>
      </c>
    </row>
    <row r="597" spans="1:6" x14ac:dyDescent="0.2">
      <c r="A597" t="s">
        <v>8219</v>
      </c>
      <c r="B597">
        <f>IF(Sheet1!F1361='Bonus Stats Analysis'!A597, Sheet1!L1361," x")</f>
        <v>19</v>
      </c>
      <c r="E597" t="s">
        <v>8221</v>
      </c>
      <c r="F597">
        <v>10</v>
      </c>
    </row>
    <row r="598" spans="1:6" x14ac:dyDescent="0.2">
      <c r="A598" t="s">
        <v>8219</v>
      </c>
      <c r="B598">
        <f>IF(Sheet1!F1362='Bonus Stats Analysis'!A598, Sheet1!L1362," x")</f>
        <v>81</v>
      </c>
      <c r="E598" t="s">
        <v>8221</v>
      </c>
      <c r="F598">
        <v>3</v>
      </c>
    </row>
    <row r="599" spans="1:6" x14ac:dyDescent="0.2">
      <c r="A599" t="s">
        <v>8219</v>
      </c>
      <c r="B599">
        <f>IF(Sheet1!F1363='Bonus Stats Analysis'!A599, Sheet1!L1363," x")</f>
        <v>264</v>
      </c>
      <c r="E599" t="s">
        <v>8221</v>
      </c>
      <c r="F599">
        <v>2</v>
      </c>
    </row>
    <row r="600" spans="1:6" x14ac:dyDescent="0.2">
      <c r="A600" t="s">
        <v>8219</v>
      </c>
      <c r="B600">
        <f>IF(Sheet1!F1364='Bonus Stats Analysis'!A600, Sheet1!L1364," x")</f>
        <v>25</v>
      </c>
      <c r="E600" t="s">
        <v>8221</v>
      </c>
      <c r="F600">
        <v>2</v>
      </c>
    </row>
    <row r="601" spans="1:6" x14ac:dyDescent="0.2">
      <c r="A601" t="s">
        <v>8219</v>
      </c>
      <c r="B601">
        <f>IF(Sheet1!F1365='Bonus Stats Analysis'!A601, Sheet1!L1365," x")</f>
        <v>5</v>
      </c>
      <c r="E601" t="s">
        <v>8221</v>
      </c>
      <c r="F601">
        <v>1</v>
      </c>
    </row>
    <row r="602" spans="1:6" x14ac:dyDescent="0.2">
      <c r="A602" t="s">
        <v>8219</v>
      </c>
      <c r="B602">
        <f>IF(Sheet1!F1366='Bonus Stats Analysis'!A602, Sheet1!L1366," x")</f>
        <v>144</v>
      </c>
      <c r="E602" t="s">
        <v>8221</v>
      </c>
      <c r="F602">
        <v>14</v>
      </c>
    </row>
    <row r="603" spans="1:6" x14ac:dyDescent="0.2">
      <c r="A603" t="s">
        <v>8219</v>
      </c>
      <c r="B603">
        <f>IF(Sheet1!F1367='Bonus Stats Analysis'!A603, Sheet1!L1367," x")</f>
        <v>92</v>
      </c>
      <c r="E603" t="s">
        <v>8221</v>
      </c>
      <c r="F603">
        <v>0</v>
      </c>
    </row>
    <row r="604" spans="1:6" x14ac:dyDescent="0.2">
      <c r="A604" t="s">
        <v>8219</v>
      </c>
      <c r="B604">
        <f>IF(Sheet1!F1368='Bonus Stats Analysis'!A604, Sheet1!L1368," x")</f>
        <v>147</v>
      </c>
      <c r="E604" t="s">
        <v>8221</v>
      </c>
      <c r="F604">
        <v>0</v>
      </c>
    </row>
    <row r="605" spans="1:6" x14ac:dyDescent="0.2">
      <c r="A605" t="s">
        <v>8219</v>
      </c>
      <c r="B605">
        <f>IF(Sheet1!F1369='Bonus Stats Analysis'!A605, Sheet1!L1369," x")</f>
        <v>90</v>
      </c>
      <c r="E605" t="s">
        <v>8221</v>
      </c>
      <c r="F605">
        <v>4</v>
      </c>
    </row>
    <row r="606" spans="1:6" x14ac:dyDescent="0.2">
      <c r="A606" t="s">
        <v>8219</v>
      </c>
      <c r="B606">
        <f>IF(Sheet1!F1370='Bonus Stats Analysis'!A606, Sheet1!L1370," x")</f>
        <v>87</v>
      </c>
      <c r="E606" t="s">
        <v>8221</v>
      </c>
      <c r="F606">
        <v>3</v>
      </c>
    </row>
    <row r="607" spans="1:6" x14ac:dyDescent="0.2">
      <c r="A607" t="s">
        <v>8219</v>
      </c>
      <c r="B607">
        <f>IF(Sheet1!F1371='Bonus Stats Analysis'!A607, Sheet1!L1371," x")</f>
        <v>406</v>
      </c>
      <c r="E607" t="s">
        <v>8221</v>
      </c>
      <c r="F607">
        <v>0</v>
      </c>
    </row>
    <row r="608" spans="1:6" x14ac:dyDescent="0.2">
      <c r="A608" t="s">
        <v>8219</v>
      </c>
      <c r="B608">
        <f>IF(Sheet1!F1372='Bonus Stats Analysis'!A608, Sheet1!L1372," x")</f>
        <v>20</v>
      </c>
      <c r="E608" t="s">
        <v>8221</v>
      </c>
      <c r="F608">
        <v>5</v>
      </c>
    </row>
    <row r="609" spans="1:6" x14ac:dyDescent="0.2">
      <c r="A609" t="s">
        <v>8219</v>
      </c>
      <c r="B609">
        <f>IF(Sheet1!F1373='Bonus Stats Analysis'!A609, Sheet1!L1373," x")</f>
        <v>70</v>
      </c>
      <c r="E609" t="s">
        <v>8221</v>
      </c>
      <c r="F609">
        <v>47</v>
      </c>
    </row>
    <row r="610" spans="1:6" x14ac:dyDescent="0.2">
      <c r="A610" t="s">
        <v>8219</v>
      </c>
      <c r="B610">
        <f>IF(Sheet1!F1374='Bonus Stats Analysis'!A610, Sheet1!L1374," x")</f>
        <v>16</v>
      </c>
      <c r="E610" t="s">
        <v>8221</v>
      </c>
      <c r="F610">
        <v>0</v>
      </c>
    </row>
    <row r="611" spans="1:6" x14ac:dyDescent="0.2">
      <c r="A611" t="s">
        <v>8219</v>
      </c>
      <c r="B611">
        <f>IF(Sheet1!F1375='Bonus Stats Analysis'!A611, Sheet1!L1375," x")</f>
        <v>52</v>
      </c>
      <c r="E611" t="s">
        <v>8221</v>
      </c>
      <c r="F611">
        <v>10</v>
      </c>
    </row>
    <row r="612" spans="1:6" x14ac:dyDescent="0.2">
      <c r="A612" t="s">
        <v>8219</v>
      </c>
      <c r="B612">
        <f>IF(Sheet1!F1376='Bonus Stats Analysis'!A612, Sheet1!L1376," x")</f>
        <v>66</v>
      </c>
      <c r="E612" t="s">
        <v>8221</v>
      </c>
      <c r="F612">
        <v>11</v>
      </c>
    </row>
    <row r="613" spans="1:6" x14ac:dyDescent="0.2">
      <c r="A613" t="s">
        <v>8219</v>
      </c>
      <c r="B613">
        <f>IF(Sheet1!F1377='Bonus Stats Analysis'!A613, Sheet1!L1377," x")</f>
        <v>109</v>
      </c>
      <c r="E613" t="s">
        <v>8221</v>
      </c>
      <c r="F613">
        <v>2</v>
      </c>
    </row>
    <row r="614" spans="1:6" x14ac:dyDescent="0.2">
      <c r="A614" t="s">
        <v>8219</v>
      </c>
      <c r="B614">
        <f>IF(Sheet1!F1378='Bonus Stats Analysis'!A614, Sheet1!L1378," x")</f>
        <v>168</v>
      </c>
      <c r="E614" t="s">
        <v>8221</v>
      </c>
      <c r="F614">
        <v>2</v>
      </c>
    </row>
    <row r="615" spans="1:6" x14ac:dyDescent="0.2">
      <c r="A615" t="s">
        <v>8219</v>
      </c>
      <c r="B615">
        <f>IF(Sheet1!F1379='Bonus Stats Analysis'!A615, Sheet1!L1379," x")</f>
        <v>31</v>
      </c>
      <c r="E615" t="s">
        <v>8221</v>
      </c>
      <c r="F615">
        <v>22</v>
      </c>
    </row>
    <row r="616" spans="1:6" x14ac:dyDescent="0.2">
      <c r="A616" t="s">
        <v>8219</v>
      </c>
      <c r="B616">
        <f>IF(Sheet1!F1380='Bonus Stats Analysis'!A616, Sheet1!L1380," x")</f>
        <v>133</v>
      </c>
      <c r="E616" t="s">
        <v>8221</v>
      </c>
      <c r="F616">
        <v>8</v>
      </c>
    </row>
    <row r="617" spans="1:6" x14ac:dyDescent="0.2">
      <c r="A617" t="s">
        <v>8219</v>
      </c>
      <c r="B617">
        <f>IF(Sheet1!F1381='Bonus Stats Analysis'!A617, Sheet1!L1381," x")</f>
        <v>151</v>
      </c>
      <c r="E617" t="s">
        <v>8221</v>
      </c>
      <c r="F617">
        <v>6</v>
      </c>
    </row>
    <row r="618" spans="1:6" x14ac:dyDescent="0.2">
      <c r="A618" t="s">
        <v>8219</v>
      </c>
      <c r="B618">
        <f>IF(Sheet1!F1382='Bonus Stats Analysis'!A618, Sheet1!L1382," x")</f>
        <v>5</v>
      </c>
      <c r="E618" t="s">
        <v>8221</v>
      </c>
      <c r="F618">
        <v>1</v>
      </c>
    </row>
    <row r="619" spans="1:6" x14ac:dyDescent="0.2">
      <c r="A619" t="s">
        <v>8219</v>
      </c>
      <c r="B619">
        <f>IF(Sheet1!F1383='Bonus Stats Analysis'!A619, Sheet1!L1383," x")</f>
        <v>73</v>
      </c>
      <c r="E619" t="s">
        <v>8221</v>
      </c>
      <c r="F619">
        <v>3</v>
      </c>
    </row>
    <row r="620" spans="1:6" x14ac:dyDescent="0.2">
      <c r="A620" t="s">
        <v>8219</v>
      </c>
      <c r="B620">
        <f>IF(Sheet1!F1384='Bonus Stats Analysis'!A620, Sheet1!L1384," x")</f>
        <v>148</v>
      </c>
      <c r="E620" t="s">
        <v>8221</v>
      </c>
      <c r="F620">
        <v>0</v>
      </c>
    </row>
    <row r="621" spans="1:6" x14ac:dyDescent="0.2">
      <c r="A621" t="s">
        <v>8219</v>
      </c>
      <c r="B621">
        <f>IF(Sheet1!F1385='Bonus Stats Analysis'!A621, Sheet1!L1385," x")</f>
        <v>93</v>
      </c>
      <c r="E621" t="s">
        <v>8221</v>
      </c>
      <c r="F621">
        <v>0</v>
      </c>
    </row>
    <row r="622" spans="1:6" x14ac:dyDescent="0.2">
      <c r="A622" t="s">
        <v>8219</v>
      </c>
      <c r="B622">
        <f>IF(Sheet1!F1386='Bonus Stats Analysis'!A622, Sheet1!L1386," x")</f>
        <v>63</v>
      </c>
      <c r="E622" t="s">
        <v>8221</v>
      </c>
      <c r="F622">
        <v>0</v>
      </c>
    </row>
    <row r="623" spans="1:6" x14ac:dyDescent="0.2">
      <c r="A623" t="s">
        <v>8219</v>
      </c>
      <c r="B623">
        <f>IF(Sheet1!F1387='Bonus Stats Analysis'!A623, Sheet1!L1387," x")</f>
        <v>134</v>
      </c>
      <c r="E623" t="s">
        <v>8221</v>
      </c>
      <c r="F623">
        <v>0</v>
      </c>
    </row>
    <row r="624" spans="1:6" x14ac:dyDescent="0.2">
      <c r="A624" t="s">
        <v>8219</v>
      </c>
      <c r="B624">
        <f>IF(Sheet1!F1388='Bonus Stats Analysis'!A624, Sheet1!L1388," x")</f>
        <v>14</v>
      </c>
      <c r="E624" t="s">
        <v>8221</v>
      </c>
      <c r="F624">
        <v>0</v>
      </c>
    </row>
    <row r="625" spans="1:6" x14ac:dyDescent="0.2">
      <c r="A625" t="s">
        <v>8219</v>
      </c>
      <c r="B625">
        <f>IF(Sheet1!F1389='Bonus Stats Analysis'!A625, Sheet1!L1389," x")</f>
        <v>78</v>
      </c>
      <c r="E625" t="s">
        <v>8221</v>
      </c>
      <c r="F625">
        <v>3</v>
      </c>
    </row>
    <row r="626" spans="1:6" x14ac:dyDescent="0.2">
      <c r="A626" t="s">
        <v>8219</v>
      </c>
      <c r="B626">
        <f>IF(Sheet1!F1390='Bonus Stats Analysis'!A626, Sheet1!L1390," x")</f>
        <v>112</v>
      </c>
      <c r="E626" t="s">
        <v>8221</v>
      </c>
      <c r="F626">
        <v>0</v>
      </c>
    </row>
    <row r="627" spans="1:6" x14ac:dyDescent="0.2">
      <c r="A627" t="s">
        <v>8219</v>
      </c>
      <c r="B627">
        <f>IF(Sheet1!F1391='Bonus Stats Analysis'!A627, Sheet1!L1391," x")</f>
        <v>34</v>
      </c>
      <c r="E627" t="s">
        <v>8221</v>
      </c>
      <c r="F627">
        <v>0</v>
      </c>
    </row>
    <row r="628" spans="1:6" x14ac:dyDescent="0.2">
      <c r="A628" t="s">
        <v>8219</v>
      </c>
      <c r="B628">
        <f>IF(Sheet1!F1392='Bonus Stats Analysis'!A628, Sheet1!L1392," x")</f>
        <v>19</v>
      </c>
      <c r="E628" t="s">
        <v>8221</v>
      </c>
      <c r="F628">
        <v>1</v>
      </c>
    </row>
    <row r="629" spans="1:6" x14ac:dyDescent="0.2">
      <c r="A629" t="s">
        <v>8219</v>
      </c>
      <c r="B629">
        <f>IF(Sheet1!F1393='Bonus Stats Analysis'!A629, Sheet1!L1393," x")</f>
        <v>13</v>
      </c>
      <c r="E629" t="s">
        <v>8221</v>
      </c>
      <c r="F629">
        <v>6</v>
      </c>
    </row>
    <row r="630" spans="1:6" x14ac:dyDescent="0.2">
      <c r="A630" t="s">
        <v>8219</v>
      </c>
      <c r="B630">
        <f>IF(Sheet1!F1394='Bonus Stats Analysis'!A630, Sheet1!L1394," x")</f>
        <v>104</v>
      </c>
      <c r="E630" t="s">
        <v>8221</v>
      </c>
      <c r="F630">
        <v>1</v>
      </c>
    </row>
    <row r="631" spans="1:6" x14ac:dyDescent="0.2">
      <c r="A631" t="s">
        <v>8219</v>
      </c>
      <c r="B631">
        <f>IF(Sheet1!F1395='Bonus Stats Analysis'!A631, Sheet1!L1395," x")</f>
        <v>52</v>
      </c>
      <c r="E631" t="s">
        <v>8221</v>
      </c>
      <c r="F631">
        <v>2</v>
      </c>
    </row>
    <row r="632" spans="1:6" x14ac:dyDescent="0.2">
      <c r="A632" t="s">
        <v>8219</v>
      </c>
      <c r="B632">
        <f>IF(Sheet1!F1396='Bonus Stats Analysis'!A632, Sheet1!L1396," x")</f>
        <v>17</v>
      </c>
      <c r="E632" t="s">
        <v>8221</v>
      </c>
      <c r="F632">
        <v>0</v>
      </c>
    </row>
    <row r="633" spans="1:6" x14ac:dyDescent="0.2">
      <c r="A633" t="s">
        <v>8219</v>
      </c>
      <c r="B633">
        <f>IF(Sheet1!F1397='Bonus Stats Analysis'!A633, Sheet1!L1397," x")</f>
        <v>82</v>
      </c>
      <c r="E633" t="s">
        <v>8221</v>
      </c>
      <c r="F633">
        <v>3</v>
      </c>
    </row>
    <row r="634" spans="1:6" x14ac:dyDescent="0.2">
      <c r="A634" t="s">
        <v>8219</v>
      </c>
      <c r="B634">
        <f>IF(Sheet1!F1398='Bonus Stats Analysis'!A634, Sheet1!L1398," x")</f>
        <v>73</v>
      </c>
      <c r="E634" t="s">
        <v>8221</v>
      </c>
      <c r="F634">
        <v>3</v>
      </c>
    </row>
    <row r="635" spans="1:6" x14ac:dyDescent="0.2">
      <c r="A635" t="s">
        <v>8219</v>
      </c>
      <c r="B635">
        <f>IF(Sheet1!F1399='Bonus Stats Analysis'!A635, Sheet1!L1399," x")</f>
        <v>158</v>
      </c>
      <c r="E635" t="s">
        <v>8221</v>
      </c>
      <c r="F635">
        <v>0</v>
      </c>
    </row>
    <row r="636" spans="1:6" x14ac:dyDescent="0.2">
      <c r="A636" t="s">
        <v>8219</v>
      </c>
      <c r="B636">
        <f>IF(Sheet1!F1400='Bonus Stats Analysis'!A636, Sheet1!L1400," x")</f>
        <v>65</v>
      </c>
      <c r="E636" t="s">
        <v>8221</v>
      </c>
      <c r="F636">
        <v>6</v>
      </c>
    </row>
    <row r="637" spans="1:6" x14ac:dyDescent="0.2">
      <c r="A637" t="s">
        <v>8219</v>
      </c>
      <c r="B637">
        <f>IF(Sheet1!F1401='Bonus Stats Analysis'!A637, Sheet1!L1401," x")</f>
        <v>184</v>
      </c>
      <c r="E637" t="s">
        <v>8221</v>
      </c>
      <c r="F637">
        <v>0</v>
      </c>
    </row>
    <row r="638" spans="1:6" x14ac:dyDescent="0.2">
      <c r="A638" t="s">
        <v>8219</v>
      </c>
      <c r="B638">
        <f>IF(Sheet1!F1402='Bonus Stats Analysis'!A638, Sheet1!L1402," x")</f>
        <v>34</v>
      </c>
      <c r="E638" t="s">
        <v>8221</v>
      </c>
      <c r="F638">
        <v>19</v>
      </c>
    </row>
    <row r="639" spans="1:6" x14ac:dyDescent="0.2">
      <c r="A639" t="s">
        <v>8219</v>
      </c>
      <c r="B639">
        <f>IF(Sheet1!F1403='Bonus Stats Analysis'!A639, Sheet1!L1403," x")</f>
        <v>240</v>
      </c>
      <c r="E639" t="s">
        <v>8221</v>
      </c>
      <c r="F639">
        <v>1</v>
      </c>
    </row>
    <row r="640" spans="1:6" x14ac:dyDescent="0.2">
      <c r="A640" t="s">
        <v>8219</v>
      </c>
      <c r="B640">
        <f>IF(Sheet1!F1404='Bonus Stats Analysis'!A640, Sheet1!L1404," x")</f>
        <v>113</v>
      </c>
      <c r="E640" t="s">
        <v>8221</v>
      </c>
      <c r="F640">
        <v>2</v>
      </c>
    </row>
    <row r="641" spans="1:6" x14ac:dyDescent="0.2">
      <c r="A641" t="s">
        <v>8219</v>
      </c>
      <c r="B641">
        <f>IF(Sheet1!F1405='Bonus Stats Analysis'!A641, Sheet1!L1405," x")</f>
        <v>66</v>
      </c>
      <c r="E641" t="s">
        <v>8221</v>
      </c>
      <c r="F641">
        <v>0</v>
      </c>
    </row>
    <row r="642" spans="1:6" x14ac:dyDescent="0.2">
      <c r="A642" t="s">
        <v>8219</v>
      </c>
      <c r="B642">
        <f>IF(Sheet1!F1463='Bonus Stats Analysis'!A642, Sheet1!L1463," x")</f>
        <v>340</v>
      </c>
      <c r="E642" t="s">
        <v>8221</v>
      </c>
      <c r="F642">
        <v>11</v>
      </c>
    </row>
    <row r="643" spans="1:6" x14ac:dyDescent="0.2">
      <c r="A643" t="s">
        <v>8219</v>
      </c>
      <c r="B643">
        <f>IF(Sheet1!F1464='Bonus Stats Analysis'!A643, Sheet1!L1464," x")</f>
        <v>150</v>
      </c>
      <c r="E643" t="s">
        <v>8221</v>
      </c>
      <c r="F643">
        <v>0</v>
      </c>
    </row>
    <row r="644" spans="1:6" x14ac:dyDescent="0.2">
      <c r="A644" t="s">
        <v>8219</v>
      </c>
      <c r="B644">
        <f>IF(Sheet1!F1465='Bonus Stats Analysis'!A644, Sheet1!L1465," x")</f>
        <v>25</v>
      </c>
      <c r="E644" t="s">
        <v>8221</v>
      </c>
      <c r="F644">
        <v>0</v>
      </c>
    </row>
    <row r="645" spans="1:6" x14ac:dyDescent="0.2">
      <c r="A645" t="s">
        <v>8219</v>
      </c>
      <c r="B645">
        <f>IF(Sheet1!F1466='Bonus Stats Analysis'!A645, Sheet1!L1466," x")</f>
        <v>234</v>
      </c>
      <c r="E645" t="s">
        <v>8221</v>
      </c>
      <c r="F645">
        <v>1</v>
      </c>
    </row>
    <row r="646" spans="1:6" x14ac:dyDescent="0.2">
      <c r="A646" t="s">
        <v>8219</v>
      </c>
      <c r="B646">
        <f>IF(Sheet1!F1467='Bonus Stats Analysis'!A646, Sheet1!L1467," x")</f>
        <v>2602</v>
      </c>
      <c r="E646" t="s">
        <v>8221</v>
      </c>
      <c r="F646">
        <v>3</v>
      </c>
    </row>
    <row r="647" spans="1:6" x14ac:dyDescent="0.2">
      <c r="A647" t="s">
        <v>8219</v>
      </c>
      <c r="B647">
        <f>IF(Sheet1!F1468='Bonus Stats Analysis'!A647, Sheet1!L1468," x")</f>
        <v>248</v>
      </c>
      <c r="E647" t="s">
        <v>8221</v>
      </c>
      <c r="F647">
        <v>1</v>
      </c>
    </row>
    <row r="648" spans="1:6" x14ac:dyDescent="0.2">
      <c r="A648" t="s">
        <v>8219</v>
      </c>
      <c r="B648">
        <f>IF(Sheet1!F1469='Bonus Stats Analysis'!A648, Sheet1!L1469," x")</f>
        <v>600</v>
      </c>
      <c r="E648" t="s">
        <v>8221</v>
      </c>
      <c r="F648">
        <v>15</v>
      </c>
    </row>
    <row r="649" spans="1:6" x14ac:dyDescent="0.2">
      <c r="A649" t="s">
        <v>8219</v>
      </c>
      <c r="B649">
        <f>IF(Sheet1!F1470='Bonus Stats Analysis'!A649, Sheet1!L1470," x")</f>
        <v>293</v>
      </c>
      <c r="E649" t="s">
        <v>8221</v>
      </c>
      <c r="F649">
        <v>2</v>
      </c>
    </row>
    <row r="650" spans="1:6" x14ac:dyDescent="0.2">
      <c r="A650" t="s">
        <v>8219</v>
      </c>
      <c r="B650">
        <f>IF(Sheet1!F1471='Bonus Stats Analysis'!A650, Sheet1!L1471," x")</f>
        <v>321</v>
      </c>
      <c r="E650" t="s">
        <v>8221</v>
      </c>
      <c r="F650">
        <v>1</v>
      </c>
    </row>
    <row r="651" spans="1:6" x14ac:dyDescent="0.2">
      <c r="A651" t="s">
        <v>8219</v>
      </c>
      <c r="B651">
        <f>IF(Sheet1!F1472='Bonus Stats Analysis'!A651, Sheet1!L1472," x")</f>
        <v>81</v>
      </c>
      <c r="E651" t="s">
        <v>8221</v>
      </c>
      <c r="F651">
        <v>1</v>
      </c>
    </row>
    <row r="652" spans="1:6" x14ac:dyDescent="0.2">
      <c r="A652" t="s">
        <v>8219</v>
      </c>
      <c r="B652">
        <f>IF(Sheet1!F1473='Bonus Stats Analysis'!A652, Sheet1!L1473," x")</f>
        <v>343</v>
      </c>
      <c r="E652" t="s">
        <v>8221</v>
      </c>
      <c r="F652">
        <v>0</v>
      </c>
    </row>
    <row r="653" spans="1:6" x14ac:dyDescent="0.2">
      <c r="A653" t="s">
        <v>8219</v>
      </c>
      <c r="B653">
        <f>IF(Sheet1!F1474='Bonus Stats Analysis'!A653, Sheet1!L1474," x")</f>
        <v>336</v>
      </c>
      <c r="E653" t="s">
        <v>8221</v>
      </c>
      <c r="F653">
        <v>1</v>
      </c>
    </row>
    <row r="654" spans="1:6" x14ac:dyDescent="0.2">
      <c r="A654" t="s">
        <v>8219</v>
      </c>
      <c r="B654">
        <f>IF(Sheet1!F1475='Bonus Stats Analysis'!A654, Sheet1!L1475," x")</f>
        <v>47</v>
      </c>
      <c r="E654" t="s">
        <v>8221</v>
      </c>
      <c r="F654">
        <v>11</v>
      </c>
    </row>
    <row r="655" spans="1:6" x14ac:dyDescent="0.2">
      <c r="A655" t="s">
        <v>8219</v>
      </c>
      <c r="B655">
        <f>IF(Sheet1!F1476='Bonus Stats Analysis'!A655, Sheet1!L1476," x")</f>
        <v>76</v>
      </c>
      <c r="E655" t="s">
        <v>8221</v>
      </c>
      <c r="F655">
        <v>0</v>
      </c>
    </row>
    <row r="656" spans="1:6" x14ac:dyDescent="0.2">
      <c r="A656" t="s">
        <v>8219</v>
      </c>
      <c r="B656">
        <f>IF(Sheet1!F1477='Bonus Stats Analysis'!A656, Sheet1!L1477," x")</f>
        <v>441</v>
      </c>
      <c r="E656" t="s">
        <v>8221</v>
      </c>
      <c r="F656">
        <v>1</v>
      </c>
    </row>
    <row r="657" spans="1:6" x14ac:dyDescent="0.2">
      <c r="A657" t="s">
        <v>8219</v>
      </c>
      <c r="B657">
        <f>IF(Sheet1!F1478='Bonus Stats Analysis'!A657, Sheet1!L1478," x")</f>
        <v>916</v>
      </c>
      <c r="E657" t="s">
        <v>8221</v>
      </c>
      <c r="F657">
        <v>6</v>
      </c>
    </row>
    <row r="658" spans="1:6" x14ac:dyDescent="0.2">
      <c r="A658" t="s">
        <v>8219</v>
      </c>
      <c r="B658">
        <f>IF(Sheet1!F1479='Bonus Stats Analysis'!A658, Sheet1!L1479," x")</f>
        <v>369</v>
      </c>
      <c r="E658" t="s">
        <v>8221</v>
      </c>
      <c r="F658">
        <v>7</v>
      </c>
    </row>
    <row r="659" spans="1:6" x14ac:dyDescent="0.2">
      <c r="A659" t="s">
        <v>8219</v>
      </c>
      <c r="B659">
        <f>IF(Sheet1!F1480='Bonus Stats Analysis'!A659, Sheet1!L1480," x")</f>
        <v>20242</v>
      </c>
      <c r="E659" t="s">
        <v>8221</v>
      </c>
      <c r="F659">
        <v>0</v>
      </c>
    </row>
    <row r="660" spans="1:6" x14ac:dyDescent="0.2">
      <c r="A660" t="s">
        <v>8219</v>
      </c>
      <c r="B660">
        <f>IF(Sheet1!F1481='Bonus Stats Analysis'!A660, Sheet1!L1481," x")</f>
        <v>71</v>
      </c>
      <c r="E660" t="s">
        <v>8221</v>
      </c>
      <c r="F660">
        <v>16</v>
      </c>
    </row>
    <row r="661" spans="1:6" x14ac:dyDescent="0.2">
      <c r="A661" t="s">
        <v>8219</v>
      </c>
      <c r="B661">
        <f>IF(Sheet1!F1482='Bonus Stats Analysis'!A661, Sheet1!L1482," x")</f>
        <v>635</v>
      </c>
      <c r="E661" t="s">
        <v>8221</v>
      </c>
      <c r="F661">
        <v>0</v>
      </c>
    </row>
    <row r="662" spans="1:6" x14ac:dyDescent="0.2">
      <c r="A662" t="s">
        <v>8219</v>
      </c>
      <c r="B662">
        <f>IF(Sheet1!F1503='Bonus Stats Analysis'!A662, Sheet1!L1503," x")</f>
        <v>885</v>
      </c>
      <c r="E662" t="s">
        <v>8221</v>
      </c>
      <c r="F662">
        <v>0</v>
      </c>
    </row>
    <row r="663" spans="1:6" x14ac:dyDescent="0.2">
      <c r="A663" t="s">
        <v>8219</v>
      </c>
      <c r="B663">
        <f>IF(Sheet1!F1504='Bonus Stats Analysis'!A663, Sheet1!L1504," x")</f>
        <v>329</v>
      </c>
      <c r="E663" t="s">
        <v>8221</v>
      </c>
      <c r="F663">
        <v>0</v>
      </c>
    </row>
    <row r="664" spans="1:6" x14ac:dyDescent="0.2">
      <c r="A664" t="s">
        <v>8219</v>
      </c>
      <c r="B664">
        <f>IF(Sheet1!F1505='Bonus Stats Analysis'!A664, Sheet1!L1505," x")</f>
        <v>71</v>
      </c>
      <c r="E664" t="s">
        <v>8221</v>
      </c>
      <c r="F664">
        <v>12</v>
      </c>
    </row>
    <row r="665" spans="1:6" x14ac:dyDescent="0.2">
      <c r="A665" t="s">
        <v>8219</v>
      </c>
      <c r="B665">
        <f>IF(Sheet1!F1506='Bonus Stats Analysis'!A665, Sheet1!L1506," x")</f>
        <v>269</v>
      </c>
      <c r="E665" t="s">
        <v>8221</v>
      </c>
      <c r="F665">
        <v>1</v>
      </c>
    </row>
    <row r="666" spans="1:6" x14ac:dyDescent="0.2">
      <c r="A666" t="s">
        <v>8219</v>
      </c>
      <c r="B666">
        <f>IF(Sheet1!F1507='Bonus Stats Analysis'!A666, Sheet1!L1507," x")</f>
        <v>345</v>
      </c>
      <c r="E666" t="s">
        <v>8221</v>
      </c>
      <c r="F666">
        <v>3</v>
      </c>
    </row>
    <row r="667" spans="1:6" x14ac:dyDescent="0.2">
      <c r="A667" t="s">
        <v>8219</v>
      </c>
      <c r="B667">
        <f>IF(Sheet1!F1508='Bonus Stats Analysis'!A667, Sheet1!L1508," x")</f>
        <v>43</v>
      </c>
      <c r="E667" t="s">
        <v>8221</v>
      </c>
      <c r="F667">
        <v>1</v>
      </c>
    </row>
    <row r="668" spans="1:6" x14ac:dyDescent="0.2">
      <c r="A668" t="s">
        <v>8219</v>
      </c>
      <c r="B668">
        <f>IF(Sheet1!F1509='Bonus Stats Analysis'!A668, Sheet1!L1509," x")</f>
        <v>33</v>
      </c>
      <c r="E668" t="s">
        <v>8221</v>
      </c>
      <c r="F668">
        <v>4</v>
      </c>
    </row>
    <row r="669" spans="1:6" x14ac:dyDescent="0.2">
      <c r="A669" t="s">
        <v>8219</v>
      </c>
      <c r="B669">
        <f>IF(Sheet1!F1510='Bonus Stats Analysis'!A669, Sheet1!L1510," x")</f>
        <v>211</v>
      </c>
      <c r="E669" t="s">
        <v>8221</v>
      </c>
      <c r="F669">
        <v>1</v>
      </c>
    </row>
    <row r="670" spans="1:6" x14ac:dyDescent="0.2">
      <c r="A670" t="s">
        <v>8219</v>
      </c>
      <c r="B670">
        <f>IF(Sheet1!F1511='Bonus Stats Analysis'!A670, Sheet1!L1511," x")</f>
        <v>196</v>
      </c>
      <c r="E670" t="s">
        <v>8221</v>
      </c>
      <c r="F670">
        <v>3</v>
      </c>
    </row>
    <row r="671" spans="1:6" x14ac:dyDescent="0.2">
      <c r="A671" t="s">
        <v>8219</v>
      </c>
      <c r="B671">
        <f>IF(Sheet1!F1512='Bonus Stats Analysis'!A671, Sheet1!L1512," x")</f>
        <v>405</v>
      </c>
      <c r="E671" t="s">
        <v>8221</v>
      </c>
      <c r="F671">
        <v>1</v>
      </c>
    </row>
    <row r="672" spans="1:6" x14ac:dyDescent="0.2">
      <c r="A672" t="s">
        <v>8219</v>
      </c>
      <c r="B672">
        <f>IF(Sheet1!F1513='Bonus Stats Analysis'!A672, Sheet1!L1513," x")</f>
        <v>206</v>
      </c>
      <c r="E672" t="s">
        <v>8221</v>
      </c>
      <c r="F672">
        <v>0</v>
      </c>
    </row>
    <row r="673" spans="1:6" x14ac:dyDescent="0.2">
      <c r="A673" t="s">
        <v>8219</v>
      </c>
      <c r="B673">
        <f>IF(Sheet1!F1514='Bonus Stats Analysis'!A673, Sheet1!L1514," x")</f>
        <v>335</v>
      </c>
      <c r="E673" t="s">
        <v>8221</v>
      </c>
      <c r="F673">
        <v>12</v>
      </c>
    </row>
    <row r="674" spans="1:6" x14ac:dyDescent="0.2">
      <c r="A674" t="s">
        <v>8219</v>
      </c>
      <c r="B674">
        <f>IF(Sheet1!F1515='Bonus Stats Analysis'!A674, Sheet1!L1515," x")</f>
        <v>215</v>
      </c>
      <c r="E674" t="s">
        <v>8221</v>
      </c>
      <c r="F674">
        <v>0</v>
      </c>
    </row>
    <row r="675" spans="1:6" x14ac:dyDescent="0.2">
      <c r="A675" t="s">
        <v>8219</v>
      </c>
      <c r="B675">
        <f>IF(Sheet1!F1516='Bonus Stats Analysis'!A675, Sheet1!L1516," x")</f>
        <v>176</v>
      </c>
      <c r="E675" t="s">
        <v>8221</v>
      </c>
      <c r="F675">
        <v>1</v>
      </c>
    </row>
    <row r="676" spans="1:6" x14ac:dyDescent="0.2">
      <c r="A676" t="s">
        <v>8219</v>
      </c>
      <c r="B676">
        <f>IF(Sheet1!F1517='Bonus Stats Analysis'!A676, Sheet1!L1517," x")</f>
        <v>555</v>
      </c>
      <c r="E676" t="s">
        <v>8221</v>
      </c>
      <c r="F676">
        <v>0</v>
      </c>
    </row>
    <row r="677" spans="1:6" x14ac:dyDescent="0.2">
      <c r="A677" t="s">
        <v>8219</v>
      </c>
      <c r="B677">
        <f>IF(Sheet1!F1518='Bonus Stats Analysis'!A677, Sheet1!L1518," x")</f>
        <v>116</v>
      </c>
      <c r="E677" t="s">
        <v>8221</v>
      </c>
      <c r="F677">
        <v>0</v>
      </c>
    </row>
    <row r="678" spans="1:6" x14ac:dyDescent="0.2">
      <c r="A678" t="s">
        <v>8219</v>
      </c>
      <c r="B678">
        <f>IF(Sheet1!F1519='Bonus Stats Analysis'!A678, Sheet1!L1519," x")</f>
        <v>615</v>
      </c>
      <c r="E678" t="s">
        <v>8221</v>
      </c>
      <c r="F678">
        <v>2</v>
      </c>
    </row>
    <row r="679" spans="1:6" x14ac:dyDescent="0.2">
      <c r="A679" t="s">
        <v>8219</v>
      </c>
      <c r="B679">
        <f>IF(Sheet1!F1520='Bonus Stats Analysis'!A679, Sheet1!L1520," x")</f>
        <v>236</v>
      </c>
      <c r="E679" t="s">
        <v>8221</v>
      </c>
      <c r="F679">
        <v>92</v>
      </c>
    </row>
    <row r="680" spans="1:6" x14ac:dyDescent="0.2">
      <c r="A680" t="s">
        <v>8219</v>
      </c>
      <c r="B680">
        <f>IF(Sheet1!F1521='Bonus Stats Analysis'!A680, Sheet1!L1521," x")</f>
        <v>145</v>
      </c>
      <c r="E680" t="s">
        <v>8221</v>
      </c>
      <c r="F680">
        <v>0</v>
      </c>
    </row>
    <row r="681" spans="1:6" x14ac:dyDescent="0.2">
      <c r="A681" t="s">
        <v>8219</v>
      </c>
      <c r="B681">
        <f>IF(Sheet1!F1522='Bonus Stats Analysis'!A681, Sheet1!L1522," x")</f>
        <v>167</v>
      </c>
      <c r="E681" t="s">
        <v>8221</v>
      </c>
      <c r="F681">
        <v>3</v>
      </c>
    </row>
    <row r="682" spans="1:6" x14ac:dyDescent="0.2">
      <c r="A682" t="s">
        <v>8219</v>
      </c>
      <c r="B682">
        <f>IF(Sheet1!F1523='Bonus Stats Analysis'!A682, Sheet1!L1523," x")</f>
        <v>235</v>
      </c>
      <c r="E682" t="s">
        <v>8221</v>
      </c>
      <c r="F682">
        <v>10</v>
      </c>
    </row>
    <row r="683" spans="1:6" x14ac:dyDescent="0.2">
      <c r="A683" t="s">
        <v>8219</v>
      </c>
      <c r="B683">
        <f>IF(Sheet1!F1524='Bonus Stats Analysis'!A683, Sheet1!L1524," x")</f>
        <v>452</v>
      </c>
      <c r="E683" t="s">
        <v>8221</v>
      </c>
      <c r="F683">
        <v>7</v>
      </c>
    </row>
    <row r="684" spans="1:6" x14ac:dyDescent="0.2">
      <c r="A684" t="s">
        <v>8219</v>
      </c>
      <c r="B684">
        <f>IF(Sheet1!F1525='Bonus Stats Analysis'!A684, Sheet1!L1525," x")</f>
        <v>241</v>
      </c>
      <c r="E684" t="s">
        <v>8221</v>
      </c>
      <c r="F684">
        <v>3</v>
      </c>
    </row>
    <row r="685" spans="1:6" x14ac:dyDescent="0.2">
      <c r="A685" t="s">
        <v>8219</v>
      </c>
      <c r="B685">
        <f>IF(Sheet1!F1526='Bonus Stats Analysis'!A685, Sheet1!L1526," x")</f>
        <v>28</v>
      </c>
      <c r="E685" t="s">
        <v>8221</v>
      </c>
      <c r="F685">
        <v>0</v>
      </c>
    </row>
    <row r="686" spans="1:6" x14ac:dyDescent="0.2">
      <c r="A686" t="s">
        <v>8219</v>
      </c>
      <c r="B686">
        <f>IF(Sheet1!F1527='Bonus Stats Analysis'!A686, Sheet1!L1527," x")</f>
        <v>140</v>
      </c>
      <c r="E686" t="s">
        <v>8221</v>
      </c>
      <c r="F686">
        <v>1</v>
      </c>
    </row>
    <row r="687" spans="1:6" x14ac:dyDescent="0.2">
      <c r="A687" t="s">
        <v>8219</v>
      </c>
      <c r="B687">
        <f>IF(Sheet1!F1528='Bonus Stats Analysis'!A687, Sheet1!L1528," x")</f>
        <v>280</v>
      </c>
      <c r="E687" t="s">
        <v>8221</v>
      </c>
      <c r="F687">
        <v>0</v>
      </c>
    </row>
    <row r="688" spans="1:6" x14ac:dyDescent="0.2">
      <c r="A688" t="s">
        <v>8219</v>
      </c>
      <c r="B688">
        <f>IF(Sheet1!F1529='Bonus Stats Analysis'!A688, Sheet1!L1529," x")</f>
        <v>70</v>
      </c>
      <c r="E688" t="s">
        <v>8221</v>
      </c>
      <c r="F688">
        <v>9</v>
      </c>
    </row>
    <row r="689" spans="1:6" x14ac:dyDescent="0.2">
      <c r="A689" t="s">
        <v>8219</v>
      </c>
      <c r="B689">
        <f>IF(Sheet1!F1530='Bonus Stats Analysis'!A689, Sheet1!L1530," x")</f>
        <v>160</v>
      </c>
      <c r="E689" t="s">
        <v>8221</v>
      </c>
      <c r="F689">
        <v>2</v>
      </c>
    </row>
    <row r="690" spans="1:6" x14ac:dyDescent="0.2">
      <c r="A690" t="s">
        <v>8219</v>
      </c>
      <c r="B690">
        <f>IF(Sheet1!F1531='Bonus Stats Analysis'!A690, Sheet1!L1531," x")</f>
        <v>141</v>
      </c>
      <c r="E690" t="s">
        <v>8221</v>
      </c>
      <c r="F690">
        <v>1</v>
      </c>
    </row>
    <row r="691" spans="1:6" x14ac:dyDescent="0.2">
      <c r="A691" t="s">
        <v>8219</v>
      </c>
      <c r="B691">
        <f>IF(Sheet1!F1532='Bonus Stats Analysis'!A691, Sheet1!L1532," x")</f>
        <v>874</v>
      </c>
      <c r="E691" t="s">
        <v>8221</v>
      </c>
      <c r="F691">
        <v>2</v>
      </c>
    </row>
    <row r="692" spans="1:6" x14ac:dyDescent="0.2">
      <c r="A692" t="s">
        <v>8219</v>
      </c>
      <c r="B692">
        <f>IF(Sheet1!F1533='Bonus Stats Analysis'!A692, Sheet1!L1533," x")</f>
        <v>73</v>
      </c>
      <c r="E692" t="s">
        <v>8221</v>
      </c>
      <c r="F692">
        <v>11</v>
      </c>
    </row>
    <row r="693" spans="1:6" x14ac:dyDescent="0.2">
      <c r="A693" t="s">
        <v>8219</v>
      </c>
      <c r="B693">
        <f>IF(Sheet1!F1534='Bonus Stats Analysis'!A693, Sheet1!L1534," x")</f>
        <v>294</v>
      </c>
      <c r="E693" t="s">
        <v>8221</v>
      </c>
      <c r="F693">
        <v>0</v>
      </c>
    </row>
    <row r="694" spans="1:6" x14ac:dyDescent="0.2">
      <c r="A694" t="s">
        <v>8219</v>
      </c>
      <c r="B694">
        <f>IF(Sheet1!F1535='Bonus Stats Analysis'!A694, Sheet1!L1535," x")</f>
        <v>740</v>
      </c>
      <c r="E694" t="s">
        <v>8221</v>
      </c>
      <c r="F694">
        <v>0</v>
      </c>
    </row>
    <row r="695" spans="1:6" x14ac:dyDescent="0.2">
      <c r="A695" t="s">
        <v>8219</v>
      </c>
      <c r="B695">
        <f>IF(Sheet1!F1536='Bonus Stats Analysis'!A695, Sheet1!L1536," x")</f>
        <v>369</v>
      </c>
      <c r="E695" t="s">
        <v>8221</v>
      </c>
      <c r="F695">
        <v>9</v>
      </c>
    </row>
    <row r="696" spans="1:6" x14ac:dyDescent="0.2">
      <c r="A696" t="s">
        <v>8219</v>
      </c>
      <c r="B696">
        <f>IF(Sheet1!F1537='Bonus Stats Analysis'!A696, Sheet1!L1537," x")</f>
        <v>110</v>
      </c>
      <c r="E696" t="s">
        <v>8221</v>
      </c>
      <c r="F696">
        <v>0</v>
      </c>
    </row>
    <row r="697" spans="1:6" x14ac:dyDescent="0.2">
      <c r="A697" t="s">
        <v>8219</v>
      </c>
      <c r="B697">
        <f>IF(Sheet1!F1538='Bonus Stats Analysis'!A697, Sheet1!L1538," x")</f>
        <v>455</v>
      </c>
      <c r="E697" t="s">
        <v>8221</v>
      </c>
      <c r="F697">
        <v>4</v>
      </c>
    </row>
    <row r="698" spans="1:6" x14ac:dyDescent="0.2">
      <c r="A698" t="s">
        <v>8219</v>
      </c>
      <c r="B698">
        <f>IF(Sheet1!F1539='Bonus Stats Analysis'!A698, Sheet1!L1539," x")</f>
        <v>224</v>
      </c>
      <c r="E698" t="s">
        <v>8221</v>
      </c>
      <c r="F698">
        <v>1</v>
      </c>
    </row>
    <row r="699" spans="1:6" x14ac:dyDescent="0.2">
      <c r="A699" t="s">
        <v>8219</v>
      </c>
      <c r="B699">
        <f>IF(Sheet1!F1540='Bonus Stats Analysis'!A699, Sheet1!L1540," x")</f>
        <v>46</v>
      </c>
      <c r="E699" t="s">
        <v>8221</v>
      </c>
      <c r="F699">
        <v>2</v>
      </c>
    </row>
    <row r="700" spans="1:6" x14ac:dyDescent="0.2">
      <c r="A700" t="s">
        <v>8219</v>
      </c>
      <c r="B700">
        <f>IF(Sheet1!F1541='Bonus Stats Analysis'!A700, Sheet1!L1541," x")</f>
        <v>284</v>
      </c>
      <c r="E700" t="s">
        <v>8221</v>
      </c>
      <c r="F700">
        <v>0</v>
      </c>
    </row>
    <row r="701" spans="1:6" x14ac:dyDescent="0.2">
      <c r="A701" t="s">
        <v>8219</v>
      </c>
      <c r="B701">
        <f>IF(Sheet1!F1542='Bonus Stats Analysis'!A701, Sheet1!L1542," x")</f>
        <v>98</v>
      </c>
      <c r="E701" t="s">
        <v>8221</v>
      </c>
      <c r="F701">
        <v>1</v>
      </c>
    </row>
    <row r="702" spans="1:6" x14ac:dyDescent="0.2">
      <c r="A702" t="s">
        <v>8219</v>
      </c>
      <c r="B702">
        <f>IF(Sheet1!F1603='Bonus Stats Analysis'!A702, Sheet1!L1603," x")</f>
        <v>56</v>
      </c>
      <c r="E702" t="s">
        <v>8221</v>
      </c>
      <c r="F702">
        <v>17</v>
      </c>
    </row>
    <row r="703" spans="1:6" x14ac:dyDescent="0.2">
      <c r="A703" t="s">
        <v>8219</v>
      </c>
      <c r="B703">
        <f>IF(Sheet1!F1604='Bonus Stats Analysis'!A703, Sheet1!L1604," x")</f>
        <v>32</v>
      </c>
      <c r="E703" t="s">
        <v>8221</v>
      </c>
      <c r="F703">
        <v>2</v>
      </c>
    </row>
    <row r="704" spans="1:6" x14ac:dyDescent="0.2">
      <c r="A704" t="s">
        <v>8219</v>
      </c>
      <c r="B704">
        <f>IF(Sheet1!F1605='Bonus Stats Analysis'!A704, Sheet1!L1605," x")</f>
        <v>30</v>
      </c>
      <c r="E704" t="s">
        <v>8221</v>
      </c>
      <c r="F704">
        <v>3</v>
      </c>
    </row>
    <row r="705" spans="1:6" x14ac:dyDescent="0.2">
      <c r="A705" t="s">
        <v>8219</v>
      </c>
      <c r="B705">
        <f>IF(Sheet1!F1606='Bonus Stats Analysis'!A705, Sheet1!L1606," x")</f>
        <v>70</v>
      </c>
      <c r="E705" t="s">
        <v>8221</v>
      </c>
      <c r="F705">
        <v>41</v>
      </c>
    </row>
    <row r="706" spans="1:6" x14ac:dyDescent="0.2">
      <c r="A706" t="s">
        <v>8219</v>
      </c>
      <c r="B706">
        <f>IF(Sheet1!F1607='Bonus Stats Analysis'!A706, Sheet1!L1607," x")</f>
        <v>44</v>
      </c>
      <c r="E706" t="s">
        <v>8221</v>
      </c>
      <c r="F706">
        <v>2</v>
      </c>
    </row>
    <row r="707" spans="1:6" x14ac:dyDescent="0.2">
      <c r="A707" t="s">
        <v>8219</v>
      </c>
      <c r="B707">
        <f>IF(Sheet1!F1608='Bonus Stats Analysis'!A707, Sheet1!L1608," x")</f>
        <v>92</v>
      </c>
      <c r="E707" t="s">
        <v>8221</v>
      </c>
      <c r="F707">
        <v>3</v>
      </c>
    </row>
    <row r="708" spans="1:6" x14ac:dyDescent="0.2">
      <c r="A708" t="s">
        <v>8219</v>
      </c>
      <c r="B708">
        <f>IF(Sheet1!F1609='Bonus Stats Analysis'!A708, Sheet1!L1609," x")</f>
        <v>205</v>
      </c>
      <c r="E708" t="s">
        <v>8221</v>
      </c>
      <c r="F708">
        <v>8</v>
      </c>
    </row>
    <row r="709" spans="1:6" x14ac:dyDescent="0.2">
      <c r="A709" t="s">
        <v>8219</v>
      </c>
      <c r="B709">
        <f>IF(Sheet1!F1610='Bonus Stats Analysis'!A709, Sheet1!L1610," x")</f>
        <v>23</v>
      </c>
      <c r="E709" t="s">
        <v>8221</v>
      </c>
      <c r="F709">
        <v>0</v>
      </c>
    </row>
    <row r="710" spans="1:6" x14ac:dyDescent="0.2">
      <c r="A710" t="s">
        <v>8219</v>
      </c>
      <c r="B710">
        <f>IF(Sheet1!F1611='Bonus Stats Analysis'!A710, Sheet1!L1611," x")</f>
        <v>4</v>
      </c>
      <c r="E710" t="s">
        <v>8221</v>
      </c>
      <c r="F710">
        <v>1</v>
      </c>
    </row>
    <row r="711" spans="1:6" x14ac:dyDescent="0.2">
      <c r="A711" t="s">
        <v>8219</v>
      </c>
      <c r="B711">
        <f>IF(Sheet1!F1612='Bonus Stats Analysis'!A711, Sheet1!L1612," x")</f>
        <v>112</v>
      </c>
      <c r="E711" t="s">
        <v>8221</v>
      </c>
      <c r="F711">
        <v>3</v>
      </c>
    </row>
    <row r="712" spans="1:6" x14ac:dyDescent="0.2">
      <c r="A712" t="s">
        <v>8219</v>
      </c>
      <c r="B712">
        <f>IF(Sheet1!F1613='Bonus Stats Analysis'!A712, Sheet1!L1613," x")</f>
        <v>27</v>
      </c>
      <c r="E712" t="s">
        <v>8221</v>
      </c>
      <c r="F712">
        <v>4</v>
      </c>
    </row>
    <row r="713" spans="1:6" x14ac:dyDescent="0.2">
      <c r="A713" t="s">
        <v>8219</v>
      </c>
      <c r="B713">
        <f>IF(Sheet1!F1614='Bonus Stats Analysis'!A713, Sheet1!L1614," x")</f>
        <v>11</v>
      </c>
      <c r="E713" t="s">
        <v>8221</v>
      </c>
      <c r="F713">
        <v>9</v>
      </c>
    </row>
    <row r="714" spans="1:6" x14ac:dyDescent="0.2">
      <c r="A714" t="s">
        <v>8219</v>
      </c>
      <c r="B714">
        <f>IF(Sheet1!F1615='Bonus Stats Analysis'!A714, Sheet1!L1615," x")</f>
        <v>26</v>
      </c>
      <c r="E714" t="s">
        <v>8221</v>
      </c>
      <c r="F714">
        <v>16</v>
      </c>
    </row>
    <row r="715" spans="1:6" x14ac:dyDescent="0.2">
      <c r="A715" t="s">
        <v>8219</v>
      </c>
      <c r="B715">
        <f>IF(Sheet1!F1616='Bonus Stats Analysis'!A715, Sheet1!L1616," x")</f>
        <v>77</v>
      </c>
      <c r="E715" t="s">
        <v>8221</v>
      </c>
      <c r="F715">
        <v>1</v>
      </c>
    </row>
    <row r="716" spans="1:6" x14ac:dyDescent="0.2">
      <c r="A716" t="s">
        <v>8219</v>
      </c>
      <c r="B716">
        <f>IF(Sheet1!F1617='Bonus Stats Analysis'!A716, Sheet1!L1617," x")</f>
        <v>136</v>
      </c>
      <c r="E716" t="s">
        <v>8221</v>
      </c>
      <c r="F716">
        <v>7</v>
      </c>
    </row>
    <row r="717" spans="1:6" x14ac:dyDescent="0.2">
      <c r="A717" t="s">
        <v>8219</v>
      </c>
      <c r="B717">
        <f>IF(Sheet1!F1618='Bonus Stats Analysis'!A717, Sheet1!L1618," x")</f>
        <v>157</v>
      </c>
      <c r="E717" t="s">
        <v>8221</v>
      </c>
      <c r="F717">
        <v>0</v>
      </c>
    </row>
    <row r="718" spans="1:6" x14ac:dyDescent="0.2">
      <c r="A718" t="s">
        <v>8219</v>
      </c>
      <c r="B718">
        <f>IF(Sheet1!F1619='Bonus Stats Analysis'!A718, Sheet1!L1619," x")</f>
        <v>158</v>
      </c>
      <c r="E718" t="s">
        <v>8221</v>
      </c>
      <c r="F718">
        <v>0</v>
      </c>
    </row>
    <row r="719" spans="1:6" x14ac:dyDescent="0.2">
      <c r="A719" t="s">
        <v>8219</v>
      </c>
      <c r="B719">
        <f>IF(Sheet1!F1620='Bonus Stats Analysis'!A719, Sheet1!L1620," x")</f>
        <v>27</v>
      </c>
      <c r="E719" t="s">
        <v>8221</v>
      </c>
      <c r="F719">
        <v>0</v>
      </c>
    </row>
    <row r="720" spans="1:6" x14ac:dyDescent="0.2">
      <c r="A720" t="s">
        <v>8219</v>
      </c>
      <c r="B720">
        <f>IF(Sheet1!F1621='Bonus Stats Analysis'!A720, Sheet1!L1621," x")</f>
        <v>23</v>
      </c>
      <c r="E720" t="s">
        <v>8221</v>
      </c>
      <c r="F720">
        <v>0</v>
      </c>
    </row>
    <row r="721" spans="1:6" x14ac:dyDescent="0.2">
      <c r="A721" t="s">
        <v>8219</v>
      </c>
      <c r="B721">
        <f>IF(Sheet1!F1622='Bonus Stats Analysis'!A721, Sheet1!L1622," x")</f>
        <v>17</v>
      </c>
      <c r="E721" t="s">
        <v>8221</v>
      </c>
      <c r="F721">
        <v>0</v>
      </c>
    </row>
    <row r="722" spans="1:6" x14ac:dyDescent="0.2">
      <c r="A722" t="s">
        <v>8219</v>
      </c>
      <c r="B722">
        <f>IF(Sheet1!F1623='Bonus Stats Analysis'!A722, Sheet1!L1623," x")</f>
        <v>37</v>
      </c>
      <c r="E722" t="s">
        <v>8221</v>
      </c>
      <c r="F722">
        <v>1</v>
      </c>
    </row>
    <row r="723" spans="1:6" x14ac:dyDescent="0.2">
      <c r="A723" t="s">
        <v>8219</v>
      </c>
      <c r="B723">
        <f>IF(Sheet1!F1624='Bonus Stats Analysis'!A723, Sheet1!L1624," x")</f>
        <v>65</v>
      </c>
      <c r="E723" t="s">
        <v>8221</v>
      </c>
      <c r="F723">
        <v>2</v>
      </c>
    </row>
    <row r="724" spans="1:6" x14ac:dyDescent="0.2">
      <c r="A724" t="s">
        <v>8219</v>
      </c>
      <c r="B724">
        <f>IF(Sheet1!F1625='Bonus Stats Analysis'!A724, Sheet1!L1625," x")</f>
        <v>18</v>
      </c>
      <c r="E724" t="s">
        <v>8221</v>
      </c>
      <c r="F724">
        <v>1</v>
      </c>
    </row>
    <row r="725" spans="1:6" x14ac:dyDescent="0.2">
      <c r="A725" t="s">
        <v>8219</v>
      </c>
      <c r="B725">
        <f>IF(Sheet1!F1626='Bonus Stats Analysis'!A725, Sheet1!L1626," x")</f>
        <v>25</v>
      </c>
      <c r="E725" t="s">
        <v>8221</v>
      </c>
      <c r="F725">
        <v>15</v>
      </c>
    </row>
    <row r="726" spans="1:6" x14ac:dyDescent="0.2">
      <c r="A726" t="s">
        <v>8219</v>
      </c>
      <c r="B726">
        <f>IF(Sheet1!F1627='Bonus Stats Analysis'!A726, Sheet1!L1627," x")</f>
        <v>104</v>
      </c>
      <c r="E726" t="s">
        <v>8221</v>
      </c>
      <c r="F726">
        <v>1</v>
      </c>
    </row>
    <row r="727" spans="1:6" x14ac:dyDescent="0.2">
      <c r="A727" t="s">
        <v>8219</v>
      </c>
      <c r="B727">
        <f>IF(Sheet1!F1628='Bonus Stats Analysis'!A727, Sheet1!L1628," x")</f>
        <v>108</v>
      </c>
      <c r="E727" t="s">
        <v>8221</v>
      </c>
      <c r="F727">
        <v>1</v>
      </c>
    </row>
    <row r="728" spans="1:6" x14ac:dyDescent="0.2">
      <c r="A728" t="s">
        <v>8219</v>
      </c>
      <c r="B728">
        <f>IF(Sheet1!F1629='Bonus Stats Analysis'!A728, Sheet1!L1629," x")</f>
        <v>38</v>
      </c>
      <c r="E728" t="s">
        <v>8221</v>
      </c>
      <c r="F728">
        <v>0</v>
      </c>
    </row>
    <row r="729" spans="1:6" x14ac:dyDescent="0.2">
      <c r="A729" t="s">
        <v>8219</v>
      </c>
      <c r="B729">
        <f>IF(Sheet1!F1630='Bonus Stats Analysis'!A729, Sheet1!L1630," x")</f>
        <v>88</v>
      </c>
      <c r="E729" t="s">
        <v>8221</v>
      </c>
      <c r="F729">
        <v>39</v>
      </c>
    </row>
    <row r="730" spans="1:6" x14ac:dyDescent="0.2">
      <c r="A730" t="s">
        <v>8219</v>
      </c>
      <c r="B730">
        <f>IF(Sheet1!F1631='Bonus Stats Analysis'!A730, Sheet1!L1631," x")</f>
        <v>82</v>
      </c>
      <c r="E730" t="s">
        <v>8221</v>
      </c>
      <c r="F730">
        <v>103</v>
      </c>
    </row>
    <row r="731" spans="1:6" x14ac:dyDescent="0.2">
      <c r="A731" t="s">
        <v>8219</v>
      </c>
      <c r="B731">
        <f>IF(Sheet1!F1632='Bonus Stats Analysis'!A731, Sheet1!L1632," x")</f>
        <v>126</v>
      </c>
      <c r="E731" t="s">
        <v>8221</v>
      </c>
      <c r="F731">
        <v>0</v>
      </c>
    </row>
    <row r="732" spans="1:6" x14ac:dyDescent="0.2">
      <c r="A732" t="s">
        <v>8219</v>
      </c>
      <c r="B732">
        <f>IF(Sheet1!F1633='Bonus Stats Analysis'!A732, Sheet1!L1633," x")</f>
        <v>133</v>
      </c>
      <c r="E732" t="s">
        <v>8221</v>
      </c>
      <c r="F732">
        <v>39</v>
      </c>
    </row>
    <row r="733" spans="1:6" x14ac:dyDescent="0.2">
      <c r="A733" t="s">
        <v>8219</v>
      </c>
      <c r="B733">
        <f>IF(Sheet1!F1634='Bonus Stats Analysis'!A733, Sheet1!L1634," x")</f>
        <v>47</v>
      </c>
      <c r="E733" t="s">
        <v>8221</v>
      </c>
      <c r="F733">
        <v>15</v>
      </c>
    </row>
    <row r="734" spans="1:6" x14ac:dyDescent="0.2">
      <c r="A734" t="s">
        <v>8219</v>
      </c>
      <c r="B734">
        <f>IF(Sheet1!F1635='Bonus Stats Analysis'!A734, Sheet1!L1635," x")</f>
        <v>58</v>
      </c>
      <c r="E734" t="s">
        <v>8221</v>
      </c>
      <c r="F734">
        <v>22</v>
      </c>
    </row>
    <row r="735" spans="1:6" x14ac:dyDescent="0.2">
      <c r="A735" t="s">
        <v>8219</v>
      </c>
      <c r="B735">
        <f>IF(Sheet1!F1636='Bonus Stats Analysis'!A735, Sheet1!L1636," x")</f>
        <v>32</v>
      </c>
      <c r="E735" t="s">
        <v>8221</v>
      </c>
      <c r="F735">
        <v>92</v>
      </c>
    </row>
    <row r="736" spans="1:6" x14ac:dyDescent="0.2">
      <c r="A736" t="s">
        <v>8219</v>
      </c>
      <c r="B736">
        <f>IF(Sheet1!F1637='Bonus Stats Analysis'!A736, Sheet1!L1637," x")</f>
        <v>37</v>
      </c>
      <c r="E736" t="s">
        <v>8221</v>
      </c>
      <c r="F736">
        <v>25</v>
      </c>
    </row>
    <row r="737" spans="1:6" x14ac:dyDescent="0.2">
      <c r="A737" t="s">
        <v>8219</v>
      </c>
      <c r="B737">
        <f>IF(Sheet1!F1638='Bonus Stats Analysis'!A737, Sheet1!L1638," x")</f>
        <v>87</v>
      </c>
      <c r="E737" t="s">
        <v>8221</v>
      </c>
      <c r="F737">
        <v>19</v>
      </c>
    </row>
    <row r="738" spans="1:6" x14ac:dyDescent="0.2">
      <c r="A738" t="s">
        <v>8219</v>
      </c>
      <c r="B738">
        <f>IF(Sheet1!F1639='Bonus Stats Analysis'!A738, Sheet1!L1639," x")</f>
        <v>15</v>
      </c>
      <c r="E738" t="s">
        <v>8221</v>
      </c>
      <c r="F738">
        <v>19</v>
      </c>
    </row>
    <row r="739" spans="1:6" x14ac:dyDescent="0.2">
      <c r="A739" t="s">
        <v>8219</v>
      </c>
      <c r="B739">
        <f>IF(Sheet1!F1640='Bonus Stats Analysis'!A739, Sheet1!L1640," x")</f>
        <v>27</v>
      </c>
      <c r="E739" t="s">
        <v>8221</v>
      </c>
      <c r="F739">
        <v>13</v>
      </c>
    </row>
    <row r="740" spans="1:6" x14ac:dyDescent="0.2">
      <c r="A740" t="s">
        <v>8219</v>
      </c>
      <c r="B740">
        <f>IF(Sheet1!F1641='Bonus Stats Analysis'!A740, Sheet1!L1641," x")</f>
        <v>19</v>
      </c>
      <c r="E740" t="s">
        <v>8221</v>
      </c>
      <c r="F740">
        <v>124</v>
      </c>
    </row>
    <row r="741" spans="1:6" x14ac:dyDescent="0.2">
      <c r="A741" t="s">
        <v>8219</v>
      </c>
      <c r="B741">
        <f>IF(Sheet1!F1642='Bonus Stats Analysis'!A741, Sheet1!L1642," x")</f>
        <v>17</v>
      </c>
      <c r="E741" t="s">
        <v>8221</v>
      </c>
      <c r="F741">
        <v>4</v>
      </c>
    </row>
    <row r="742" spans="1:6" x14ac:dyDescent="0.2">
      <c r="A742" t="s">
        <v>8219</v>
      </c>
      <c r="B742">
        <f>IF(Sheet1!F1643='Bonus Stats Analysis'!A742, Sheet1!L1643," x")</f>
        <v>26</v>
      </c>
      <c r="E742" t="s">
        <v>8221</v>
      </c>
      <c r="F742">
        <v>10</v>
      </c>
    </row>
    <row r="743" spans="1:6" x14ac:dyDescent="0.2">
      <c r="A743" t="s">
        <v>8219</v>
      </c>
      <c r="B743">
        <f>IF(Sheet1!F1644='Bonus Stats Analysis'!A743, Sheet1!L1644," x")</f>
        <v>28</v>
      </c>
      <c r="E743" t="s">
        <v>8221</v>
      </c>
      <c r="F743">
        <v>15</v>
      </c>
    </row>
    <row r="744" spans="1:6" x14ac:dyDescent="0.2">
      <c r="A744" t="s">
        <v>8219</v>
      </c>
      <c r="B744">
        <f>IF(Sheet1!F1645='Bonus Stats Analysis'!A744, Sheet1!L1645," x")</f>
        <v>37</v>
      </c>
      <c r="E744" t="s">
        <v>8221</v>
      </c>
      <c r="F744">
        <v>38</v>
      </c>
    </row>
    <row r="745" spans="1:6" x14ac:dyDescent="0.2">
      <c r="A745" t="s">
        <v>8219</v>
      </c>
      <c r="B745">
        <f>IF(Sheet1!F1646='Bonus Stats Analysis'!A745, Sheet1!L1646," x")</f>
        <v>128</v>
      </c>
      <c r="E745" t="s">
        <v>8221</v>
      </c>
      <c r="F745">
        <v>152</v>
      </c>
    </row>
    <row r="746" spans="1:6" x14ac:dyDescent="0.2">
      <c r="A746" t="s">
        <v>8219</v>
      </c>
      <c r="B746">
        <f>IF(Sheet1!F1647='Bonus Stats Analysis'!A746, Sheet1!L1647," x")</f>
        <v>10</v>
      </c>
      <c r="E746" t="s">
        <v>8221</v>
      </c>
      <c r="F746">
        <v>24</v>
      </c>
    </row>
    <row r="747" spans="1:6" x14ac:dyDescent="0.2">
      <c r="A747" t="s">
        <v>8219</v>
      </c>
      <c r="B747">
        <f>IF(Sheet1!F1648='Bonus Stats Analysis'!A747, Sheet1!L1648," x")</f>
        <v>83</v>
      </c>
      <c r="E747" t="s">
        <v>8221</v>
      </c>
      <c r="F747">
        <v>76</v>
      </c>
    </row>
    <row r="748" spans="1:6" x14ac:dyDescent="0.2">
      <c r="A748" t="s">
        <v>8219</v>
      </c>
      <c r="B748">
        <f>IF(Sheet1!F1649='Bonus Stats Analysis'!A748, Sheet1!L1649," x")</f>
        <v>46</v>
      </c>
      <c r="E748" t="s">
        <v>8221</v>
      </c>
      <c r="F748">
        <v>185</v>
      </c>
    </row>
    <row r="749" spans="1:6" x14ac:dyDescent="0.2">
      <c r="A749" t="s">
        <v>8219</v>
      </c>
      <c r="B749">
        <f>IF(Sheet1!F1650='Bonus Stats Analysis'!A749, Sheet1!L1650," x")</f>
        <v>90</v>
      </c>
      <c r="E749" t="s">
        <v>8221</v>
      </c>
      <c r="F749">
        <v>33</v>
      </c>
    </row>
    <row r="750" spans="1:6" x14ac:dyDescent="0.2">
      <c r="A750" t="s">
        <v>8219</v>
      </c>
      <c r="B750">
        <f>IF(Sheet1!F1651='Bonus Stats Analysis'!A750, Sheet1!L1651," x")</f>
        <v>81</v>
      </c>
      <c r="E750" t="s">
        <v>8221</v>
      </c>
      <c r="F750">
        <v>108</v>
      </c>
    </row>
    <row r="751" spans="1:6" x14ac:dyDescent="0.2">
      <c r="A751" t="s">
        <v>8219</v>
      </c>
      <c r="B751">
        <f>IF(Sheet1!F1652='Bonus Stats Analysis'!A751, Sheet1!L1652," x")</f>
        <v>32</v>
      </c>
      <c r="E751" t="s">
        <v>8221</v>
      </c>
      <c r="F751">
        <v>29</v>
      </c>
    </row>
    <row r="752" spans="1:6" x14ac:dyDescent="0.2">
      <c r="A752" t="s">
        <v>8219</v>
      </c>
      <c r="B752">
        <f>IF(Sheet1!F1653='Bonus Stats Analysis'!A752, Sheet1!L1653," x")</f>
        <v>20</v>
      </c>
      <c r="E752" t="s">
        <v>8221</v>
      </c>
      <c r="F752">
        <v>24</v>
      </c>
    </row>
    <row r="753" spans="1:6" x14ac:dyDescent="0.2">
      <c r="A753" t="s">
        <v>8219</v>
      </c>
      <c r="B753">
        <f>IF(Sheet1!F1654='Bonus Stats Analysis'!A753, Sheet1!L1654," x")</f>
        <v>70</v>
      </c>
      <c r="E753" t="s">
        <v>8221</v>
      </c>
      <c r="F753">
        <v>4</v>
      </c>
    </row>
    <row r="754" spans="1:6" x14ac:dyDescent="0.2">
      <c r="A754" t="s">
        <v>8219</v>
      </c>
      <c r="B754">
        <f>IF(Sheet1!F1655='Bonus Stats Analysis'!A754, Sheet1!L1655," x")</f>
        <v>168</v>
      </c>
      <c r="E754" t="s">
        <v>8221</v>
      </c>
      <c r="F754">
        <v>4</v>
      </c>
    </row>
    <row r="755" spans="1:6" x14ac:dyDescent="0.2">
      <c r="A755" t="s">
        <v>8219</v>
      </c>
      <c r="B755">
        <f>IF(Sheet1!F1656='Bonus Stats Analysis'!A755, Sheet1!L1656," x")</f>
        <v>34</v>
      </c>
      <c r="E755" t="s">
        <v>8221</v>
      </c>
      <c r="F755">
        <v>15</v>
      </c>
    </row>
    <row r="756" spans="1:6" x14ac:dyDescent="0.2">
      <c r="A756" t="s">
        <v>8219</v>
      </c>
      <c r="B756">
        <f>IF(Sheet1!F1657='Bonus Stats Analysis'!A756, Sheet1!L1657," x")</f>
        <v>48</v>
      </c>
      <c r="E756" t="s">
        <v>8221</v>
      </c>
      <c r="F756">
        <v>4</v>
      </c>
    </row>
    <row r="757" spans="1:6" x14ac:dyDescent="0.2">
      <c r="A757" t="s">
        <v>8219</v>
      </c>
      <c r="B757">
        <f>IF(Sheet1!F1658='Bonus Stats Analysis'!A757, Sheet1!L1658," x")</f>
        <v>48</v>
      </c>
      <c r="E757" t="s">
        <v>8221</v>
      </c>
      <c r="F757">
        <v>139</v>
      </c>
    </row>
    <row r="758" spans="1:6" x14ac:dyDescent="0.2">
      <c r="A758" t="s">
        <v>8219</v>
      </c>
      <c r="B758">
        <f>IF(Sheet1!F1659='Bonus Stats Analysis'!A758, Sheet1!L1659," x")</f>
        <v>221</v>
      </c>
      <c r="E758" t="s">
        <v>8221</v>
      </c>
      <c r="F758">
        <v>2</v>
      </c>
    </row>
    <row r="759" spans="1:6" x14ac:dyDescent="0.2">
      <c r="A759" t="s">
        <v>8219</v>
      </c>
      <c r="B759">
        <f>IF(Sheet1!F1660='Bonus Stats Analysis'!A759, Sheet1!L1660," x")</f>
        <v>107</v>
      </c>
      <c r="E759" t="s">
        <v>8221</v>
      </c>
      <c r="F759">
        <v>18</v>
      </c>
    </row>
    <row r="760" spans="1:6" x14ac:dyDescent="0.2">
      <c r="A760" t="s">
        <v>8219</v>
      </c>
      <c r="B760">
        <f>IF(Sheet1!F1661='Bonus Stats Analysis'!A760, Sheet1!L1661," x")</f>
        <v>45</v>
      </c>
      <c r="E760" t="s">
        <v>8221</v>
      </c>
      <c r="F760">
        <v>81</v>
      </c>
    </row>
    <row r="761" spans="1:6" x14ac:dyDescent="0.2">
      <c r="A761" t="s">
        <v>8219</v>
      </c>
      <c r="B761">
        <f>IF(Sheet1!F1662='Bonus Stats Analysis'!A761, Sheet1!L1662," x")</f>
        <v>36</v>
      </c>
      <c r="E761" t="s">
        <v>8221</v>
      </c>
      <c r="F761">
        <v>86</v>
      </c>
    </row>
    <row r="762" spans="1:6" x14ac:dyDescent="0.2">
      <c r="A762" t="s">
        <v>8219</v>
      </c>
      <c r="B762">
        <f>IF(Sheet1!F1663='Bonus Stats Analysis'!A762, Sheet1!L1663," x")</f>
        <v>101</v>
      </c>
      <c r="E762" t="s">
        <v>8221</v>
      </c>
      <c r="F762">
        <v>140</v>
      </c>
    </row>
    <row r="763" spans="1:6" x14ac:dyDescent="0.2">
      <c r="A763" t="s">
        <v>8219</v>
      </c>
      <c r="B763">
        <f>IF(Sheet1!F1664='Bonus Stats Analysis'!A763, Sheet1!L1664," x")</f>
        <v>62</v>
      </c>
      <c r="E763" t="s">
        <v>8221</v>
      </c>
      <c r="F763">
        <v>37</v>
      </c>
    </row>
    <row r="764" spans="1:6" x14ac:dyDescent="0.2">
      <c r="A764" t="s">
        <v>8219</v>
      </c>
      <c r="B764">
        <f>IF(Sheet1!F1665='Bonus Stats Analysis'!A764, Sheet1!L1665," x")</f>
        <v>32</v>
      </c>
      <c r="E764" t="s">
        <v>8221</v>
      </c>
      <c r="F764">
        <v>6</v>
      </c>
    </row>
    <row r="765" spans="1:6" x14ac:dyDescent="0.2">
      <c r="A765" t="s">
        <v>8219</v>
      </c>
      <c r="B765">
        <f>IF(Sheet1!F1666='Bonus Stats Analysis'!A765, Sheet1!L1666," x")</f>
        <v>89</v>
      </c>
      <c r="E765" t="s">
        <v>8221</v>
      </c>
      <c r="F765">
        <v>113</v>
      </c>
    </row>
    <row r="766" spans="1:6" x14ac:dyDescent="0.2">
      <c r="A766" t="s">
        <v>8219</v>
      </c>
      <c r="B766">
        <f>IF(Sheet1!F1667='Bonus Stats Analysis'!A766, Sheet1!L1667," x")</f>
        <v>93</v>
      </c>
      <c r="E766" t="s">
        <v>8221</v>
      </c>
      <c r="F766">
        <v>37</v>
      </c>
    </row>
    <row r="767" spans="1:6" x14ac:dyDescent="0.2">
      <c r="A767" t="s">
        <v>8219</v>
      </c>
      <c r="B767">
        <f>IF(Sheet1!F1668='Bonus Stats Analysis'!A767, Sheet1!L1668," x")</f>
        <v>98</v>
      </c>
      <c r="E767" t="s">
        <v>8221</v>
      </c>
      <c r="F767">
        <v>18</v>
      </c>
    </row>
    <row r="768" spans="1:6" x14ac:dyDescent="0.2">
      <c r="A768" t="s">
        <v>8219</v>
      </c>
      <c r="B768">
        <f>IF(Sheet1!F1669='Bonus Stats Analysis'!A768, Sheet1!L1669," x")</f>
        <v>82</v>
      </c>
      <c r="E768" t="s">
        <v>8221</v>
      </c>
      <c r="F768">
        <v>75</v>
      </c>
    </row>
    <row r="769" spans="1:6" x14ac:dyDescent="0.2">
      <c r="A769" t="s">
        <v>8219</v>
      </c>
      <c r="B769">
        <f>IF(Sheet1!F1670='Bonus Stats Analysis'!A769, Sheet1!L1670," x")</f>
        <v>116</v>
      </c>
      <c r="E769" t="s">
        <v>8221</v>
      </c>
      <c r="F769">
        <v>52</v>
      </c>
    </row>
    <row r="770" spans="1:6" x14ac:dyDescent="0.2">
      <c r="A770" t="s">
        <v>8219</v>
      </c>
      <c r="B770">
        <f>IF(Sheet1!F1671='Bonus Stats Analysis'!A770, Sheet1!L1671," x")</f>
        <v>52</v>
      </c>
      <c r="E770" t="s">
        <v>8221</v>
      </c>
      <c r="F770">
        <v>122</v>
      </c>
    </row>
    <row r="771" spans="1:6" x14ac:dyDescent="0.2">
      <c r="A771" t="s">
        <v>8219</v>
      </c>
      <c r="B771">
        <f>IF(Sheet1!F1672='Bonus Stats Analysis'!A771, Sheet1!L1672," x")</f>
        <v>23</v>
      </c>
      <c r="E771" t="s">
        <v>8221</v>
      </c>
      <c r="F771">
        <v>8</v>
      </c>
    </row>
    <row r="772" spans="1:6" x14ac:dyDescent="0.2">
      <c r="A772" t="s">
        <v>8219</v>
      </c>
      <c r="B772">
        <f>IF(Sheet1!F1673='Bonus Stats Analysis'!A772, Sheet1!L1673," x")</f>
        <v>77</v>
      </c>
      <c r="E772" t="s">
        <v>8221</v>
      </c>
      <c r="F772">
        <v>8</v>
      </c>
    </row>
    <row r="773" spans="1:6" x14ac:dyDescent="0.2">
      <c r="A773" t="s">
        <v>8219</v>
      </c>
      <c r="B773">
        <f>IF(Sheet1!F1674='Bonus Stats Analysis'!A773, Sheet1!L1674," x")</f>
        <v>49</v>
      </c>
      <c r="E773" t="s">
        <v>8221</v>
      </c>
      <c r="F773">
        <v>96</v>
      </c>
    </row>
    <row r="774" spans="1:6" x14ac:dyDescent="0.2">
      <c r="A774" t="s">
        <v>8219</v>
      </c>
      <c r="B774">
        <f>IF(Sheet1!F1675='Bonus Stats Analysis'!A774, Sheet1!L1675," x")</f>
        <v>59</v>
      </c>
      <c r="E774" t="s">
        <v>8221</v>
      </c>
      <c r="F774">
        <v>9</v>
      </c>
    </row>
    <row r="775" spans="1:6" x14ac:dyDescent="0.2">
      <c r="A775" t="s">
        <v>8219</v>
      </c>
      <c r="B775">
        <f>IF(Sheet1!F1676='Bonus Stats Analysis'!A775, Sheet1!L1676," x")</f>
        <v>113</v>
      </c>
      <c r="E775" t="s">
        <v>8221</v>
      </c>
      <c r="F775">
        <v>2</v>
      </c>
    </row>
    <row r="776" spans="1:6" x14ac:dyDescent="0.2">
      <c r="A776" t="s">
        <v>8219</v>
      </c>
      <c r="B776">
        <f>IF(Sheet1!F1677='Bonus Stats Analysis'!A776, Sheet1!L1677," x")</f>
        <v>34</v>
      </c>
      <c r="E776" t="s">
        <v>8221</v>
      </c>
      <c r="F776">
        <v>26</v>
      </c>
    </row>
    <row r="777" spans="1:6" x14ac:dyDescent="0.2">
      <c r="A777" t="s">
        <v>8219</v>
      </c>
      <c r="B777">
        <f>IF(Sheet1!F1678='Bonus Stats Analysis'!A777, Sheet1!L1678," x")</f>
        <v>42</v>
      </c>
      <c r="E777" t="s">
        <v>8221</v>
      </c>
      <c r="F777">
        <v>23</v>
      </c>
    </row>
    <row r="778" spans="1:6" x14ac:dyDescent="0.2">
      <c r="A778" t="s">
        <v>8219</v>
      </c>
      <c r="B778">
        <f>IF(Sheet1!F1679='Bonus Stats Analysis'!A778, Sheet1!L1679," x")</f>
        <v>42</v>
      </c>
      <c r="E778" t="s">
        <v>8221</v>
      </c>
      <c r="F778">
        <v>0</v>
      </c>
    </row>
    <row r="779" spans="1:6" x14ac:dyDescent="0.2">
      <c r="A779" t="s">
        <v>8219</v>
      </c>
      <c r="B779">
        <f>IF(Sheet1!F1680='Bonus Stats Analysis'!A779, Sheet1!L1680," x")</f>
        <v>49</v>
      </c>
      <c r="E779" t="s">
        <v>8221</v>
      </c>
      <c r="F779">
        <v>140</v>
      </c>
    </row>
    <row r="780" spans="1:6" x14ac:dyDescent="0.2">
      <c r="A780" t="s">
        <v>8219</v>
      </c>
      <c r="B780">
        <f>IF(Sheet1!F1681='Bonus Stats Analysis'!A780, Sheet1!L1681," x")</f>
        <v>56</v>
      </c>
      <c r="E780" t="s">
        <v>8221</v>
      </c>
      <c r="F780">
        <v>0</v>
      </c>
    </row>
    <row r="781" spans="1:6" x14ac:dyDescent="0.2">
      <c r="A781" t="s">
        <v>8219</v>
      </c>
      <c r="B781">
        <f>IF(Sheet1!F1682='Bonus Stats Analysis'!A781, Sheet1!L1682," x")</f>
        <v>25</v>
      </c>
      <c r="E781" t="s">
        <v>8221</v>
      </c>
      <c r="F781">
        <v>6</v>
      </c>
    </row>
    <row r="782" spans="1:6" x14ac:dyDescent="0.2">
      <c r="A782" t="s">
        <v>8219</v>
      </c>
      <c r="B782">
        <f>IF(Sheet1!F1743='Bonus Stats Analysis'!A782, Sheet1!L1743," x")</f>
        <v>52</v>
      </c>
      <c r="E782" t="s">
        <v>8221</v>
      </c>
      <c r="F782">
        <v>100</v>
      </c>
    </row>
    <row r="783" spans="1:6" x14ac:dyDescent="0.2">
      <c r="A783" t="s">
        <v>8219</v>
      </c>
      <c r="B783">
        <f>IF(Sheet1!F1744='Bonus Stats Analysis'!A783, Sheet1!L1744," x")</f>
        <v>34</v>
      </c>
      <c r="E783" t="s">
        <v>8221</v>
      </c>
      <c r="F783">
        <v>0</v>
      </c>
    </row>
    <row r="784" spans="1:6" x14ac:dyDescent="0.2">
      <c r="A784" t="s">
        <v>8219</v>
      </c>
      <c r="B784">
        <f>IF(Sheet1!F1745='Bonus Stats Analysis'!A784, Sheet1!L1745," x")</f>
        <v>67</v>
      </c>
      <c r="E784" t="s">
        <v>8221</v>
      </c>
      <c r="F784">
        <v>4</v>
      </c>
    </row>
    <row r="785" spans="1:6" x14ac:dyDescent="0.2">
      <c r="A785" t="s">
        <v>8219</v>
      </c>
      <c r="B785">
        <f>IF(Sheet1!F1746='Bonus Stats Analysis'!A785, Sheet1!L1746," x")</f>
        <v>70</v>
      </c>
      <c r="E785" t="s">
        <v>8221</v>
      </c>
      <c r="F785">
        <v>8</v>
      </c>
    </row>
    <row r="786" spans="1:6" x14ac:dyDescent="0.2">
      <c r="A786" t="s">
        <v>8219</v>
      </c>
      <c r="B786">
        <f>IF(Sheet1!F1747='Bonus Stats Analysis'!A786, Sheet1!L1747," x")</f>
        <v>89</v>
      </c>
      <c r="E786" t="s">
        <v>8221</v>
      </c>
      <c r="F786">
        <v>0</v>
      </c>
    </row>
    <row r="787" spans="1:6" x14ac:dyDescent="0.2">
      <c r="A787" t="s">
        <v>8219</v>
      </c>
      <c r="B787">
        <f>IF(Sheet1!F1748='Bonus Stats Analysis'!A787, Sheet1!L1748," x")</f>
        <v>107</v>
      </c>
      <c r="E787" t="s">
        <v>8221</v>
      </c>
      <c r="F787">
        <v>16</v>
      </c>
    </row>
    <row r="788" spans="1:6" x14ac:dyDescent="0.2">
      <c r="A788" t="s">
        <v>8219</v>
      </c>
      <c r="B788">
        <f>IF(Sheet1!F1749='Bonus Stats Analysis'!A788, Sheet1!L1749," x")</f>
        <v>159</v>
      </c>
      <c r="E788" t="s">
        <v>8221</v>
      </c>
      <c r="F788">
        <v>2</v>
      </c>
    </row>
    <row r="789" spans="1:6" x14ac:dyDescent="0.2">
      <c r="A789" t="s">
        <v>8219</v>
      </c>
      <c r="B789">
        <f>IF(Sheet1!F1750='Bonus Stats Analysis'!A789, Sheet1!L1750," x")</f>
        <v>181</v>
      </c>
      <c r="E789" t="s">
        <v>8221</v>
      </c>
      <c r="F789">
        <v>48</v>
      </c>
    </row>
    <row r="790" spans="1:6" x14ac:dyDescent="0.2">
      <c r="A790" t="s">
        <v>8219</v>
      </c>
      <c r="B790">
        <f>IF(Sheet1!F1751='Bonus Stats Analysis'!A790, Sheet1!L1751," x")</f>
        <v>131</v>
      </c>
      <c r="E790" t="s">
        <v>8221</v>
      </c>
      <c r="F790">
        <v>2</v>
      </c>
    </row>
    <row r="791" spans="1:6" x14ac:dyDescent="0.2">
      <c r="A791" t="s">
        <v>8219</v>
      </c>
      <c r="B791">
        <f>IF(Sheet1!F1752='Bonus Stats Analysis'!A791, Sheet1!L1752," x")</f>
        <v>125</v>
      </c>
      <c r="E791" t="s">
        <v>8221</v>
      </c>
      <c r="F791">
        <v>2</v>
      </c>
    </row>
    <row r="792" spans="1:6" x14ac:dyDescent="0.2">
      <c r="A792" t="s">
        <v>8219</v>
      </c>
      <c r="B792">
        <f>IF(Sheet1!F1753='Bonus Stats Analysis'!A792, Sheet1!L1753," x")</f>
        <v>61</v>
      </c>
      <c r="E792" t="s">
        <v>8221</v>
      </c>
      <c r="F792">
        <v>1</v>
      </c>
    </row>
    <row r="793" spans="1:6" x14ac:dyDescent="0.2">
      <c r="A793" t="s">
        <v>8219</v>
      </c>
      <c r="B793">
        <f>IF(Sheet1!F1754='Bonus Stats Analysis'!A793, Sheet1!L1754," x")</f>
        <v>90</v>
      </c>
      <c r="E793" t="s">
        <v>8221</v>
      </c>
      <c r="F793">
        <v>17</v>
      </c>
    </row>
    <row r="794" spans="1:6" x14ac:dyDescent="0.2">
      <c r="A794" t="s">
        <v>8219</v>
      </c>
      <c r="B794">
        <f>IF(Sheet1!F1755='Bonus Stats Analysis'!A794, Sheet1!L1755," x")</f>
        <v>35</v>
      </c>
      <c r="E794" t="s">
        <v>8221</v>
      </c>
      <c r="F794">
        <v>0</v>
      </c>
    </row>
    <row r="795" spans="1:6" x14ac:dyDescent="0.2">
      <c r="A795" t="s">
        <v>8219</v>
      </c>
      <c r="B795">
        <f>IF(Sheet1!F1756='Bonus Stats Analysis'!A795, Sheet1!L1756," x")</f>
        <v>90</v>
      </c>
      <c r="E795" t="s">
        <v>8221</v>
      </c>
      <c r="F795">
        <v>11</v>
      </c>
    </row>
    <row r="796" spans="1:6" x14ac:dyDescent="0.2">
      <c r="A796" t="s">
        <v>8219</v>
      </c>
      <c r="B796">
        <f>IF(Sheet1!F1757='Bonus Stats Analysis'!A796, Sheet1!L1757," x")</f>
        <v>4</v>
      </c>
      <c r="E796" t="s">
        <v>8221</v>
      </c>
      <c r="F796">
        <v>95</v>
      </c>
    </row>
    <row r="797" spans="1:6" x14ac:dyDescent="0.2">
      <c r="A797" t="s">
        <v>8219</v>
      </c>
      <c r="B797">
        <f>IF(Sheet1!F1758='Bonus Stats Analysis'!A797, Sheet1!L1758," x")</f>
        <v>120</v>
      </c>
      <c r="E797" t="s">
        <v>8221</v>
      </c>
      <c r="F797">
        <v>13</v>
      </c>
    </row>
    <row r="798" spans="1:6" x14ac:dyDescent="0.2">
      <c r="A798" t="s">
        <v>8219</v>
      </c>
      <c r="B798">
        <f>IF(Sheet1!F1759='Bonus Stats Analysis'!A798, Sheet1!L1759," x")</f>
        <v>14</v>
      </c>
      <c r="E798" t="s">
        <v>8221</v>
      </c>
      <c r="F798">
        <v>2</v>
      </c>
    </row>
    <row r="799" spans="1:6" x14ac:dyDescent="0.2">
      <c r="A799" t="s">
        <v>8219</v>
      </c>
      <c r="B799">
        <f>IF(Sheet1!F1760='Bonus Stats Analysis'!A799, Sheet1!L1760," x")</f>
        <v>27</v>
      </c>
      <c r="E799" t="s">
        <v>8221</v>
      </c>
      <c r="F799">
        <v>2</v>
      </c>
    </row>
    <row r="800" spans="1:6" x14ac:dyDescent="0.2">
      <c r="A800" t="s">
        <v>8219</v>
      </c>
      <c r="B800">
        <f>IF(Sheet1!F1761='Bonus Stats Analysis'!A800, Sheet1!L1761," x")</f>
        <v>49</v>
      </c>
      <c r="E800" t="s">
        <v>8221</v>
      </c>
      <c r="F800">
        <v>3</v>
      </c>
    </row>
    <row r="801" spans="1:6" x14ac:dyDescent="0.2">
      <c r="A801" t="s">
        <v>8219</v>
      </c>
      <c r="B801">
        <f>IF(Sheet1!F1762='Bonus Stats Analysis'!A801, Sheet1!L1762," x")</f>
        <v>102</v>
      </c>
      <c r="E801" t="s">
        <v>8221</v>
      </c>
      <c r="F801">
        <v>0</v>
      </c>
    </row>
    <row r="802" spans="1:6" x14ac:dyDescent="0.2">
      <c r="A802" t="s">
        <v>8219</v>
      </c>
      <c r="B802">
        <f>IF(Sheet1!F1763='Bonus Stats Analysis'!A802, Sheet1!L1763," x")</f>
        <v>3</v>
      </c>
      <c r="E802" t="s">
        <v>8221</v>
      </c>
      <c r="F802">
        <v>0</v>
      </c>
    </row>
    <row r="803" spans="1:6" x14ac:dyDescent="0.2">
      <c r="A803" t="s">
        <v>8219</v>
      </c>
      <c r="B803">
        <f>IF(Sheet1!F1764='Bonus Stats Analysis'!A803, Sheet1!L1764," x")</f>
        <v>25</v>
      </c>
      <c r="E803" t="s">
        <v>8221</v>
      </c>
      <c r="F803">
        <v>0</v>
      </c>
    </row>
    <row r="804" spans="1:6" x14ac:dyDescent="0.2">
      <c r="A804" t="s">
        <v>8219</v>
      </c>
      <c r="B804">
        <f>IF(Sheet1!F1765='Bonus Stats Analysis'!A804, Sheet1!L1765," x")</f>
        <v>118</v>
      </c>
      <c r="E804" t="s">
        <v>8221</v>
      </c>
      <c r="F804">
        <v>2</v>
      </c>
    </row>
    <row r="805" spans="1:6" x14ac:dyDescent="0.2">
      <c r="A805" t="s">
        <v>8219</v>
      </c>
      <c r="B805">
        <f>IF(Sheet1!F1823='Bonus Stats Analysis'!A805, Sheet1!L1823," x")</f>
        <v>57</v>
      </c>
      <c r="E805" t="s">
        <v>8221</v>
      </c>
      <c r="F805">
        <v>24</v>
      </c>
    </row>
    <row r="806" spans="1:6" x14ac:dyDescent="0.2">
      <c r="A806" t="s">
        <v>8219</v>
      </c>
      <c r="B806">
        <f>IF(Sheet1!F1824='Bonus Stats Analysis'!A806, Sheet1!L1824," x")</f>
        <v>11</v>
      </c>
      <c r="E806" t="s">
        <v>8221</v>
      </c>
      <c r="F806">
        <v>25</v>
      </c>
    </row>
    <row r="807" spans="1:6" x14ac:dyDescent="0.2">
      <c r="A807" t="s">
        <v>8219</v>
      </c>
      <c r="B807">
        <f>IF(Sheet1!F1825='Bonus Stats Analysis'!A807, Sheet1!L1825," x")</f>
        <v>33</v>
      </c>
      <c r="E807" t="s">
        <v>8221</v>
      </c>
      <c r="F807">
        <v>3</v>
      </c>
    </row>
    <row r="808" spans="1:6" x14ac:dyDescent="0.2">
      <c r="A808" t="s">
        <v>8219</v>
      </c>
      <c r="B808">
        <f>IF(Sheet1!F1826='Bonus Stats Analysis'!A808, Sheet1!L1826," x")</f>
        <v>40</v>
      </c>
      <c r="E808" t="s">
        <v>8221</v>
      </c>
      <c r="F808">
        <v>41</v>
      </c>
    </row>
    <row r="809" spans="1:6" x14ac:dyDescent="0.2">
      <c r="A809" t="s">
        <v>8219</v>
      </c>
      <c r="B809">
        <f>IF(Sheet1!F1827='Bonus Stats Analysis'!A809, Sheet1!L1827," x")</f>
        <v>50</v>
      </c>
      <c r="E809" t="s">
        <v>8221</v>
      </c>
      <c r="F809">
        <v>2</v>
      </c>
    </row>
    <row r="810" spans="1:6" x14ac:dyDescent="0.2">
      <c r="A810" t="s">
        <v>8219</v>
      </c>
      <c r="B810">
        <f>IF(Sheet1!F1828='Bonus Stats Analysis'!A810, Sheet1!L1828," x")</f>
        <v>38</v>
      </c>
      <c r="E810" t="s">
        <v>8221</v>
      </c>
      <c r="F810">
        <v>4</v>
      </c>
    </row>
    <row r="811" spans="1:6" x14ac:dyDescent="0.2">
      <c r="A811" t="s">
        <v>8219</v>
      </c>
      <c r="B811">
        <f>IF(Sheet1!F1829='Bonus Stats Analysis'!A811, Sheet1!L1829," x")</f>
        <v>96</v>
      </c>
      <c r="E811" t="s">
        <v>8221</v>
      </c>
      <c r="F811">
        <v>99</v>
      </c>
    </row>
    <row r="812" spans="1:6" x14ac:dyDescent="0.2">
      <c r="A812" t="s">
        <v>8219</v>
      </c>
      <c r="B812">
        <f>IF(Sheet1!F1830='Bonus Stats Analysis'!A812, Sheet1!L1830," x")</f>
        <v>48</v>
      </c>
      <c r="E812" t="s">
        <v>8221</v>
      </c>
      <c r="F812">
        <v>4</v>
      </c>
    </row>
    <row r="813" spans="1:6" x14ac:dyDescent="0.2">
      <c r="A813" t="s">
        <v>8219</v>
      </c>
      <c r="B813">
        <f>IF(Sheet1!F1831='Bonus Stats Analysis'!A813, Sheet1!L1831," x")</f>
        <v>33</v>
      </c>
      <c r="E813" t="s">
        <v>8221</v>
      </c>
      <c r="F813">
        <v>4</v>
      </c>
    </row>
    <row r="814" spans="1:6" x14ac:dyDescent="0.2">
      <c r="A814" t="s">
        <v>8219</v>
      </c>
      <c r="B814">
        <f>IF(Sheet1!F1832='Bonus Stats Analysis'!A814, Sheet1!L1832," x")</f>
        <v>226</v>
      </c>
      <c r="E814" t="s">
        <v>8221</v>
      </c>
      <c r="F814">
        <v>38</v>
      </c>
    </row>
    <row r="815" spans="1:6" x14ac:dyDescent="0.2">
      <c r="A815" t="s">
        <v>8219</v>
      </c>
      <c r="B815">
        <f>IF(Sheet1!F1833='Bonus Stats Analysis'!A815, Sheet1!L1833," x")</f>
        <v>14</v>
      </c>
      <c r="E815" t="s">
        <v>8221</v>
      </c>
      <c r="F815">
        <v>285</v>
      </c>
    </row>
    <row r="816" spans="1:6" x14ac:dyDescent="0.2">
      <c r="A816" t="s">
        <v>8219</v>
      </c>
      <c r="B816">
        <f>IF(Sheet1!F1834='Bonus Stats Analysis'!A816, Sheet1!L1834," x")</f>
        <v>20</v>
      </c>
      <c r="E816" t="s">
        <v>8221</v>
      </c>
      <c r="F816">
        <v>1</v>
      </c>
    </row>
    <row r="817" spans="1:6" x14ac:dyDescent="0.2">
      <c r="A817" t="s">
        <v>8219</v>
      </c>
      <c r="B817">
        <f>IF(Sheet1!F1835='Bonus Stats Analysis'!A817, Sheet1!L1835," x")</f>
        <v>25</v>
      </c>
      <c r="E817" t="s">
        <v>8221</v>
      </c>
      <c r="F817">
        <v>42</v>
      </c>
    </row>
    <row r="818" spans="1:6" x14ac:dyDescent="0.2">
      <c r="A818" t="s">
        <v>8219</v>
      </c>
      <c r="B818">
        <f>IF(Sheet1!F1836='Bonus Stats Analysis'!A818, Sheet1!L1836," x")</f>
        <v>90</v>
      </c>
      <c r="E818" t="s">
        <v>8221</v>
      </c>
      <c r="F818">
        <v>26</v>
      </c>
    </row>
    <row r="819" spans="1:6" x14ac:dyDescent="0.2">
      <c r="A819" t="s">
        <v>8219</v>
      </c>
      <c r="B819">
        <f>IF(Sheet1!F1837='Bonus Stats Analysis'!A819, Sheet1!L1837," x")</f>
        <v>11</v>
      </c>
      <c r="E819" t="s">
        <v>8221</v>
      </c>
      <c r="F819">
        <v>2</v>
      </c>
    </row>
    <row r="820" spans="1:6" x14ac:dyDescent="0.2">
      <c r="A820" t="s">
        <v>8219</v>
      </c>
      <c r="B820">
        <f>IF(Sheet1!F1838='Bonus Stats Analysis'!A820, Sheet1!L1838," x")</f>
        <v>55</v>
      </c>
      <c r="E820" t="s">
        <v>8221</v>
      </c>
      <c r="F820">
        <v>4</v>
      </c>
    </row>
    <row r="821" spans="1:6" x14ac:dyDescent="0.2">
      <c r="A821" t="s">
        <v>8219</v>
      </c>
      <c r="B821">
        <f>IF(Sheet1!F1839='Bonus Stats Analysis'!A821, Sheet1!L1839," x")</f>
        <v>30</v>
      </c>
      <c r="E821" t="s">
        <v>8221</v>
      </c>
      <c r="F821">
        <v>6</v>
      </c>
    </row>
    <row r="822" spans="1:6" x14ac:dyDescent="0.2">
      <c r="A822" t="s">
        <v>8219</v>
      </c>
      <c r="B822">
        <f>IF(Sheet1!F1840='Bonus Stats Analysis'!A822, Sheet1!L1840," x")</f>
        <v>28</v>
      </c>
      <c r="E822" t="s">
        <v>8221</v>
      </c>
      <c r="F822">
        <v>70</v>
      </c>
    </row>
    <row r="823" spans="1:6" x14ac:dyDescent="0.2">
      <c r="A823" t="s">
        <v>8219</v>
      </c>
      <c r="B823">
        <f>IF(Sheet1!F1841='Bonus Stats Analysis'!A823, Sheet1!L1841," x")</f>
        <v>45</v>
      </c>
      <c r="E823" t="s">
        <v>8221</v>
      </c>
      <c r="F823">
        <v>9</v>
      </c>
    </row>
    <row r="824" spans="1:6" x14ac:dyDescent="0.2">
      <c r="A824" t="s">
        <v>8219</v>
      </c>
      <c r="B824">
        <f>IF(Sheet1!F1842='Bonus Stats Analysis'!A824, Sheet1!L1842," x")</f>
        <v>13</v>
      </c>
      <c r="E824" t="s">
        <v>8221</v>
      </c>
      <c r="F824">
        <v>8</v>
      </c>
    </row>
    <row r="825" spans="1:6" x14ac:dyDescent="0.2">
      <c r="A825" t="s">
        <v>8219</v>
      </c>
      <c r="B825">
        <f>IF(Sheet1!F1843='Bonus Stats Analysis'!A825, Sheet1!L1843," x")</f>
        <v>40</v>
      </c>
      <c r="E825" t="s">
        <v>8221</v>
      </c>
      <c r="F825">
        <v>105</v>
      </c>
    </row>
    <row r="826" spans="1:6" x14ac:dyDescent="0.2">
      <c r="A826" t="s">
        <v>8219</v>
      </c>
      <c r="B826">
        <f>IF(Sheet1!F1844='Bonus Stats Analysis'!A826, Sheet1!L1844," x")</f>
        <v>21</v>
      </c>
      <c r="E826" t="s">
        <v>8221</v>
      </c>
      <c r="F826">
        <v>12</v>
      </c>
    </row>
    <row r="827" spans="1:6" x14ac:dyDescent="0.2">
      <c r="A827" t="s">
        <v>8219</v>
      </c>
      <c r="B827">
        <f>IF(Sheet1!F1845='Bonus Stats Analysis'!A827, Sheet1!L1845," x")</f>
        <v>134</v>
      </c>
      <c r="E827" t="s">
        <v>8221</v>
      </c>
      <c r="F827">
        <v>0</v>
      </c>
    </row>
    <row r="828" spans="1:6" x14ac:dyDescent="0.2">
      <c r="A828" t="s">
        <v>8219</v>
      </c>
      <c r="B828">
        <f>IF(Sheet1!F1846='Bonus Stats Analysis'!A828, Sheet1!L1846," x")</f>
        <v>20</v>
      </c>
      <c r="E828" t="s">
        <v>8221</v>
      </c>
      <c r="F828">
        <v>16</v>
      </c>
    </row>
    <row r="829" spans="1:6" x14ac:dyDescent="0.2">
      <c r="A829" t="s">
        <v>8219</v>
      </c>
      <c r="B829">
        <f>IF(Sheet1!F1847='Bonus Stats Analysis'!A829, Sheet1!L1847," x")</f>
        <v>19</v>
      </c>
      <c r="E829" t="s">
        <v>8221</v>
      </c>
      <c r="F829">
        <v>7</v>
      </c>
    </row>
    <row r="830" spans="1:6" x14ac:dyDescent="0.2">
      <c r="A830" t="s">
        <v>8219</v>
      </c>
      <c r="B830">
        <f>IF(Sheet1!F1848='Bonus Stats Analysis'!A830, Sheet1!L1848," x")</f>
        <v>209</v>
      </c>
      <c r="E830" t="s">
        <v>8221</v>
      </c>
      <c r="F830">
        <v>4</v>
      </c>
    </row>
    <row r="831" spans="1:6" x14ac:dyDescent="0.2">
      <c r="A831" t="s">
        <v>8219</v>
      </c>
      <c r="B831">
        <f>IF(Sheet1!F1849='Bonus Stats Analysis'!A831, Sheet1!L1849," x")</f>
        <v>38</v>
      </c>
      <c r="E831" t="s">
        <v>8221</v>
      </c>
      <c r="F831">
        <v>1</v>
      </c>
    </row>
    <row r="832" spans="1:6" x14ac:dyDescent="0.2">
      <c r="A832" t="s">
        <v>8219</v>
      </c>
      <c r="B832">
        <f>IF(Sheet1!F1850='Bonus Stats Analysis'!A832, Sheet1!L1850," x")</f>
        <v>24</v>
      </c>
      <c r="E832" t="s">
        <v>8221</v>
      </c>
      <c r="F832">
        <v>28</v>
      </c>
    </row>
    <row r="833" spans="1:6" x14ac:dyDescent="0.2">
      <c r="A833" t="s">
        <v>8219</v>
      </c>
      <c r="B833">
        <f>IF(Sheet1!F1851='Bonus Stats Analysis'!A833, Sheet1!L1851," x")</f>
        <v>8</v>
      </c>
      <c r="E833" t="s">
        <v>8221</v>
      </c>
      <c r="F833">
        <v>1</v>
      </c>
    </row>
    <row r="834" spans="1:6" x14ac:dyDescent="0.2">
      <c r="A834" t="s">
        <v>8219</v>
      </c>
      <c r="B834">
        <f>IF(Sheet1!F1852='Bonus Stats Analysis'!A834, Sheet1!L1852," x")</f>
        <v>179</v>
      </c>
      <c r="E834" t="s">
        <v>8221</v>
      </c>
      <c r="F834">
        <v>1</v>
      </c>
    </row>
    <row r="835" spans="1:6" x14ac:dyDescent="0.2">
      <c r="A835" t="s">
        <v>8219</v>
      </c>
      <c r="B835">
        <f>IF(Sheet1!F1853='Bonus Stats Analysis'!A835, Sheet1!L1853," x")</f>
        <v>26</v>
      </c>
      <c r="E835" t="s">
        <v>8221</v>
      </c>
      <c r="F835">
        <v>5</v>
      </c>
    </row>
    <row r="836" spans="1:6" x14ac:dyDescent="0.2">
      <c r="A836" t="s">
        <v>8219</v>
      </c>
      <c r="B836">
        <f>IF(Sheet1!F1854='Bonus Stats Analysis'!A836, Sheet1!L1854," x")</f>
        <v>131</v>
      </c>
      <c r="E836" t="s">
        <v>8221</v>
      </c>
      <c r="F836">
        <v>3</v>
      </c>
    </row>
    <row r="837" spans="1:6" x14ac:dyDescent="0.2">
      <c r="A837" t="s">
        <v>8219</v>
      </c>
      <c r="B837">
        <f>IF(Sheet1!F1855='Bonus Stats Analysis'!A837, Sheet1!L1855," x")</f>
        <v>14</v>
      </c>
      <c r="E837" t="s">
        <v>8221</v>
      </c>
      <c r="F837">
        <v>2</v>
      </c>
    </row>
    <row r="838" spans="1:6" x14ac:dyDescent="0.2">
      <c r="A838" t="s">
        <v>8219</v>
      </c>
      <c r="B838">
        <f>IF(Sheet1!F1856='Bonus Stats Analysis'!A838, Sheet1!L1856," x")</f>
        <v>174</v>
      </c>
      <c r="E838" t="s">
        <v>8221</v>
      </c>
      <c r="F838">
        <v>0</v>
      </c>
    </row>
    <row r="839" spans="1:6" x14ac:dyDescent="0.2">
      <c r="A839" t="s">
        <v>8219</v>
      </c>
      <c r="B839">
        <f>IF(Sheet1!F1857='Bonus Stats Analysis'!A839, Sheet1!L1857," x")</f>
        <v>191</v>
      </c>
      <c r="E839" t="s">
        <v>8221</v>
      </c>
      <c r="F839">
        <v>0</v>
      </c>
    </row>
    <row r="840" spans="1:6" x14ac:dyDescent="0.2">
      <c r="A840" t="s">
        <v>8219</v>
      </c>
      <c r="B840">
        <f>IF(Sheet1!F1858='Bonus Stats Analysis'!A840, Sheet1!L1858," x")</f>
        <v>38</v>
      </c>
      <c r="E840" t="s">
        <v>8221</v>
      </c>
      <c r="F840">
        <v>3</v>
      </c>
    </row>
    <row r="841" spans="1:6" x14ac:dyDescent="0.2">
      <c r="A841" t="s">
        <v>8219</v>
      </c>
      <c r="B841">
        <f>IF(Sheet1!F1859='Bonus Stats Analysis'!A841, Sheet1!L1859," x")</f>
        <v>22</v>
      </c>
      <c r="E841" t="s">
        <v>8221</v>
      </c>
      <c r="F841">
        <v>0</v>
      </c>
    </row>
    <row r="842" spans="1:6" x14ac:dyDescent="0.2">
      <c r="A842" t="s">
        <v>8219</v>
      </c>
      <c r="B842">
        <f>IF(Sheet1!F1860='Bonus Stats Analysis'!A842, Sheet1!L1860," x")</f>
        <v>149</v>
      </c>
      <c r="E842" t="s">
        <v>8221</v>
      </c>
      <c r="F842">
        <v>0</v>
      </c>
    </row>
    <row r="843" spans="1:6" x14ac:dyDescent="0.2">
      <c r="A843" t="s">
        <v>8219</v>
      </c>
      <c r="B843">
        <f>IF(Sheet1!F1861='Bonus Stats Analysis'!A843, Sheet1!L1861," x")</f>
        <v>56</v>
      </c>
      <c r="E843" t="s">
        <v>8221</v>
      </c>
      <c r="F843">
        <v>3</v>
      </c>
    </row>
    <row r="844" spans="1:6" x14ac:dyDescent="0.2">
      <c r="A844" t="s">
        <v>8219</v>
      </c>
      <c r="B844">
        <f>IF(Sheet1!F1862='Bonus Stats Analysis'!A844, Sheet1!L1862," x")</f>
        <v>19</v>
      </c>
      <c r="E844" t="s">
        <v>8221</v>
      </c>
      <c r="F844">
        <v>7</v>
      </c>
    </row>
    <row r="845" spans="1:6" x14ac:dyDescent="0.2">
      <c r="A845" t="s">
        <v>8219</v>
      </c>
      <c r="B845">
        <f>IF(Sheet1!F1883='Bonus Stats Analysis'!A845, Sheet1!L1883," x")</f>
        <v>70</v>
      </c>
      <c r="E845" t="s">
        <v>8221</v>
      </c>
      <c r="F845">
        <v>25</v>
      </c>
    </row>
    <row r="846" spans="1:6" x14ac:dyDescent="0.2">
      <c r="A846" t="s">
        <v>8219</v>
      </c>
      <c r="B846">
        <f>IF(Sheet1!F1884='Bonus Stats Analysis'!A846, Sheet1!L1884," x")</f>
        <v>81</v>
      </c>
      <c r="E846" t="s">
        <v>8221</v>
      </c>
      <c r="F846">
        <v>10</v>
      </c>
    </row>
    <row r="847" spans="1:6" x14ac:dyDescent="0.2">
      <c r="A847" t="s">
        <v>8219</v>
      </c>
      <c r="B847">
        <f>IF(Sheet1!F1885='Bonus Stats Analysis'!A847, Sheet1!L1885," x")</f>
        <v>32</v>
      </c>
      <c r="E847" t="s">
        <v>8221</v>
      </c>
      <c r="F847">
        <v>3</v>
      </c>
    </row>
    <row r="848" spans="1:6" x14ac:dyDescent="0.2">
      <c r="A848" t="s">
        <v>8219</v>
      </c>
      <c r="B848">
        <f>IF(Sheet1!F1886='Bonus Stats Analysis'!A848, Sheet1!L1886," x")</f>
        <v>26</v>
      </c>
      <c r="E848" t="s">
        <v>8221</v>
      </c>
      <c r="F848">
        <v>5</v>
      </c>
    </row>
    <row r="849" spans="1:6" x14ac:dyDescent="0.2">
      <c r="A849" t="s">
        <v>8219</v>
      </c>
      <c r="B849">
        <f>IF(Sheet1!F1887='Bonus Stats Analysis'!A849, Sheet1!L1887," x")</f>
        <v>105</v>
      </c>
      <c r="E849" t="s">
        <v>8221</v>
      </c>
      <c r="F849">
        <v>5</v>
      </c>
    </row>
    <row r="850" spans="1:6" x14ac:dyDescent="0.2">
      <c r="A850" t="s">
        <v>8219</v>
      </c>
      <c r="B850">
        <f>IF(Sheet1!F1888='Bonus Stats Analysis'!A850, Sheet1!L1888," x")</f>
        <v>29</v>
      </c>
      <c r="E850" t="s">
        <v>8221</v>
      </c>
      <c r="F850">
        <v>27</v>
      </c>
    </row>
    <row r="851" spans="1:6" x14ac:dyDescent="0.2">
      <c r="A851" t="s">
        <v>8219</v>
      </c>
      <c r="B851">
        <f>IF(Sheet1!F1889='Bonus Stats Analysis'!A851, Sheet1!L1889," x")</f>
        <v>8</v>
      </c>
      <c r="E851" t="s">
        <v>8221</v>
      </c>
      <c r="F851">
        <v>2</v>
      </c>
    </row>
    <row r="852" spans="1:6" x14ac:dyDescent="0.2">
      <c r="A852" t="s">
        <v>8219</v>
      </c>
      <c r="B852">
        <f>IF(Sheet1!F1890='Bonus Stats Analysis'!A852, Sheet1!L1890," x")</f>
        <v>89</v>
      </c>
      <c r="E852" t="s">
        <v>8221</v>
      </c>
      <c r="F852">
        <v>236</v>
      </c>
    </row>
    <row r="853" spans="1:6" x14ac:dyDescent="0.2">
      <c r="A853" t="s">
        <v>8219</v>
      </c>
      <c r="B853">
        <f>IF(Sheet1!F1891='Bonus Stats Analysis'!A853, Sheet1!L1891," x")</f>
        <v>44</v>
      </c>
      <c r="E853" t="s">
        <v>8221</v>
      </c>
      <c r="F853">
        <v>1</v>
      </c>
    </row>
    <row r="854" spans="1:6" x14ac:dyDescent="0.2">
      <c r="A854" t="s">
        <v>8219</v>
      </c>
      <c r="B854">
        <f>IF(Sheet1!F1892='Bonus Stats Analysis'!A854, Sheet1!L1892," x")</f>
        <v>246</v>
      </c>
      <c r="E854" t="s">
        <v>8221</v>
      </c>
      <c r="F854">
        <v>12</v>
      </c>
    </row>
    <row r="855" spans="1:6" x14ac:dyDescent="0.2">
      <c r="A855" t="s">
        <v>8219</v>
      </c>
      <c r="B855">
        <f>IF(Sheet1!F1893='Bonus Stats Analysis'!A855, Sheet1!L1893," x")</f>
        <v>120</v>
      </c>
      <c r="E855" t="s">
        <v>8221</v>
      </c>
      <c r="F855">
        <v>4</v>
      </c>
    </row>
    <row r="856" spans="1:6" x14ac:dyDescent="0.2">
      <c r="A856" t="s">
        <v>8219</v>
      </c>
      <c r="B856">
        <f>IF(Sheet1!F1894='Bonus Stats Analysis'!A856, Sheet1!L1894," x")</f>
        <v>26</v>
      </c>
      <c r="E856" t="s">
        <v>8221</v>
      </c>
      <c r="F856">
        <v>3</v>
      </c>
    </row>
    <row r="857" spans="1:6" x14ac:dyDescent="0.2">
      <c r="A857" t="s">
        <v>8219</v>
      </c>
      <c r="B857">
        <f>IF(Sheet1!F1895='Bonus Stats Analysis'!A857, Sheet1!L1895," x")</f>
        <v>45</v>
      </c>
      <c r="E857" t="s">
        <v>8221</v>
      </c>
      <c r="F857">
        <v>99</v>
      </c>
    </row>
    <row r="858" spans="1:6" x14ac:dyDescent="0.2">
      <c r="A858" t="s">
        <v>8219</v>
      </c>
      <c r="B858">
        <f>IF(Sheet1!F1896='Bonus Stats Analysis'!A858, Sheet1!L1896," x")</f>
        <v>20</v>
      </c>
      <c r="E858" t="s">
        <v>8221</v>
      </c>
      <c r="F858">
        <v>3</v>
      </c>
    </row>
    <row r="859" spans="1:6" x14ac:dyDescent="0.2">
      <c r="A859" t="s">
        <v>8219</v>
      </c>
      <c r="B859">
        <f>IF(Sheet1!F1897='Bonus Stats Analysis'!A859, Sheet1!L1897," x")</f>
        <v>47</v>
      </c>
      <c r="E859" t="s">
        <v>8221</v>
      </c>
      <c r="F859">
        <v>3</v>
      </c>
    </row>
    <row r="860" spans="1:6" x14ac:dyDescent="0.2">
      <c r="A860" t="s">
        <v>8219</v>
      </c>
      <c r="B860">
        <f>IF(Sheet1!F1898='Bonus Stats Analysis'!A860, Sheet1!L1898," x")</f>
        <v>13</v>
      </c>
      <c r="E860" t="s">
        <v>8221</v>
      </c>
      <c r="F860">
        <v>22</v>
      </c>
    </row>
    <row r="861" spans="1:6" x14ac:dyDescent="0.2">
      <c r="A861" t="s">
        <v>8219</v>
      </c>
      <c r="B861">
        <f>IF(Sheet1!F1899='Bonus Stats Analysis'!A861, Sheet1!L1899," x")</f>
        <v>183</v>
      </c>
      <c r="E861" t="s">
        <v>8221</v>
      </c>
      <c r="F861">
        <v>4</v>
      </c>
    </row>
    <row r="862" spans="1:6" x14ac:dyDescent="0.2">
      <c r="A862" t="s">
        <v>8219</v>
      </c>
      <c r="B862">
        <f>IF(Sheet1!F1900='Bonus Stats Analysis'!A862, Sheet1!L1900," x")</f>
        <v>21</v>
      </c>
      <c r="E862" t="s">
        <v>8221</v>
      </c>
      <c r="F862">
        <v>534</v>
      </c>
    </row>
    <row r="863" spans="1:6" x14ac:dyDescent="0.2">
      <c r="A863" t="s">
        <v>8219</v>
      </c>
      <c r="B863">
        <f>IF(Sheet1!F1901='Bonus Stats Analysis'!A863, Sheet1!L1901," x")</f>
        <v>42</v>
      </c>
      <c r="E863" t="s">
        <v>8221</v>
      </c>
      <c r="F863">
        <v>12</v>
      </c>
    </row>
    <row r="864" spans="1:6" x14ac:dyDescent="0.2">
      <c r="A864" t="s">
        <v>8219</v>
      </c>
      <c r="B864">
        <f>IF(Sheet1!F1902='Bonus Stats Analysis'!A864, Sheet1!L1902," x")</f>
        <v>54</v>
      </c>
      <c r="E864" t="s">
        <v>8221</v>
      </c>
      <c r="F864">
        <v>56</v>
      </c>
    </row>
    <row r="865" spans="1:6" x14ac:dyDescent="0.2">
      <c r="A865" t="s">
        <v>8219</v>
      </c>
      <c r="B865">
        <f>IF(Sheet1!F1923='Bonus Stats Analysis'!A865, Sheet1!L1923," x")</f>
        <v>38</v>
      </c>
      <c r="E865" t="s">
        <v>8221</v>
      </c>
      <c r="F865">
        <v>11</v>
      </c>
    </row>
    <row r="866" spans="1:6" x14ac:dyDescent="0.2">
      <c r="A866" t="s">
        <v>8219</v>
      </c>
      <c r="B866">
        <f>IF(Sheet1!F1924='Bonus Stats Analysis'!A866, Sheet1!L1924," x")</f>
        <v>64</v>
      </c>
      <c r="E866" t="s">
        <v>8221</v>
      </c>
      <c r="F866">
        <v>0</v>
      </c>
    </row>
    <row r="867" spans="1:6" x14ac:dyDescent="0.2">
      <c r="A867" t="s">
        <v>8219</v>
      </c>
      <c r="B867">
        <f>IF(Sheet1!F1925='Bonus Stats Analysis'!A867, Sheet1!L1925," x")</f>
        <v>13</v>
      </c>
      <c r="E867" t="s">
        <v>8221</v>
      </c>
      <c r="F867">
        <v>12</v>
      </c>
    </row>
    <row r="868" spans="1:6" x14ac:dyDescent="0.2">
      <c r="A868" t="s">
        <v>8219</v>
      </c>
      <c r="B868">
        <f>IF(Sheet1!F1926='Bonus Stats Analysis'!A868, Sheet1!L1926," x")</f>
        <v>33</v>
      </c>
      <c r="E868" t="s">
        <v>8221</v>
      </c>
      <c r="F868">
        <v>5</v>
      </c>
    </row>
    <row r="869" spans="1:6" x14ac:dyDescent="0.2">
      <c r="A869" t="s">
        <v>8219</v>
      </c>
      <c r="B869">
        <f>IF(Sheet1!F1927='Bonus Stats Analysis'!A869, Sheet1!L1927," x")</f>
        <v>52</v>
      </c>
      <c r="E869" t="s">
        <v>8221</v>
      </c>
      <c r="F869">
        <v>24</v>
      </c>
    </row>
    <row r="870" spans="1:6" x14ac:dyDescent="0.2">
      <c r="A870" t="s">
        <v>8219</v>
      </c>
      <c r="B870">
        <f>IF(Sheet1!F1928='Bonus Stats Analysis'!A870, Sheet1!L1928," x")</f>
        <v>107</v>
      </c>
      <c r="E870" t="s">
        <v>8221</v>
      </c>
      <c r="F870">
        <v>89</v>
      </c>
    </row>
    <row r="871" spans="1:6" x14ac:dyDescent="0.2">
      <c r="A871" t="s">
        <v>8219</v>
      </c>
      <c r="B871">
        <f>IF(Sheet1!F1929='Bonus Stats Analysis'!A871, Sheet1!L1929," x")</f>
        <v>11</v>
      </c>
      <c r="E871" t="s">
        <v>8221</v>
      </c>
      <c r="F871">
        <v>1</v>
      </c>
    </row>
    <row r="872" spans="1:6" x14ac:dyDescent="0.2">
      <c r="A872" t="s">
        <v>8219</v>
      </c>
      <c r="B872">
        <f>IF(Sheet1!F1930='Bonus Stats Analysis'!A872, Sheet1!L1930," x")</f>
        <v>34</v>
      </c>
      <c r="E872" t="s">
        <v>8221</v>
      </c>
      <c r="F872">
        <v>55</v>
      </c>
    </row>
    <row r="873" spans="1:6" x14ac:dyDescent="0.2">
      <c r="A873" t="s">
        <v>8219</v>
      </c>
      <c r="B873">
        <f>IF(Sheet1!F1931='Bonus Stats Analysis'!A873, Sheet1!L1931," x")</f>
        <v>75</v>
      </c>
      <c r="E873" t="s">
        <v>8221</v>
      </c>
      <c r="F873">
        <v>2</v>
      </c>
    </row>
    <row r="874" spans="1:6" x14ac:dyDescent="0.2">
      <c r="A874" t="s">
        <v>8219</v>
      </c>
      <c r="B874">
        <f>IF(Sheet1!F1932='Bonus Stats Analysis'!A874, Sheet1!L1932," x")</f>
        <v>26</v>
      </c>
      <c r="E874" t="s">
        <v>8221</v>
      </c>
      <c r="F874">
        <v>0</v>
      </c>
    </row>
    <row r="875" spans="1:6" x14ac:dyDescent="0.2">
      <c r="A875" t="s">
        <v>8219</v>
      </c>
      <c r="B875">
        <f>IF(Sheet1!F1933='Bonus Stats Analysis'!A875, Sheet1!L1933," x")</f>
        <v>50</v>
      </c>
      <c r="E875" t="s">
        <v>8221</v>
      </c>
      <c r="F875">
        <v>4</v>
      </c>
    </row>
    <row r="876" spans="1:6" x14ac:dyDescent="0.2">
      <c r="A876" t="s">
        <v>8219</v>
      </c>
      <c r="B876">
        <f>IF(Sheet1!F1934='Bonus Stats Analysis'!A876, Sheet1!L1934," x")</f>
        <v>80</v>
      </c>
      <c r="E876" t="s">
        <v>8221</v>
      </c>
      <c r="F876">
        <v>6</v>
      </c>
    </row>
    <row r="877" spans="1:6" x14ac:dyDescent="0.2">
      <c r="A877" t="s">
        <v>8219</v>
      </c>
      <c r="B877">
        <f>IF(Sheet1!F1935='Bonus Stats Analysis'!A877, Sheet1!L1935," x")</f>
        <v>110</v>
      </c>
      <c r="E877" t="s">
        <v>8221</v>
      </c>
      <c r="F877">
        <v>4</v>
      </c>
    </row>
    <row r="878" spans="1:6" x14ac:dyDescent="0.2">
      <c r="A878" t="s">
        <v>8219</v>
      </c>
      <c r="B878">
        <f>IF(Sheet1!F1936='Bonus Stats Analysis'!A878, Sheet1!L1936," x")</f>
        <v>77</v>
      </c>
      <c r="E878" t="s">
        <v>8221</v>
      </c>
      <c r="F878">
        <v>4</v>
      </c>
    </row>
    <row r="879" spans="1:6" x14ac:dyDescent="0.2">
      <c r="A879" t="s">
        <v>8219</v>
      </c>
      <c r="B879">
        <f>IF(Sheet1!F1937='Bonus Stats Analysis'!A879, Sheet1!L1937," x")</f>
        <v>50</v>
      </c>
      <c r="E879" t="s">
        <v>8221</v>
      </c>
      <c r="F879">
        <v>2</v>
      </c>
    </row>
    <row r="880" spans="1:6" x14ac:dyDescent="0.2">
      <c r="A880" t="s">
        <v>8219</v>
      </c>
      <c r="B880">
        <f>IF(Sheet1!F1938='Bonus Stats Analysis'!A880, Sheet1!L1938," x")</f>
        <v>145</v>
      </c>
      <c r="E880" t="s">
        <v>8221</v>
      </c>
      <c r="F880">
        <v>5</v>
      </c>
    </row>
    <row r="881" spans="1:6" x14ac:dyDescent="0.2">
      <c r="A881" t="s">
        <v>8219</v>
      </c>
      <c r="B881">
        <f>IF(Sheet1!F1939='Bonus Stats Analysis'!A881, Sheet1!L1939," x")</f>
        <v>29</v>
      </c>
      <c r="E881" t="s">
        <v>8221</v>
      </c>
      <c r="F881">
        <v>83</v>
      </c>
    </row>
    <row r="882" spans="1:6" x14ac:dyDescent="0.2">
      <c r="A882" t="s">
        <v>8219</v>
      </c>
      <c r="B882">
        <f>IF(Sheet1!F1940='Bonus Stats Analysis'!A882, Sheet1!L1940," x")</f>
        <v>114</v>
      </c>
      <c r="E882" t="s">
        <v>8221</v>
      </c>
      <c r="F882">
        <v>57</v>
      </c>
    </row>
    <row r="883" spans="1:6" x14ac:dyDescent="0.2">
      <c r="A883" t="s">
        <v>8219</v>
      </c>
      <c r="B883">
        <f>IF(Sheet1!F1941='Bonus Stats Analysis'!A883, Sheet1!L1941," x")</f>
        <v>96</v>
      </c>
      <c r="E883" t="s">
        <v>8221</v>
      </c>
      <c r="F883">
        <v>311</v>
      </c>
    </row>
    <row r="884" spans="1:6" x14ac:dyDescent="0.2">
      <c r="A884" t="s">
        <v>8219</v>
      </c>
      <c r="B884">
        <f>IF(Sheet1!F1942='Bonus Stats Analysis'!A884, Sheet1!L1942," x")</f>
        <v>31</v>
      </c>
      <c r="E884" t="s">
        <v>8221</v>
      </c>
      <c r="F884">
        <v>2</v>
      </c>
    </row>
    <row r="885" spans="1:6" x14ac:dyDescent="0.2">
      <c r="A885" t="s">
        <v>8219</v>
      </c>
      <c r="B885">
        <f>IF(Sheet1!F1943='Bonus Stats Analysis'!A885, Sheet1!L1943," x")</f>
        <v>4883</v>
      </c>
      <c r="E885" t="s">
        <v>8221</v>
      </c>
      <c r="F885">
        <v>16</v>
      </c>
    </row>
    <row r="886" spans="1:6" x14ac:dyDescent="0.2">
      <c r="A886" t="s">
        <v>8219</v>
      </c>
      <c r="B886">
        <f>IF(Sheet1!F1944='Bonus Stats Analysis'!A886, Sheet1!L1944," x")</f>
        <v>95</v>
      </c>
      <c r="E886" t="s">
        <v>8221</v>
      </c>
      <c r="F886">
        <v>9</v>
      </c>
    </row>
    <row r="887" spans="1:6" x14ac:dyDescent="0.2">
      <c r="A887" t="s">
        <v>8219</v>
      </c>
      <c r="B887">
        <f>IF(Sheet1!F1945='Bonus Stats Analysis'!A887, Sheet1!L1945," x")</f>
        <v>2478</v>
      </c>
      <c r="E887" t="s">
        <v>8221</v>
      </c>
      <c r="F887">
        <v>1</v>
      </c>
    </row>
    <row r="888" spans="1:6" x14ac:dyDescent="0.2">
      <c r="A888" t="s">
        <v>8219</v>
      </c>
      <c r="B888">
        <f>IF(Sheet1!F1946='Bonus Stats Analysis'!A888, Sheet1!L1946," x")</f>
        <v>1789</v>
      </c>
      <c r="E888" t="s">
        <v>8221</v>
      </c>
      <c r="F888">
        <v>12</v>
      </c>
    </row>
    <row r="889" spans="1:6" x14ac:dyDescent="0.2">
      <c r="A889" t="s">
        <v>8219</v>
      </c>
      <c r="B889">
        <f>IF(Sheet1!F1947='Bonus Stats Analysis'!A889, Sheet1!L1947," x")</f>
        <v>680</v>
      </c>
      <c r="E889" t="s">
        <v>8221</v>
      </c>
      <c r="F889">
        <v>0</v>
      </c>
    </row>
    <row r="890" spans="1:6" x14ac:dyDescent="0.2">
      <c r="A890" t="s">
        <v>8219</v>
      </c>
      <c r="B890">
        <f>IF(Sheet1!F1948='Bonus Stats Analysis'!A890, Sheet1!L1948," x")</f>
        <v>70</v>
      </c>
      <c r="E890" t="s">
        <v>8221</v>
      </c>
      <c r="F890">
        <v>20</v>
      </c>
    </row>
    <row r="891" spans="1:6" x14ac:dyDescent="0.2">
      <c r="A891" t="s">
        <v>8219</v>
      </c>
      <c r="B891">
        <f>IF(Sheet1!F1949='Bonus Stats Analysis'!A891, Sheet1!L1949," x")</f>
        <v>23</v>
      </c>
      <c r="E891" t="s">
        <v>8221</v>
      </c>
      <c r="F891">
        <v>16</v>
      </c>
    </row>
    <row r="892" spans="1:6" x14ac:dyDescent="0.2">
      <c r="A892" t="s">
        <v>8219</v>
      </c>
      <c r="B892">
        <f>IF(Sheet1!F1950='Bonus Stats Analysis'!A892, Sheet1!L1950," x")</f>
        <v>4245</v>
      </c>
      <c r="E892" t="s">
        <v>8221</v>
      </c>
      <c r="F892">
        <v>33</v>
      </c>
    </row>
    <row r="893" spans="1:6" x14ac:dyDescent="0.2">
      <c r="A893" t="s">
        <v>8219</v>
      </c>
      <c r="B893">
        <f>IF(Sheet1!F1951='Bonus Stats Analysis'!A893, Sheet1!L1951," x")</f>
        <v>943</v>
      </c>
      <c r="E893" t="s">
        <v>8221</v>
      </c>
      <c r="F893">
        <v>2</v>
      </c>
    </row>
    <row r="894" spans="1:6" x14ac:dyDescent="0.2">
      <c r="A894" t="s">
        <v>8219</v>
      </c>
      <c r="B894">
        <f>IF(Sheet1!F1952='Bonus Stats Analysis'!A894, Sheet1!L1952," x")</f>
        <v>1876</v>
      </c>
      <c r="E894" t="s">
        <v>8221</v>
      </c>
      <c r="F894">
        <v>6</v>
      </c>
    </row>
    <row r="895" spans="1:6" x14ac:dyDescent="0.2">
      <c r="A895" t="s">
        <v>8219</v>
      </c>
      <c r="B895">
        <f>IF(Sheet1!F1953='Bonus Stats Analysis'!A895, Sheet1!L1953," x")</f>
        <v>834</v>
      </c>
      <c r="E895" t="s">
        <v>8221</v>
      </c>
      <c r="F895">
        <v>0</v>
      </c>
    </row>
    <row r="896" spans="1:6" x14ac:dyDescent="0.2">
      <c r="A896" t="s">
        <v>8219</v>
      </c>
      <c r="B896">
        <f>IF(Sheet1!F1954='Bonus Stats Analysis'!A896, Sheet1!L1954," x")</f>
        <v>682</v>
      </c>
      <c r="E896" t="s">
        <v>8221</v>
      </c>
      <c r="F896">
        <v>3</v>
      </c>
    </row>
    <row r="897" spans="1:6" x14ac:dyDescent="0.2">
      <c r="A897" t="s">
        <v>8219</v>
      </c>
      <c r="B897">
        <f>IF(Sheet1!F1955='Bonus Stats Analysis'!A897, Sheet1!L1955," x")</f>
        <v>147</v>
      </c>
      <c r="E897" t="s">
        <v>8221</v>
      </c>
      <c r="F897">
        <v>0</v>
      </c>
    </row>
    <row r="898" spans="1:6" x14ac:dyDescent="0.2">
      <c r="A898" t="s">
        <v>8219</v>
      </c>
      <c r="B898">
        <f>IF(Sheet1!F1956='Bonus Stats Analysis'!A898, Sheet1!L1956," x")</f>
        <v>415</v>
      </c>
      <c r="E898" t="s">
        <v>8221</v>
      </c>
      <c r="F898">
        <v>3</v>
      </c>
    </row>
    <row r="899" spans="1:6" x14ac:dyDescent="0.2">
      <c r="A899" t="s">
        <v>8219</v>
      </c>
      <c r="B899">
        <f>IF(Sheet1!F1957='Bonus Stats Analysis'!A899, Sheet1!L1957," x")</f>
        <v>290</v>
      </c>
      <c r="E899" t="s">
        <v>8221</v>
      </c>
      <c r="F899">
        <v>13</v>
      </c>
    </row>
    <row r="900" spans="1:6" x14ac:dyDescent="0.2">
      <c r="A900" t="s">
        <v>8219</v>
      </c>
      <c r="B900">
        <f>IF(Sheet1!F1958='Bonus Stats Analysis'!A900, Sheet1!L1958," x")</f>
        <v>365</v>
      </c>
      <c r="E900" t="s">
        <v>8221</v>
      </c>
      <c r="F900">
        <v>6</v>
      </c>
    </row>
    <row r="901" spans="1:6" x14ac:dyDescent="0.2">
      <c r="A901" t="s">
        <v>8219</v>
      </c>
      <c r="B901">
        <f>IF(Sheet1!F1959='Bonus Stats Analysis'!A901, Sheet1!L1959," x")</f>
        <v>660</v>
      </c>
      <c r="E901" t="s">
        <v>8221</v>
      </c>
      <c r="F901">
        <v>1</v>
      </c>
    </row>
    <row r="902" spans="1:6" x14ac:dyDescent="0.2">
      <c r="A902" t="s">
        <v>8219</v>
      </c>
      <c r="B902">
        <f>IF(Sheet1!F1960='Bonus Stats Analysis'!A902, Sheet1!L1960," x")</f>
        <v>1356</v>
      </c>
      <c r="E902" t="s">
        <v>8221</v>
      </c>
      <c r="F902">
        <v>0</v>
      </c>
    </row>
    <row r="903" spans="1:6" x14ac:dyDescent="0.2">
      <c r="A903" t="s">
        <v>8219</v>
      </c>
      <c r="B903">
        <f>IF(Sheet1!F1961='Bonus Stats Analysis'!A903, Sheet1!L1961," x")</f>
        <v>424</v>
      </c>
      <c r="E903" t="s">
        <v>8221</v>
      </c>
      <c r="F903">
        <v>5</v>
      </c>
    </row>
    <row r="904" spans="1:6" x14ac:dyDescent="0.2">
      <c r="A904" t="s">
        <v>8219</v>
      </c>
      <c r="B904">
        <f>IF(Sheet1!F1962='Bonus Stats Analysis'!A904, Sheet1!L1962," x")</f>
        <v>33</v>
      </c>
      <c r="E904" t="s">
        <v>8221</v>
      </c>
      <c r="F904">
        <v>0</v>
      </c>
    </row>
    <row r="905" spans="1:6" x14ac:dyDescent="0.2">
      <c r="A905" t="s">
        <v>8219</v>
      </c>
      <c r="B905">
        <f>IF(Sheet1!F1963='Bonus Stats Analysis'!A905, Sheet1!L1963," x")</f>
        <v>1633</v>
      </c>
      <c r="E905" t="s">
        <v>8221</v>
      </c>
      <c r="F905">
        <v>36</v>
      </c>
    </row>
    <row r="906" spans="1:6" x14ac:dyDescent="0.2">
      <c r="A906" t="s">
        <v>8219</v>
      </c>
      <c r="B906">
        <f>IF(Sheet1!F1964='Bonus Stats Analysis'!A906, Sheet1!L1964," x")</f>
        <v>306</v>
      </c>
      <c r="E906" t="s">
        <v>8221</v>
      </c>
      <c r="F906">
        <v>1</v>
      </c>
    </row>
    <row r="907" spans="1:6" x14ac:dyDescent="0.2">
      <c r="A907" t="s">
        <v>8219</v>
      </c>
      <c r="B907">
        <f>IF(Sheet1!F1965='Bonus Stats Analysis'!A907, Sheet1!L1965," x")</f>
        <v>205</v>
      </c>
      <c r="E907" t="s">
        <v>8221</v>
      </c>
      <c r="F907">
        <v>1</v>
      </c>
    </row>
    <row r="908" spans="1:6" x14ac:dyDescent="0.2">
      <c r="A908" t="s">
        <v>8219</v>
      </c>
      <c r="B908">
        <f>IF(Sheet1!F1966='Bonus Stats Analysis'!A908, Sheet1!L1966," x")</f>
        <v>1281</v>
      </c>
      <c r="E908" t="s">
        <v>8221</v>
      </c>
      <c r="F908">
        <v>1</v>
      </c>
    </row>
    <row r="909" spans="1:6" x14ac:dyDescent="0.2">
      <c r="A909" t="s">
        <v>8219</v>
      </c>
      <c r="B909">
        <f>IF(Sheet1!F1967='Bonus Stats Analysis'!A909, Sheet1!L1967," x")</f>
        <v>103</v>
      </c>
      <c r="E909" t="s">
        <v>8221</v>
      </c>
      <c r="F909">
        <v>9</v>
      </c>
    </row>
    <row r="910" spans="1:6" x14ac:dyDescent="0.2">
      <c r="A910" t="s">
        <v>8219</v>
      </c>
      <c r="B910">
        <f>IF(Sheet1!F1968='Bonus Stats Analysis'!A910, Sheet1!L1968," x")</f>
        <v>1513</v>
      </c>
      <c r="E910" t="s">
        <v>8221</v>
      </c>
      <c r="F910">
        <v>1</v>
      </c>
    </row>
    <row r="911" spans="1:6" x14ac:dyDescent="0.2">
      <c r="A911" t="s">
        <v>8219</v>
      </c>
      <c r="B911">
        <f>IF(Sheet1!F1969='Bonus Stats Analysis'!A911, Sheet1!L1969," x")</f>
        <v>405</v>
      </c>
      <c r="E911" t="s">
        <v>8221</v>
      </c>
      <c r="F911">
        <v>0</v>
      </c>
    </row>
    <row r="912" spans="1:6" x14ac:dyDescent="0.2">
      <c r="A912" t="s">
        <v>8219</v>
      </c>
      <c r="B912">
        <f>IF(Sheet1!F1970='Bonus Stats Analysis'!A912, Sheet1!L1970," x")</f>
        <v>510</v>
      </c>
      <c r="E912" t="s">
        <v>8221</v>
      </c>
      <c r="F912">
        <v>1</v>
      </c>
    </row>
    <row r="913" spans="1:6" x14ac:dyDescent="0.2">
      <c r="A913" t="s">
        <v>8219</v>
      </c>
      <c r="B913">
        <f>IF(Sheet1!F1971='Bonus Stats Analysis'!A913, Sheet1!L1971," x")</f>
        <v>1887</v>
      </c>
      <c r="E913" t="s">
        <v>8221</v>
      </c>
      <c r="F913">
        <v>1</v>
      </c>
    </row>
    <row r="914" spans="1:6" x14ac:dyDescent="0.2">
      <c r="A914" t="s">
        <v>8219</v>
      </c>
      <c r="B914">
        <f>IF(Sheet1!F1972='Bonus Stats Analysis'!A914, Sheet1!L1972," x")</f>
        <v>701</v>
      </c>
      <c r="E914" t="s">
        <v>8221</v>
      </c>
      <c r="F914">
        <v>4</v>
      </c>
    </row>
    <row r="915" spans="1:6" x14ac:dyDescent="0.2">
      <c r="A915" t="s">
        <v>8219</v>
      </c>
      <c r="B915">
        <f>IF(Sheet1!F1973='Bonus Stats Analysis'!A915, Sheet1!L1973," x")</f>
        <v>3863</v>
      </c>
      <c r="E915" t="s">
        <v>8221</v>
      </c>
      <c r="F915">
        <v>2</v>
      </c>
    </row>
    <row r="916" spans="1:6" x14ac:dyDescent="0.2">
      <c r="A916" t="s">
        <v>8219</v>
      </c>
      <c r="B916">
        <f>IF(Sheet1!F1974='Bonus Stats Analysis'!A916, Sheet1!L1974," x")</f>
        <v>238</v>
      </c>
      <c r="E916" t="s">
        <v>8221</v>
      </c>
      <c r="F916">
        <v>2</v>
      </c>
    </row>
    <row r="917" spans="1:6" x14ac:dyDescent="0.2">
      <c r="A917" t="s">
        <v>8219</v>
      </c>
      <c r="B917">
        <f>IF(Sheet1!F1975='Bonus Stats Analysis'!A917, Sheet1!L1975," x")</f>
        <v>2051</v>
      </c>
      <c r="E917" t="s">
        <v>8221</v>
      </c>
      <c r="F917">
        <v>2</v>
      </c>
    </row>
    <row r="918" spans="1:6" x14ac:dyDescent="0.2">
      <c r="A918" t="s">
        <v>8219</v>
      </c>
      <c r="B918">
        <f>IF(Sheet1!F1976='Bonus Stats Analysis'!A918, Sheet1!L1976," x")</f>
        <v>402</v>
      </c>
      <c r="E918" t="s">
        <v>8221</v>
      </c>
      <c r="F918">
        <v>0</v>
      </c>
    </row>
    <row r="919" spans="1:6" x14ac:dyDescent="0.2">
      <c r="A919" t="s">
        <v>8219</v>
      </c>
      <c r="B919">
        <f>IF(Sheet1!F1977='Bonus Stats Analysis'!A919, Sheet1!L1977," x")</f>
        <v>253</v>
      </c>
      <c r="E919" t="s">
        <v>8221</v>
      </c>
      <c r="F919">
        <v>2</v>
      </c>
    </row>
    <row r="920" spans="1:6" x14ac:dyDescent="0.2">
      <c r="A920" t="s">
        <v>8219</v>
      </c>
      <c r="B920">
        <f>IF(Sheet1!F1978='Bonus Stats Analysis'!A920, Sheet1!L1978," x")</f>
        <v>473</v>
      </c>
      <c r="E920" t="s">
        <v>8221</v>
      </c>
      <c r="F920">
        <v>4</v>
      </c>
    </row>
    <row r="921" spans="1:6" x14ac:dyDescent="0.2">
      <c r="A921" t="s">
        <v>8219</v>
      </c>
      <c r="B921">
        <f>IF(Sheet1!F1979='Bonus Stats Analysis'!A921, Sheet1!L1979," x")</f>
        <v>821</v>
      </c>
      <c r="E921" t="s">
        <v>8221</v>
      </c>
      <c r="F921">
        <v>2</v>
      </c>
    </row>
    <row r="922" spans="1:6" x14ac:dyDescent="0.2">
      <c r="A922" t="s">
        <v>8219</v>
      </c>
      <c r="B922">
        <f>IF(Sheet1!F1980='Bonus Stats Analysis'!A922, Sheet1!L1980," x")</f>
        <v>388</v>
      </c>
      <c r="E922" t="s">
        <v>8221</v>
      </c>
      <c r="F922">
        <v>0</v>
      </c>
    </row>
    <row r="923" spans="1:6" x14ac:dyDescent="0.2">
      <c r="A923" t="s">
        <v>8219</v>
      </c>
      <c r="B923">
        <f>IF(Sheet1!F1981='Bonus Stats Analysis'!A923, Sheet1!L1981," x")</f>
        <v>813</v>
      </c>
      <c r="E923" t="s">
        <v>8221</v>
      </c>
      <c r="F923">
        <v>1</v>
      </c>
    </row>
    <row r="924" spans="1:6" x14ac:dyDescent="0.2">
      <c r="A924" t="s">
        <v>8219</v>
      </c>
      <c r="B924">
        <f>IF(Sheet1!F1982='Bonus Stats Analysis'!A924, Sheet1!L1982," x")</f>
        <v>1945</v>
      </c>
      <c r="E924" t="s">
        <v>8221</v>
      </c>
      <c r="F924">
        <v>0</v>
      </c>
    </row>
    <row r="925" spans="1:6" x14ac:dyDescent="0.2">
      <c r="A925" t="s">
        <v>8219</v>
      </c>
      <c r="B925">
        <f>IF(Sheet1!F2003='Bonus Stats Analysis'!A925, Sheet1!L2003," x")</f>
        <v>1637</v>
      </c>
      <c r="E925" t="s">
        <v>8221</v>
      </c>
      <c r="F925">
        <v>2</v>
      </c>
    </row>
    <row r="926" spans="1:6" x14ac:dyDescent="0.2">
      <c r="A926" t="s">
        <v>8219</v>
      </c>
      <c r="B926">
        <f>IF(Sheet1!F2004='Bonus Stats Analysis'!A926, Sheet1!L2004," x")</f>
        <v>1375</v>
      </c>
      <c r="E926" t="s">
        <v>8221</v>
      </c>
      <c r="F926">
        <v>7</v>
      </c>
    </row>
    <row r="927" spans="1:6" x14ac:dyDescent="0.2">
      <c r="A927" t="s">
        <v>8219</v>
      </c>
      <c r="B927">
        <f>IF(Sheet1!F2005='Bonus Stats Analysis'!A927, Sheet1!L2005," x")</f>
        <v>17</v>
      </c>
      <c r="E927" t="s">
        <v>8221</v>
      </c>
      <c r="F927">
        <v>5</v>
      </c>
    </row>
    <row r="928" spans="1:6" x14ac:dyDescent="0.2">
      <c r="A928" t="s">
        <v>8219</v>
      </c>
      <c r="B928">
        <f>IF(Sheet1!F2006='Bonus Stats Analysis'!A928, Sheet1!L2006," x")</f>
        <v>354</v>
      </c>
      <c r="E928" t="s">
        <v>8221</v>
      </c>
      <c r="F928">
        <v>0</v>
      </c>
    </row>
    <row r="929" spans="1:6" x14ac:dyDescent="0.2">
      <c r="A929" t="s">
        <v>8219</v>
      </c>
      <c r="B929">
        <f>IF(Sheet1!F2007='Bonus Stats Analysis'!A929, Sheet1!L2007," x")</f>
        <v>191</v>
      </c>
      <c r="E929" t="s">
        <v>8221</v>
      </c>
      <c r="F929">
        <v>0</v>
      </c>
    </row>
    <row r="930" spans="1:6" x14ac:dyDescent="0.2">
      <c r="A930" t="s">
        <v>8219</v>
      </c>
      <c r="B930">
        <f>IF(Sheet1!F2008='Bonus Stats Analysis'!A930, Sheet1!L2008," x")</f>
        <v>303</v>
      </c>
      <c r="E930" t="s">
        <v>8221</v>
      </c>
      <c r="F930">
        <v>0</v>
      </c>
    </row>
    <row r="931" spans="1:6" x14ac:dyDescent="0.2">
      <c r="A931" t="s">
        <v>8219</v>
      </c>
      <c r="B931">
        <f>IF(Sheet1!F2009='Bonus Stats Analysis'!A931, Sheet1!L2009," x")</f>
        <v>137</v>
      </c>
      <c r="E931" t="s">
        <v>8221</v>
      </c>
      <c r="F931">
        <v>2</v>
      </c>
    </row>
    <row r="932" spans="1:6" x14ac:dyDescent="0.2">
      <c r="A932" t="s">
        <v>8219</v>
      </c>
      <c r="B932">
        <f>IF(Sheet1!F2010='Bonus Stats Analysis'!A932, Sheet1!L2010," x")</f>
        <v>41</v>
      </c>
      <c r="E932" t="s">
        <v>8221</v>
      </c>
      <c r="F932">
        <v>0</v>
      </c>
    </row>
    <row r="933" spans="1:6" x14ac:dyDescent="0.2">
      <c r="A933" t="s">
        <v>8219</v>
      </c>
      <c r="B933">
        <f>IF(Sheet1!F2011='Bonus Stats Analysis'!A933, Sheet1!L2011," x")</f>
        <v>398</v>
      </c>
      <c r="E933" t="s">
        <v>8221</v>
      </c>
      <c r="F933">
        <v>0</v>
      </c>
    </row>
    <row r="934" spans="1:6" x14ac:dyDescent="0.2">
      <c r="A934" t="s">
        <v>8219</v>
      </c>
      <c r="B934">
        <f>IF(Sheet1!F2012='Bonus Stats Analysis'!A934, Sheet1!L2012," x")</f>
        <v>1737</v>
      </c>
      <c r="E934" t="s">
        <v>8221</v>
      </c>
      <c r="F934">
        <v>28</v>
      </c>
    </row>
    <row r="935" spans="1:6" x14ac:dyDescent="0.2">
      <c r="A935" t="s">
        <v>8219</v>
      </c>
      <c r="B935">
        <f>IF(Sheet1!F2013='Bonus Stats Analysis'!A935, Sheet1!L2013," x")</f>
        <v>971</v>
      </c>
      <c r="E935" t="s">
        <v>8221</v>
      </c>
      <c r="F935">
        <v>2</v>
      </c>
    </row>
    <row r="936" spans="1:6" x14ac:dyDescent="0.2">
      <c r="A936" t="s">
        <v>8219</v>
      </c>
      <c r="B936">
        <f>IF(Sheet1!F2014='Bonus Stats Analysis'!A936, Sheet1!L2014," x")</f>
        <v>183</v>
      </c>
      <c r="E936" t="s">
        <v>8221</v>
      </c>
      <c r="F936">
        <v>0</v>
      </c>
    </row>
    <row r="937" spans="1:6" x14ac:dyDescent="0.2">
      <c r="A937" t="s">
        <v>8219</v>
      </c>
      <c r="B937">
        <f>IF(Sheet1!F2015='Bonus Stats Analysis'!A937, Sheet1!L2015," x")</f>
        <v>4562</v>
      </c>
      <c r="E937" t="s">
        <v>8221</v>
      </c>
      <c r="F937">
        <v>0</v>
      </c>
    </row>
    <row r="938" spans="1:6" x14ac:dyDescent="0.2">
      <c r="A938" t="s">
        <v>8219</v>
      </c>
      <c r="B938">
        <f>IF(Sheet1!F2016='Bonus Stats Analysis'!A938, Sheet1!L2016," x")</f>
        <v>26457</v>
      </c>
      <c r="E938" t="s">
        <v>8221</v>
      </c>
      <c r="F938">
        <v>0</v>
      </c>
    </row>
    <row r="939" spans="1:6" x14ac:dyDescent="0.2">
      <c r="A939" t="s">
        <v>8219</v>
      </c>
      <c r="B939">
        <f>IF(Sheet1!F2017='Bonus Stats Analysis'!A939, Sheet1!L2017," x")</f>
        <v>162</v>
      </c>
      <c r="E939" t="s">
        <v>8221</v>
      </c>
      <c r="F939">
        <v>4</v>
      </c>
    </row>
    <row r="940" spans="1:6" x14ac:dyDescent="0.2">
      <c r="A940" t="s">
        <v>8219</v>
      </c>
      <c r="B940">
        <f>IF(Sheet1!F2018='Bonus Stats Analysis'!A940, Sheet1!L2018," x")</f>
        <v>479</v>
      </c>
      <c r="E940" t="s">
        <v>8221</v>
      </c>
      <c r="F940">
        <v>12</v>
      </c>
    </row>
    <row r="941" spans="1:6" x14ac:dyDescent="0.2">
      <c r="A941" t="s">
        <v>8219</v>
      </c>
      <c r="B941">
        <f>IF(Sheet1!F2019='Bonus Stats Analysis'!A941, Sheet1!L2019," x")</f>
        <v>426</v>
      </c>
      <c r="E941" t="s">
        <v>8221</v>
      </c>
      <c r="F941">
        <v>0</v>
      </c>
    </row>
    <row r="942" spans="1:6" x14ac:dyDescent="0.2">
      <c r="A942" t="s">
        <v>8219</v>
      </c>
      <c r="B942">
        <f>IF(Sheet1!F2020='Bonus Stats Analysis'!A942, Sheet1!L2020," x")</f>
        <v>450</v>
      </c>
      <c r="E942" t="s">
        <v>8221</v>
      </c>
      <c r="F942">
        <v>33</v>
      </c>
    </row>
    <row r="943" spans="1:6" x14ac:dyDescent="0.2">
      <c r="A943" t="s">
        <v>8219</v>
      </c>
      <c r="B943">
        <f>IF(Sheet1!F2021='Bonus Stats Analysis'!A943, Sheet1!L2021," x")</f>
        <v>1780</v>
      </c>
      <c r="E943" t="s">
        <v>8221</v>
      </c>
      <c r="F943">
        <v>0</v>
      </c>
    </row>
    <row r="944" spans="1:6" x14ac:dyDescent="0.2">
      <c r="A944" t="s">
        <v>8219</v>
      </c>
      <c r="B944">
        <f>IF(Sheet1!F2022='Bonus Stats Analysis'!A944, Sheet1!L2022," x")</f>
        <v>122</v>
      </c>
      <c r="E944" t="s">
        <v>8221</v>
      </c>
      <c r="F944">
        <v>4</v>
      </c>
    </row>
    <row r="945" spans="1:6" x14ac:dyDescent="0.2">
      <c r="A945" t="s">
        <v>8219</v>
      </c>
      <c r="B945">
        <f>IF(Sheet1!F2023='Bonus Stats Analysis'!A945, Sheet1!L2023," x")</f>
        <v>95</v>
      </c>
      <c r="E945" t="s">
        <v>8221</v>
      </c>
      <c r="F945">
        <v>0</v>
      </c>
    </row>
    <row r="946" spans="1:6" x14ac:dyDescent="0.2">
      <c r="A946" t="s">
        <v>8219</v>
      </c>
      <c r="B946">
        <f>IF(Sheet1!F2024='Bonus Stats Analysis'!A946, Sheet1!L2024," x")</f>
        <v>325</v>
      </c>
      <c r="E946" t="s">
        <v>8221</v>
      </c>
      <c r="F946">
        <v>11</v>
      </c>
    </row>
    <row r="947" spans="1:6" x14ac:dyDescent="0.2">
      <c r="A947" t="s">
        <v>8219</v>
      </c>
      <c r="B947">
        <f>IF(Sheet1!F2025='Bonus Stats Analysis'!A947, Sheet1!L2025," x")</f>
        <v>353</v>
      </c>
      <c r="E947" t="s">
        <v>8221</v>
      </c>
      <c r="F947">
        <v>1</v>
      </c>
    </row>
    <row r="948" spans="1:6" x14ac:dyDescent="0.2">
      <c r="A948" t="s">
        <v>8219</v>
      </c>
      <c r="B948">
        <f>IF(Sheet1!F2026='Bonus Stats Analysis'!A948, Sheet1!L2026," x")</f>
        <v>105</v>
      </c>
      <c r="E948" t="s">
        <v>8221</v>
      </c>
      <c r="F948">
        <v>5</v>
      </c>
    </row>
    <row r="949" spans="1:6" x14ac:dyDescent="0.2">
      <c r="A949" t="s">
        <v>8219</v>
      </c>
      <c r="B949">
        <f>IF(Sheet1!F2027='Bonus Stats Analysis'!A949, Sheet1!L2027," x")</f>
        <v>729</v>
      </c>
      <c r="E949" t="s">
        <v>8221</v>
      </c>
      <c r="F949">
        <v>0</v>
      </c>
    </row>
    <row r="950" spans="1:6" x14ac:dyDescent="0.2">
      <c r="A950" t="s">
        <v>8219</v>
      </c>
      <c r="B950">
        <f>IF(Sheet1!F2028='Bonus Stats Analysis'!A950, Sheet1!L2028," x")</f>
        <v>454</v>
      </c>
      <c r="E950" t="s">
        <v>8221</v>
      </c>
      <c r="F950">
        <v>1</v>
      </c>
    </row>
    <row r="951" spans="1:6" x14ac:dyDescent="0.2">
      <c r="A951" t="s">
        <v>8219</v>
      </c>
      <c r="B951">
        <f>IF(Sheet1!F2029='Bonus Stats Analysis'!A951, Sheet1!L2029," x")</f>
        <v>539</v>
      </c>
      <c r="E951" t="s">
        <v>8221</v>
      </c>
      <c r="F951">
        <v>1</v>
      </c>
    </row>
    <row r="952" spans="1:6" x14ac:dyDescent="0.2">
      <c r="A952" t="s">
        <v>8219</v>
      </c>
      <c r="B952">
        <f>IF(Sheet1!F2030='Bonus Stats Analysis'!A952, Sheet1!L2030," x")</f>
        <v>79</v>
      </c>
      <c r="E952" t="s">
        <v>8221</v>
      </c>
      <c r="F952">
        <v>6</v>
      </c>
    </row>
    <row r="953" spans="1:6" x14ac:dyDescent="0.2">
      <c r="A953" t="s">
        <v>8219</v>
      </c>
      <c r="B953">
        <f>IF(Sheet1!F2031='Bonus Stats Analysis'!A953, Sheet1!L2031," x")</f>
        <v>94</v>
      </c>
      <c r="E953" t="s">
        <v>8221</v>
      </c>
      <c r="F953">
        <v>8</v>
      </c>
    </row>
    <row r="954" spans="1:6" x14ac:dyDescent="0.2">
      <c r="A954" t="s">
        <v>8219</v>
      </c>
      <c r="B954">
        <f>IF(Sheet1!F2032='Bonus Stats Analysis'!A954, Sheet1!L2032," x")</f>
        <v>625</v>
      </c>
      <c r="E954" t="s">
        <v>8221</v>
      </c>
      <c r="F954">
        <v>1</v>
      </c>
    </row>
    <row r="955" spans="1:6" x14ac:dyDescent="0.2">
      <c r="A955" t="s">
        <v>8219</v>
      </c>
      <c r="B955">
        <f>IF(Sheet1!F2033='Bonus Stats Analysis'!A955, Sheet1!L2033," x")</f>
        <v>508</v>
      </c>
      <c r="E955" t="s">
        <v>8221</v>
      </c>
      <c r="F955">
        <v>0</v>
      </c>
    </row>
    <row r="956" spans="1:6" x14ac:dyDescent="0.2">
      <c r="A956" t="s">
        <v>8219</v>
      </c>
      <c r="B956">
        <f>IF(Sheet1!F2034='Bonus Stats Analysis'!A956, Sheet1!L2034," x")</f>
        <v>531</v>
      </c>
      <c r="E956" t="s">
        <v>8221</v>
      </c>
      <c r="F956">
        <v>2</v>
      </c>
    </row>
    <row r="957" spans="1:6" x14ac:dyDescent="0.2">
      <c r="A957" t="s">
        <v>8219</v>
      </c>
      <c r="B957">
        <f>IF(Sheet1!F2035='Bonus Stats Analysis'!A957, Sheet1!L2035," x")</f>
        <v>158</v>
      </c>
      <c r="E957" t="s">
        <v>8221</v>
      </c>
      <c r="F957">
        <v>1</v>
      </c>
    </row>
    <row r="958" spans="1:6" x14ac:dyDescent="0.2">
      <c r="A958" t="s">
        <v>8219</v>
      </c>
      <c r="B958">
        <f>IF(Sheet1!F2036='Bonus Stats Analysis'!A958, Sheet1!L2036," x")</f>
        <v>508</v>
      </c>
      <c r="E958" t="s">
        <v>8221</v>
      </c>
      <c r="F958">
        <v>0</v>
      </c>
    </row>
    <row r="959" spans="1:6" x14ac:dyDescent="0.2">
      <c r="A959" t="s">
        <v>8219</v>
      </c>
      <c r="B959">
        <f>IF(Sheet1!F2037='Bonus Stats Analysis'!A959, Sheet1!L2037," x")</f>
        <v>644</v>
      </c>
      <c r="E959" t="s">
        <v>8221</v>
      </c>
      <c r="F959">
        <v>1</v>
      </c>
    </row>
    <row r="960" spans="1:6" x14ac:dyDescent="0.2">
      <c r="A960" t="s">
        <v>8219</v>
      </c>
      <c r="B960">
        <f>IF(Sheet1!F2038='Bonus Stats Analysis'!A960, Sheet1!L2038," x")</f>
        <v>848</v>
      </c>
      <c r="E960" t="s">
        <v>8221</v>
      </c>
      <c r="F960">
        <v>19</v>
      </c>
    </row>
    <row r="961" spans="1:6" x14ac:dyDescent="0.2">
      <c r="A961" t="s">
        <v>8219</v>
      </c>
      <c r="B961">
        <f>IF(Sheet1!F2039='Bonus Stats Analysis'!A961, Sheet1!L2039," x")</f>
        <v>429</v>
      </c>
      <c r="E961" t="s">
        <v>8221</v>
      </c>
      <c r="F961">
        <v>27</v>
      </c>
    </row>
    <row r="962" spans="1:6" x14ac:dyDescent="0.2">
      <c r="A962" t="s">
        <v>8219</v>
      </c>
      <c r="B962">
        <f>IF(Sheet1!F2040='Bonus Stats Analysis'!A962, Sheet1!L2040," x")</f>
        <v>204</v>
      </c>
      <c r="E962" t="s">
        <v>8221</v>
      </c>
      <c r="F962">
        <v>7</v>
      </c>
    </row>
    <row r="963" spans="1:6" x14ac:dyDescent="0.2">
      <c r="A963" t="s">
        <v>8219</v>
      </c>
      <c r="B963">
        <f>IF(Sheet1!F2041='Bonus Stats Analysis'!A963, Sheet1!L2041," x")</f>
        <v>379</v>
      </c>
      <c r="E963" t="s">
        <v>8221</v>
      </c>
      <c r="F963">
        <v>14</v>
      </c>
    </row>
    <row r="964" spans="1:6" x14ac:dyDescent="0.2">
      <c r="A964" t="s">
        <v>8219</v>
      </c>
      <c r="B964">
        <f>IF(Sheet1!F2042='Bonus Stats Analysis'!A964, Sheet1!L2042," x")</f>
        <v>271</v>
      </c>
      <c r="E964" t="s">
        <v>8221</v>
      </c>
      <c r="F964">
        <v>5</v>
      </c>
    </row>
    <row r="965" spans="1:6" x14ac:dyDescent="0.2">
      <c r="A965" t="s">
        <v>8219</v>
      </c>
      <c r="B965">
        <f>IF(Sheet1!F2043='Bonus Stats Analysis'!A965, Sheet1!L2043," x")</f>
        <v>120</v>
      </c>
      <c r="E965" t="s">
        <v>8221</v>
      </c>
      <c r="F965">
        <v>30</v>
      </c>
    </row>
    <row r="966" spans="1:6" x14ac:dyDescent="0.2">
      <c r="A966" t="s">
        <v>8219</v>
      </c>
      <c r="B966">
        <f>IF(Sheet1!F2044='Bonus Stats Analysis'!A966, Sheet1!L2044," x")</f>
        <v>140</v>
      </c>
      <c r="E966" t="s">
        <v>8221</v>
      </c>
      <c r="F966">
        <v>1</v>
      </c>
    </row>
    <row r="967" spans="1:6" x14ac:dyDescent="0.2">
      <c r="A967" t="s">
        <v>8219</v>
      </c>
      <c r="B967">
        <f>IF(Sheet1!F2045='Bonus Stats Analysis'!A967, Sheet1!L2045," x")</f>
        <v>193</v>
      </c>
      <c r="E967" t="s">
        <v>8221</v>
      </c>
      <c r="F967">
        <v>0</v>
      </c>
    </row>
    <row r="968" spans="1:6" x14ac:dyDescent="0.2">
      <c r="A968" t="s">
        <v>8219</v>
      </c>
      <c r="B968">
        <f>IF(Sheet1!F2046='Bonus Stats Analysis'!A968, Sheet1!L2046," x")</f>
        <v>180</v>
      </c>
      <c r="E968" t="s">
        <v>8221</v>
      </c>
      <c r="F968">
        <v>60</v>
      </c>
    </row>
    <row r="969" spans="1:6" x14ac:dyDescent="0.2">
      <c r="A969" t="s">
        <v>8219</v>
      </c>
      <c r="B969">
        <f>IF(Sheet1!F2047='Bonus Stats Analysis'!A969, Sheet1!L2047," x")</f>
        <v>263</v>
      </c>
      <c r="E969" t="s">
        <v>8221</v>
      </c>
      <c r="F969">
        <v>84</v>
      </c>
    </row>
    <row r="970" spans="1:6" x14ac:dyDescent="0.2">
      <c r="A970" t="s">
        <v>8219</v>
      </c>
      <c r="B970">
        <f>IF(Sheet1!F2048='Bonus Stats Analysis'!A970, Sheet1!L2048," x")</f>
        <v>217</v>
      </c>
      <c r="E970" t="s">
        <v>8221</v>
      </c>
      <c r="F970">
        <v>47</v>
      </c>
    </row>
    <row r="971" spans="1:6" x14ac:dyDescent="0.2">
      <c r="A971" t="s">
        <v>8219</v>
      </c>
      <c r="B971">
        <f>IF(Sheet1!F2049='Bonus Stats Analysis'!A971, Sheet1!L2049," x")</f>
        <v>443</v>
      </c>
      <c r="E971" t="s">
        <v>8221</v>
      </c>
      <c r="F971">
        <v>66</v>
      </c>
    </row>
    <row r="972" spans="1:6" x14ac:dyDescent="0.2">
      <c r="A972" t="s">
        <v>8219</v>
      </c>
      <c r="B972">
        <f>IF(Sheet1!F2050='Bonus Stats Analysis'!A972, Sheet1!L2050," x")</f>
        <v>1373</v>
      </c>
      <c r="E972" t="s">
        <v>8221</v>
      </c>
      <c r="F972">
        <v>171</v>
      </c>
    </row>
    <row r="973" spans="1:6" x14ac:dyDescent="0.2">
      <c r="A973" t="s">
        <v>8219</v>
      </c>
      <c r="B973">
        <f>IF(Sheet1!F2051='Bonus Stats Analysis'!A973, Sheet1!L2051," x")</f>
        <v>742</v>
      </c>
      <c r="E973" t="s">
        <v>8221</v>
      </c>
      <c r="F973">
        <v>29</v>
      </c>
    </row>
    <row r="974" spans="1:6" x14ac:dyDescent="0.2">
      <c r="A974" t="s">
        <v>8219</v>
      </c>
      <c r="B974">
        <f>IF(Sheet1!F2052='Bonus Stats Analysis'!A974, Sheet1!L2052," x")</f>
        <v>170</v>
      </c>
      <c r="E974" t="s">
        <v>8221</v>
      </c>
      <c r="F974">
        <v>9</v>
      </c>
    </row>
    <row r="975" spans="1:6" x14ac:dyDescent="0.2">
      <c r="A975" t="s">
        <v>8219</v>
      </c>
      <c r="B975">
        <f>IF(Sheet1!F2053='Bonus Stats Analysis'!A975, Sheet1!L2053," x")</f>
        <v>242</v>
      </c>
      <c r="E975" t="s">
        <v>8221</v>
      </c>
      <c r="F975">
        <v>27</v>
      </c>
    </row>
    <row r="976" spans="1:6" x14ac:dyDescent="0.2">
      <c r="A976" t="s">
        <v>8219</v>
      </c>
      <c r="B976">
        <f>IF(Sheet1!F2054='Bonus Stats Analysis'!A976, Sheet1!L2054," x")</f>
        <v>541</v>
      </c>
      <c r="E976" t="s">
        <v>8221</v>
      </c>
      <c r="F976">
        <v>2</v>
      </c>
    </row>
    <row r="977" spans="1:6" x14ac:dyDescent="0.2">
      <c r="A977" t="s">
        <v>8219</v>
      </c>
      <c r="B977">
        <f>IF(Sheet1!F2055='Bonus Stats Analysis'!A977, Sheet1!L2055," x")</f>
        <v>121</v>
      </c>
      <c r="E977" t="s">
        <v>8221</v>
      </c>
      <c r="F977">
        <v>3</v>
      </c>
    </row>
    <row r="978" spans="1:6" x14ac:dyDescent="0.2">
      <c r="A978" t="s">
        <v>8219</v>
      </c>
      <c r="B978">
        <f>IF(Sheet1!F2056='Bonus Stats Analysis'!A978, Sheet1!L2056," x")</f>
        <v>621</v>
      </c>
      <c r="E978" t="s">
        <v>8221</v>
      </c>
      <c r="F978">
        <v>4</v>
      </c>
    </row>
    <row r="979" spans="1:6" x14ac:dyDescent="0.2">
      <c r="A979" t="s">
        <v>8219</v>
      </c>
      <c r="B979">
        <f>IF(Sheet1!F2057='Bonus Stats Analysis'!A979, Sheet1!L2057," x")</f>
        <v>101</v>
      </c>
      <c r="E979" t="s">
        <v>8221</v>
      </c>
      <c r="F979">
        <v>2</v>
      </c>
    </row>
    <row r="980" spans="1:6" x14ac:dyDescent="0.2">
      <c r="A980" t="s">
        <v>8219</v>
      </c>
      <c r="B980">
        <f>IF(Sheet1!F2058='Bonus Stats Analysis'!A980, Sheet1!L2058," x")</f>
        <v>554</v>
      </c>
      <c r="E980" t="s">
        <v>8221</v>
      </c>
      <c r="F980">
        <v>20</v>
      </c>
    </row>
    <row r="981" spans="1:6" x14ac:dyDescent="0.2">
      <c r="A981" t="s">
        <v>8219</v>
      </c>
      <c r="B981">
        <f>IF(Sheet1!F2059='Bonus Stats Analysis'!A981, Sheet1!L2059," x")</f>
        <v>666</v>
      </c>
      <c r="E981" t="s">
        <v>8221</v>
      </c>
      <c r="F981">
        <v>3</v>
      </c>
    </row>
    <row r="982" spans="1:6" x14ac:dyDescent="0.2">
      <c r="A982" t="s">
        <v>8219</v>
      </c>
      <c r="B982">
        <f>IF(Sheet1!F2060='Bonus Stats Analysis'!A982, Sheet1!L2060," x")</f>
        <v>410</v>
      </c>
      <c r="E982" t="s">
        <v>8221</v>
      </c>
      <c r="F982">
        <v>4</v>
      </c>
    </row>
    <row r="983" spans="1:6" x14ac:dyDescent="0.2">
      <c r="A983" t="s">
        <v>8219</v>
      </c>
      <c r="B983">
        <f>IF(Sheet1!F2061='Bonus Stats Analysis'!A983, Sheet1!L2061," x")</f>
        <v>375</v>
      </c>
      <c r="E983" t="s">
        <v>8221</v>
      </c>
      <c r="F983">
        <v>1</v>
      </c>
    </row>
    <row r="984" spans="1:6" x14ac:dyDescent="0.2">
      <c r="A984" t="s">
        <v>8219</v>
      </c>
      <c r="B984">
        <f>IF(Sheet1!F2062='Bonus Stats Analysis'!A984, Sheet1!L2062," x")</f>
        <v>1364</v>
      </c>
      <c r="E984" t="s">
        <v>8221</v>
      </c>
      <c r="F984">
        <v>0</v>
      </c>
    </row>
    <row r="985" spans="1:6" x14ac:dyDescent="0.2">
      <c r="A985" t="s">
        <v>8219</v>
      </c>
      <c r="B985">
        <f>IF(Sheet1!F2063='Bonus Stats Analysis'!A985, Sheet1!L2063," x")</f>
        <v>35</v>
      </c>
      <c r="E985" t="s">
        <v>8221</v>
      </c>
      <c r="F985">
        <v>0</v>
      </c>
    </row>
    <row r="986" spans="1:6" x14ac:dyDescent="0.2">
      <c r="A986" t="s">
        <v>8219</v>
      </c>
      <c r="B986">
        <f>IF(Sheet1!F2064='Bonus Stats Analysis'!A986, Sheet1!L2064," x")</f>
        <v>203</v>
      </c>
      <c r="E986" t="s">
        <v>8221</v>
      </c>
      <c r="F986">
        <v>14</v>
      </c>
    </row>
    <row r="987" spans="1:6" x14ac:dyDescent="0.2">
      <c r="A987" t="s">
        <v>8219</v>
      </c>
      <c r="B987">
        <f>IF(Sheet1!F2065='Bonus Stats Analysis'!A987, Sheet1!L2065," x")</f>
        <v>49</v>
      </c>
      <c r="E987" t="s">
        <v>8221</v>
      </c>
      <c r="F987">
        <v>1</v>
      </c>
    </row>
    <row r="988" spans="1:6" x14ac:dyDescent="0.2">
      <c r="A988" t="s">
        <v>8219</v>
      </c>
      <c r="B988">
        <f>IF(Sheet1!F2066='Bonus Stats Analysis'!A988, Sheet1!L2066," x")</f>
        <v>5812</v>
      </c>
      <c r="E988" t="s">
        <v>8221</v>
      </c>
      <c r="F988">
        <v>118</v>
      </c>
    </row>
    <row r="989" spans="1:6" x14ac:dyDescent="0.2">
      <c r="A989" t="s">
        <v>8219</v>
      </c>
      <c r="B989">
        <f>IF(Sheet1!F2067='Bonus Stats Analysis'!A989, Sheet1!L2067," x")</f>
        <v>1556</v>
      </c>
      <c r="E989" t="s">
        <v>8221</v>
      </c>
      <c r="F989">
        <v>2</v>
      </c>
    </row>
    <row r="990" spans="1:6" x14ac:dyDescent="0.2">
      <c r="A990" t="s">
        <v>8219</v>
      </c>
      <c r="B990">
        <f>IF(Sheet1!F2068='Bonus Stats Analysis'!A990, Sheet1!L2068," x")</f>
        <v>65</v>
      </c>
      <c r="E990" t="s">
        <v>8221</v>
      </c>
      <c r="F990">
        <v>1</v>
      </c>
    </row>
    <row r="991" spans="1:6" x14ac:dyDescent="0.2">
      <c r="A991" t="s">
        <v>8219</v>
      </c>
      <c r="B991">
        <f>IF(Sheet1!F2069='Bonus Stats Analysis'!A991, Sheet1!L2069," x")</f>
        <v>10</v>
      </c>
      <c r="E991" t="s">
        <v>8221</v>
      </c>
      <c r="F991">
        <v>3</v>
      </c>
    </row>
    <row r="992" spans="1:6" x14ac:dyDescent="0.2">
      <c r="A992" t="s">
        <v>8219</v>
      </c>
      <c r="B992">
        <f>IF(Sheet1!F2070='Bonus Stats Analysis'!A992, Sheet1!L2070," x")</f>
        <v>76</v>
      </c>
      <c r="E992" t="s">
        <v>8221</v>
      </c>
      <c r="F992">
        <v>1</v>
      </c>
    </row>
    <row r="993" spans="1:6" x14ac:dyDescent="0.2">
      <c r="A993" t="s">
        <v>8219</v>
      </c>
      <c r="B993">
        <f>IF(Sheet1!F2071='Bonus Stats Analysis'!A993, Sheet1!L2071," x")</f>
        <v>263</v>
      </c>
      <c r="E993" t="s">
        <v>8221</v>
      </c>
      <c r="F993">
        <v>3</v>
      </c>
    </row>
    <row r="994" spans="1:6" x14ac:dyDescent="0.2">
      <c r="A994" t="s">
        <v>8219</v>
      </c>
      <c r="B994">
        <f>IF(Sheet1!F2072='Bonus Stats Analysis'!A994, Sheet1!L2072," x")</f>
        <v>1530</v>
      </c>
      <c r="E994" t="s">
        <v>8221</v>
      </c>
      <c r="F994">
        <v>38</v>
      </c>
    </row>
    <row r="995" spans="1:6" x14ac:dyDescent="0.2">
      <c r="A995" t="s">
        <v>8219</v>
      </c>
      <c r="B995">
        <f>IF(Sheet1!F2073='Bonus Stats Analysis'!A995, Sheet1!L2073," x")</f>
        <v>278</v>
      </c>
      <c r="E995" t="s">
        <v>8221</v>
      </c>
      <c r="F995">
        <v>52</v>
      </c>
    </row>
    <row r="996" spans="1:6" x14ac:dyDescent="0.2">
      <c r="A996" t="s">
        <v>8219</v>
      </c>
      <c r="B996">
        <f>IF(Sheet1!F2074='Bonus Stats Analysis'!A996, Sheet1!L2074," x")</f>
        <v>350</v>
      </c>
      <c r="E996" t="s">
        <v>8221</v>
      </c>
      <c r="F996">
        <v>2</v>
      </c>
    </row>
    <row r="997" spans="1:6" x14ac:dyDescent="0.2">
      <c r="A997" t="s">
        <v>8219</v>
      </c>
      <c r="B997">
        <f>IF(Sheet1!F2075='Bonus Stats Analysis'!A997, Sheet1!L2075," x")</f>
        <v>470</v>
      </c>
      <c r="E997" t="s">
        <v>8221</v>
      </c>
      <c r="F997">
        <v>0</v>
      </c>
    </row>
    <row r="998" spans="1:6" x14ac:dyDescent="0.2">
      <c r="A998" t="s">
        <v>8219</v>
      </c>
      <c r="B998">
        <f>IF(Sheet1!F2076='Bonus Stats Analysis'!A998, Sheet1!L2076," x")</f>
        <v>3</v>
      </c>
      <c r="E998" t="s">
        <v>8221</v>
      </c>
      <c r="F998">
        <v>4</v>
      </c>
    </row>
    <row r="999" spans="1:6" x14ac:dyDescent="0.2">
      <c r="A999" t="s">
        <v>8219</v>
      </c>
      <c r="B999">
        <f>IF(Sheet1!F2077='Bonus Stats Analysis'!A999, Sheet1!L2077," x")</f>
        <v>8200</v>
      </c>
      <c r="E999" t="s">
        <v>8221</v>
      </c>
      <c r="F999">
        <v>4</v>
      </c>
    </row>
    <row r="1000" spans="1:6" x14ac:dyDescent="0.2">
      <c r="A1000" t="s">
        <v>8219</v>
      </c>
      <c r="B1000">
        <f>IF(Sheet1!F2078='Bonus Stats Analysis'!A1000, Sheet1!L2078," x")</f>
        <v>8359</v>
      </c>
      <c r="E1000" t="s">
        <v>8221</v>
      </c>
      <c r="F1000">
        <v>18</v>
      </c>
    </row>
    <row r="1001" spans="1:6" x14ac:dyDescent="0.2">
      <c r="A1001" t="s">
        <v>8219</v>
      </c>
      <c r="B1001">
        <f>IF(Sheet1!F2079='Bonus Stats Analysis'!A1001, Sheet1!L2079," x")</f>
        <v>188</v>
      </c>
      <c r="E1001" t="s">
        <v>8221</v>
      </c>
      <c r="F1001">
        <v>0</v>
      </c>
    </row>
    <row r="1002" spans="1:6" x14ac:dyDescent="0.2">
      <c r="A1002" t="s">
        <v>8219</v>
      </c>
      <c r="B1002">
        <f>IF(Sheet1!F2080='Bonus Stats Analysis'!A1002, Sheet1!L2080," x")</f>
        <v>48</v>
      </c>
      <c r="E1002" t="s">
        <v>8221</v>
      </c>
      <c r="F1002">
        <v>22</v>
      </c>
    </row>
    <row r="1003" spans="1:6" x14ac:dyDescent="0.2">
      <c r="A1003" t="s">
        <v>8219</v>
      </c>
      <c r="B1003">
        <f>IF(Sheet1!F2081='Bonus Stats Analysis'!A1003, Sheet1!L2081," x")</f>
        <v>607</v>
      </c>
      <c r="E1003" t="s">
        <v>8221</v>
      </c>
      <c r="F1003">
        <v>49</v>
      </c>
    </row>
    <row r="1004" spans="1:6" x14ac:dyDescent="0.2">
      <c r="A1004" t="s">
        <v>8219</v>
      </c>
      <c r="B1004">
        <f>IF(Sheet1!F2082='Bonus Stats Analysis'!A1004, Sheet1!L2082," x")</f>
        <v>50</v>
      </c>
      <c r="E1004" t="s">
        <v>8221</v>
      </c>
      <c r="F1004">
        <v>19</v>
      </c>
    </row>
    <row r="1005" spans="1:6" x14ac:dyDescent="0.2">
      <c r="A1005" t="s">
        <v>8219</v>
      </c>
      <c r="B1005">
        <f>IF(Sheet1!F2083='Bonus Stats Analysis'!A1005, Sheet1!L2083," x")</f>
        <v>55</v>
      </c>
      <c r="E1005" t="s">
        <v>8221</v>
      </c>
      <c r="F1005">
        <v>4</v>
      </c>
    </row>
    <row r="1006" spans="1:6" x14ac:dyDescent="0.2">
      <c r="A1006" t="s">
        <v>8219</v>
      </c>
      <c r="B1006">
        <f>IF(Sheet1!F2084='Bonus Stats Analysis'!A1006, Sheet1!L2084," x")</f>
        <v>38</v>
      </c>
      <c r="E1006" t="s">
        <v>8221</v>
      </c>
      <c r="F1006">
        <v>4</v>
      </c>
    </row>
    <row r="1007" spans="1:6" x14ac:dyDescent="0.2">
      <c r="A1007" t="s">
        <v>8219</v>
      </c>
      <c r="B1007">
        <f>IF(Sheet1!F2085='Bonus Stats Analysis'!A1007, Sheet1!L2085," x")</f>
        <v>25</v>
      </c>
      <c r="E1007" t="s">
        <v>8221</v>
      </c>
      <c r="F1007">
        <v>2</v>
      </c>
    </row>
    <row r="1008" spans="1:6" x14ac:dyDescent="0.2">
      <c r="A1008" t="s">
        <v>8219</v>
      </c>
      <c r="B1008">
        <f>IF(Sheet1!F2086='Bonus Stats Analysis'!A1008, Sheet1!L2086," x")</f>
        <v>46</v>
      </c>
      <c r="E1008" t="s">
        <v>8221</v>
      </c>
      <c r="F1008">
        <v>0</v>
      </c>
    </row>
    <row r="1009" spans="1:6" x14ac:dyDescent="0.2">
      <c r="A1009" t="s">
        <v>8219</v>
      </c>
      <c r="B1009">
        <f>IF(Sheet1!F2087='Bonus Stats Analysis'!A1009, Sheet1!L2087," x")</f>
        <v>83</v>
      </c>
      <c r="E1009" t="s">
        <v>8221</v>
      </c>
      <c r="F1009">
        <v>0</v>
      </c>
    </row>
    <row r="1010" spans="1:6" x14ac:dyDescent="0.2">
      <c r="A1010" t="s">
        <v>8219</v>
      </c>
      <c r="B1010">
        <f>IF(Sheet1!F2088='Bonus Stats Analysis'!A1010, Sheet1!L2088," x")</f>
        <v>35</v>
      </c>
      <c r="E1010" t="s">
        <v>8221</v>
      </c>
      <c r="F1010">
        <v>14</v>
      </c>
    </row>
    <row r="1011" spans="1:6" x14ac:dyDescent="0.2">
      <c r="A1011" t="s">
        <v>8219</v>
      </c>
      <c r="B1011">
        <f>IF(Sheet1!F2089='Bonus Stats Analysis'!A1011, Sheet1!L2089," x")</f>
        <v>25</v>
      </c>
      <c r="E1011" t="s">
        <v>8221</v>
      </c>
      <c r="F1011">
        <v>8</v>
      </c>
    </row>
    <row r="1012" spans="1:6" x14ac:dyDescent="0.2">
      <c r="A1012" t="s">
        <v>8219</v>
      </c>
      <c r="B1012">
        <f>IF(Sheet1!F2090='Bonus Stats Analysis'!A1012, Sheet1!L2090," x")</f>
        <v>75</v>
      </c>
      <c r="E1012" t="s">
        <v>8221</v>
      </c>
      <c r="F1012">
        <v>0</v>
      </c>
    </row>
    <row r="1013" spans="1:6" x14ac:dyDescent="0.2">
      <c r="A1013" t="s">
        <v>8219</v>
      </c>
      <c r="B1013">
        <f>IF(Sheet1!F2091='Bonus Stats Analysis'!A1013, Sheet1!L2091," x")</f>
        <v>62</v>
      </c>
      <c r="E1013" t="s">
        <v>8221</v>
      </c>
      <c r="F1013">
        <v>15</v>
      </c>
    </row>
    <row r="1014" spans="1:6" x14ac:dyDescent="0.2">
      <c r="A1014" t="s">
        <v>8219</v>
      </c>
      <c r="B1014">
        <f>IF(Sheet1!F2092='Bonus Stats Analysis'!A1014, Sheet1!L2092," x")</f>
        <v>160</v>
      </c>
      <c r="E1014" t="s">
        <v>8221</v>
      </c>
      <c r="F1014">
        <v>33</v>
      </c>
    </row>
    <row r="1015" spans="1:6" x14ac:dyDescent="0.2">
      <c r="A1015" t="s">
        <v>8219</v>
      </c>
      <c r="B1015">
        <f>IF(Sheet1!F2093='Bonus Stats Analysis'!A1015, Sheet1!L2093," x")</f>
        <v>246</v>
      </c>
      <c r="E1015" t="s">
        <v>8221</v>
      </c>
      <c r="F1015">
        <v>2</v>
      </c>
    </row>
    <row r="1016" spans="1:6" x14ac:dyDescent="0.2">
      <c r="A1016" t="s">
        <v>8219</v>
      </c>
      <c r="B1016">
        <f>IF(Sheet1!F2094='Bonus Stats Analysis'!A1016, Sheet1!L2094," x")</f>
        <v>55</v>
      </c>
      <c r="E1016" t="s">
        <v>8221</v>
      </c>
      <c r="F1016">
        <v>6</v>
      </c>
    </row>
    <row r="1017" spans="1:6" x14ac:dyDescent="0.2">
      <c r="A1017" t="s">
        <v>8219</v>
      </c>
      <c r="B1017">
        <f>IF(Sheet1!F2095='Bonus Stats Analysis'!A1017, Sheet1!L2095," x")</f>
        <v>23</v>
      </c>
      <c r="E1017" t="s">
        <v>8221</v>
      </c>
      <c r="F1017">
        <v>2</v>
      </c>
    </row>
    <row r="1018" spans="1:6" x14ac:dyDescent="0.2">
      <c r="A1018" t="s">
        <v>8219</v>
      </c>
      <c r="B1018">
        <f>IF(Sheet1!F2096='Bonus Stats Analysis'!A1018, Sheet1!L2096," x")</f>
        <v>72</v>
      </c>
      <c r="E1018" t="s">
        <v>8221</v>
      </c>
      <c r="F1018">
        <v>0</v>
      </c>
    </row>
    <row r="1019" spans="1:6" x14ac:dyDescent="0.2">
      <c r="A1019" t="s">
        <v>8219</v>
      </c>
      <c r="B1019">
        <f>IF(Sheet1!F2097='Bonus Stats Analysis'!A1019, Sheet1!L2097," x")</f>
        <v>22</v>
      </c>
      <c r="E1019" t="s">
        <v>8221</v>
      </c>
      <c r="F1019">
        <v>4</v>
      </c>
    </row>
    <row r="1020" spans="1:6" x14ac:dyDescent="0.2">
      <c r="A1020" t="s">
        <v>8219</v>
      </c>
      <c r="B1020">
        <f>IF(Sheet1!F2098='Bonus Stats Analysis'!A1020, Sheet1!L2098," x")</f>
        <v>14</v>
      </c>
      <c r="E1020" t="s">
        <v>8221</v>
      </c>
      <c r="F1020">
        <v>1</v>
      </c>
    </row>
    <row r="1021" spans="1:6" x14ac:dyDescent="0.2">
      <c r="A1021" t="s">
        <v>8219</v>
      </c>
      <c r="B1021">
        <f>IF(Sheet1!F2099='Bonus Stats Analysis'!A1021, Sheet1!L2099," x")</f>
        <v>38</v>
      </c>
      <c r="E1021" t="s">
        <v>8221</v>
      </c>
      <c r="F1021">
        <v>3</v>
      </c>
    </row>
    <row r="1022" spans="1:6" x14ac:dyDescent="0.2">
      <c r="A1022" t="s">
        <v>8219</v>
      </c>
      <c r="B1022">
        <f>IF(Sheet1!F2100='Bonus Stats Analysis'!A1022, Sheet1!L2100," x")</f>
        <v>32</v>
      </c>
      <c r="E1022" t="s">
        <v>8221</v>
      </c>
      <c r="F1022">
        <v>4</v>
      </c>
    </row>
    <row r="1023" spans="1:6" x14ac:dyDescent="0.2">
      <c r="A1023" t="s">
        <v>8219</v>
      </c>
      <c r="B1023">
        <f>IF(Sheet1!F2101='Bonus Stats Analysis'!A1023, Sheet1!L2101," x")</f>
        <v>63</v>
      </c>
      <c r="E1023" t="s">
        <v>8221</v>
      </c>
      <c r="F1023">
        <v>0</v>
      </c>
    </row>
    <row r="1024" spans="1:6" x14ac:dyDescent="0.2">
      <c r="A1024" t="s">
        <v>8219</v>
      </c>
      <c r="B1024">
        <f>IF(Sheet1!F2102='Bonus Stats Analysis'!A1024, Sheet1!L2102," x")</f>
        <v>27</v>
      </c>
      <c r="E1024" t="s">
        <v>8221</v>
      </c>
      <c r="F1024">
        <v>4</v>
      </c>
    </row>
    <row r="1025" spans="1:6" x14ac:dyDescent="0.2">
      <c r="A1025" t="s">
        <v>8219</v>
      </c>
      <c r="B1025">
        <f>IF(Sheet1!F2103='Bonus Stats Analysis'!A1025, Sheet1!L2103," x")</f>
        <v>44</v>
      </c>
      <c r="E1025" t="s">
        <v>8221</v>
      </c>
      <c r="F1025">
        <v>3</v>
      </c>
    </row>
    <row r="1026" spans="1:6" x14ac:dyDescent="0.2">
      <c r="A1026" t="s">
        <v>8219</v>
      </c>
      <c r="B1026">
        <f>IF(Sheet1!F2104='Bonus Stats Analysis'!A1026, Sheet1!L2104," x")</f>
        <v>38</v>
      </c>
      <c r="E1026" t="s">
        <v>8221</v>
      </c>
      <c r="F1026">
        <v>34</v>
      </c>
    </row>
    <row r="1027" spans="1:6" x14ac:dyDescent="0.2">
      <c r="A1027" t="s">
        <v>8219</v>
      </c>
      <c r="B1027">
        <f>IF(Sheet1!F2105='Bonus Stats Analysis'!A1027, Sheet1!L2105," x")</f>
        <v>115</v>
      </c>
      <c r="E1027" t="s">
        <v>8221</v>
      </c>
      <c r="F1027">
        <v>2</v>
      </c>
    </row>
    <row r="1028" spans="1:6" x14ac:dyDescent="0.2">
      <c r="A1028" t="s">
        <v>8219</v>
      </c>
      <c r="B1028">
        <f>IF(Sheet1!F2106='Bonus Stats Analysis'!A1028, Sheet1!L2106," x")</f>
        <v>37</v>
      </c>
      <c r="E1028" t="s">
        <v>8221</v>
      </c>
      <c r="F1028">
        <v>33</v>
      </c>
    </row>
    <row r="1029" spans="1:6" x14ac:dyDescent="0.2">
      <c r="A1029" t="s">
        <v>8219</v>
      </c>
      <c r="B1029">
        <f>IF(Sheet1!F2107='Bonus Stats Analysis'!A1029, Sheet1!L2107," x")</f>
        <v>99</v>
      </c>
      <c r="E1029" t="s">
        <v>8221</v>
      </c>
      <c r="F1029">
        <v>0</v>
      </c>
    </row>
    <row r="1030" spans="1:6" x14ac:dyDescent="0.2">
      <c r="A1030" t="s">
        <v>8219</v>
      </c>
      <c r="B1030">
        <f>IF(Sheet1!F2108='Bonus Stats Analysis'!A1030, Sheet1!L2108," x")</f>
        <v>44</v>
      </c>
      <c r="E1030" t="s">
        <v>8221</v>
      </c>
      <c r="F1030">
        <v>0</v>
      </c>
    </row>
    <row r="1031" spans="1:6" x14ac:dyDescent="0.2">
      <c r="A1031" t="s">
        <v>8219</v>
      </c>
      <c r="B1031">
        <f>IF(Sheet1!F2109='Bonus Stats Analysis'!A1031, Sheet1!L2109," x")</f>
        <v>58</v>
      </c>
      <c r="E1031" t="s">
        <v>8221</v>
      </c>
      <c r="F1031">
        <v>1</v>
      </c>
    </row>
    <row r="1032" spans="1:6" x14ac:dyDescent="0.2">
      <c r="A1032" t="s">
        <v>8219</v>
      </c>
      <c r="B1032">
        <f>IF(Sheet1!F2110='Bonus Stats Analysis'!A1032, Sheet1!L2110," x")</f>
        <v>191</v>
      </c>
      <c r="E1032" t="s">
        <v>8221</v>
      </c>
      <c r="F1032">
        <v>13</v>
      </c>
    </row>
    <row r="1033" spans="1:6" x14ac:dyDescent="0.2">
      <c r="A1033" t="s">
        <v>8219</v>
      </c>
      <c r="B1033">
        <f>IF(Sheet1!F2111='Bonus Stats Analysis'!A1033, Sheet1!L2111," x")</f>
        <v>40</v>
      </c>
      <c r="E1033" t="s">
        <v>8221</v>
      </c>
      <c r="F1033">
        <v>2</v>
      </c>
    </row>
    <row r="1034" spans="1:6" x14ac:dyDescent="0.2">
      <c r="A1034" t="s">
        <v>8219</v>
      </c>
      <c r="B1034">
        <f>IF(Sheet1!F2112='Bonus Stats Analysis'!A1034, Sheet1!L2112," x")</f>
        <v>38</v>
      </c>
      <c r="E1034" t="s">
        <v>8221</v>
      </c>
      <c r="F1034">
        <v>36</v>
      </c>
    </row>
    <row r="1035" spans="1:6" x14ac:dyDescent="0.2">
      <c r="A1035" t="s">
        <v>8219</v>
      </c>
      <c r="B1035">
        <f>IF(Sheet1!F2113='Bonus Stats Analysis'!A1035, Sheet1!L2113," x")</f>
        <v>39</v>
      </c>
      <c r="E1035" t="s">
        <v>8221</v>
      </c>
      <c r="F1035">
        <v>1</v>
      </c>
    </row>
    <row r="1036" spans="1:6" x14ac:dyDescent="0.2">
      <c r="A1036" t="s">
        <v>8219</v>
      </c>
      <c r="B1036">
        <f>IF(Sheet1!F2114='Bonus Stats Analysis'!A1036, Sheet1!L2114," x")</f>
        <v>11</v>
      </c>
      <c r="E1036" t="s">
        <v>8221</v>
      </c>
      <c r="F1036">
        <v>15</v>
      </c>
    </row>
    <row r="1037" spans="1:6" x14ac:dyDescent="0.2">
      <c r="A1037" t="s">
        <v>8219</v>
      </c>
      <c r="B1037">
        <f>IF(Sheet1!F2115='Bonus Stats Analysis'!A1037, Sheet1!L2115," x")</f>
        <v>107</v>
      </c>
      <c r="E1037" t="s">
        <v>8221</v>
      </c>
      <c r="F1037">
        <v>1</v>
      </c>
    </row>
    <row r="1038" spans="1:6" x14ac:dyDescent="0.2">
      <c r="A1038" t="s">
        <v>8219</v>
      </c>
      <c r="B1038">
        <f>IF(Sheet1!F2116='Bonus Stats Analysis'!A1038, Sheet1!L2116," x")</f>
        <v>147</v>
      </c>
      <c r="E1038" t="s">
        <v>8221</v>
      </c>
      <c r="F1038">
        <v>0</v>
      </c>
    </row>
    <row r="1039" spans="1:6" x14ac:dyDescent="0.2">
      <c r="A1039" t="s">
        <v>8219</v>
      </c>
      <c r="B1039">
        <f>IF(Sheet1!F2117='Bonus Stats Analysis'!A1039, Sheet1!L2117," x")</f>
        <v>36</v>
      </c>
      <c r="E1039" t="s">
        <v>8221</v>
      </c>
      <c r="F1039">
        <v>1</v>
      </c>
    </row>
    <row r="1040" spans="1:6" x14ac:dyDescent="0.2">
      <c r="A1040" t="s">
        <v>8219</v>
      </c>
      <c r="B1040">
        <f>IF(Sheet1!F2118='Bonus Stats Analysis'!A1040, Sheet1!L2118," x")</f>
        <v>92</v>
      </c>
      <c r="E1040" t="s">
        <v>8221</v>
      </c>
      <c r="F1040">
        <v>0</v>
      </c>
    </row>
    <row r="1041" spans="1:6" x14ac:dyDescent="0.2">
      <c r="A1041" t="s">
        <v>8219</v>
      </c>
      <c r="B1041">
        <f>IF(Sheet1!F2119='Bonus Stats Analysis'!A1041, Sheet1!L2119," x")</f>
        <v>35</v>
      </c>
      <c r="E1041" t="s">
        <v>8221</v>
      </c>
      <c r="F1041">
        <v>0</v>
      </c>
    </row>
    <row r="1042" spans="1:6" x14ac:dyDescent="0.2">
      <c r="A1042" t="s">
        <v>8219</v>
      </c>
      <c r="B1042">
        <f>IF(Sheet1!F2120='Bonus Stats Analysis'!A1042, Sheet1!L2120," x")</f>
        <v>17</v>
      </c>
      <c r="E1042" t="s">
        <v>8221</v>
      </c>
      <c r="F1042">
        <v>1</v>
      </c>
    </row>
    <row r="1043" spans="1:6" x14ac:dyDescent="0.2">
      <c r="A1043" t="s">
        <v>8219</v>
      </c>
      <c r="B1043">
        <f>IF(Sheet1!F2121='Bonus Stats Analysis'!A1043, Sheet1!L2121," x")</f>
        <v>22</v>
      </c>
      <c r="E1043" t="s">
        <v>8221</v>
      </c>
      <c r="F1043">
        <v>39</v>
      </c>
    </row>
    <row r="1044" spans="1:6" x14ac:dyDescent="0.2">
      <c r="A1044" t="s">
        <v>8219</v>
      </c>
      <c r="B1044">
        <f>IF(Sheet1!F2122='Bonus Stats Analysis'!A1044, Sheet1!L2122," x")</f>
        <v>69</v>
      </c>
      <c r="E1044" t="s">
        <v>8221</v>
      </c>
      <c r="F1044">
        <v>0</v>
      </c>
    </row>
    <row r="1045" spans="1:6" x14ac:dyDescent="0.2">
      <c r="A1045" t="s">
        <v>8219</v>
      </c>
      <c r="B1045">
        <f>IF(Sheet1!F2163='Bonus Stats Analysis'!A1045, Sheet1!L2163," x")</f>
        <v>13</v>
      </c>
      <c r="E1045" t="s">
        <v>8221</v>
      </c>
      <c r="F1045">
        <v>0</v>
      </c>
    </row>
    <row r="1046" spans="1:6" x14ac:dyDescent="0.2">
      <c r="A1046" t="s">
        <v>8219</v>
      </c>
      <c r="B1046">
        <f>IF(Sheet1!F2164='Bonus Stats Analysis'!A1046, Sheet1!L2164," x")</f>
        <v>58</v>
      </c>
      <c r="E1046" t="s">
        <v>8221</v>
      </c>
      <c r="F1046">
        <v>3</v>
      </c>
    </row>
    <row r="1047" spans="1:6" x14ac:dyDescent="0.2">
      <c r="A1047" t="s">
        <v>8219</v>
      </c>
      <c r="B1047">
        <f>IF(Sheet1!F2165='Bonus Stats Analysis'!A1047, Sheet1!L2165," x")</f>
        <v>44</v>
      </c>
      <c r="E1047" t="s">
        <v>8221</v>
      </c>
      <c r="F1047">
        <v>1</v>
      </c>
    </row>
    <row r="1048" spans="1:6" x14ac:dyDescent="0.2">
      <c r="A1048" t="s">
        <v>8219</v>
      </c>
      <c r="B1048">
        <f>IF(Sheet1!F2166='Bonus Stats Analysis'!A1048, Sheet1!L2166," x")</f>
        <v>83</v>
      </c>
      <c r="E1048" t="s">
        <v>8221</v>
      </c>
      <c r="F1048">
        <v>13</v>
      </c>
    </row>
    <row r="1049" spans="1:6" x14ac:dyDescent="0.2">
      <c r="A1049" t="s">
        <v>8219</v>
      </c>
      <c r="B1049">
        <f>IF(Sheet1!F2167='Bonus Stats Analysis'!A1049, Sheet1!L2167," x")</f>
        <v>117</v>
      </c>
      <c r="E1049" t="s">
        <v>8221</v>
      </c>
      <c r="F1049">
        <v>0</v>
      </c>
    </row>
    <row r="1050" spans="1:6" x14ac:dyDescent="0.2">
      <c r="A1050" t="s">
        <v>8219</v>
      </c>
      <c r="B1050">
        <f>IF(Sheet1!F2168='Bonus Stats Analysis'!A1050, Sheet1!L2168," x")</f>
        <v>32</v>
      </c>
      <c r="E1050" t="s">
        <v>8221</v>
      </c>
      <c r="F1050">
        <v>6</v>
      </c>
    </row>
    <row r="1051" spans="1:6" x14ac:dyDescent="0.2">
      <c r="A1051" t="s">
        <v>8219</v>
      </c>
      <c r="B1051">
        <f>IF(Sheet1!F2169='Bonus Stats Analysis'!A1051, Sheet1!L2169," x")</f>
        <v>8</v>
      </c>
      <c r="E1051" t="s">
        <v>8221</v>
      </c>
      <c r="F1051">
        <v>0</v>
      </c>
    </row>
    <row r="1052" spans="1:6" x14ac:dyDescent="0.2">
      <c r="A1052" t="s">
        <v>8219</v>
      </c>
      <c r="B1052">
        <f>IF(Sheet1!F2170='Bonus Stats Analysis'!A1052, Sheet1!L2170," x")</f>
        <v>340</v>
      </c>
      <c r="E1052" t="s">
        <v>8221</v>
      </c>
      <c r="F1052">
        <v>14</v>
      </c>
    </row>
    <row r="1053" spans="1:6" x14ac:dyDescent="0.2">
      <c r="A1053" t="s">
        <v>8219</v>
      </c>
      <c r="B1053">
        <f>IF(Sheet1!F2171='Bonus Stats Analysis'!A1053, Sheet1!L2171," x")</f>
        <v>7</v>
      </c>
      <c r="E1053" t="s">
        <v>8221</v>
      </c>
      <c r="F1053">
        <v>5</v>
      </c>
    </row>
    <row r="1054" spans="1:6" x14ac:dyDescent="0.2">
      <c r="A1054" t="s">
        <v>8219</v>
      </c>
      <c r="B1054">
        <f>IF(Sheet1!F2172='Bonus Stats Analysis'!A1054, Sheet1!L2172," x")</f>
        <v>19</v>
      </c>
      <c r="E1054" t="s">
        <v>8221</v>
      </c>
      <c r="F1054">
        <v>6</v>
      </c>
    </row>
    <row r="1055" spans="1:6" x14ac:dyDescent="0.2">
      <c r="A1055" t="s">
        <v>8219</v>
      </c>
      <c r="B1055">
        <f>IF(Sheet1!F2173='Bonus Stats Analysis'!A1055, Sheet1!L2173," x")</f>
        <v>47</v>
      </c>
      <c r="E1055" t="s">
        <v>8221</v>
      </c>
      <c r="F1055">
        <v>15</v>
      </c>
    </row>
    <row r="1056" spans="1:6" x14ac:dyDescent="0.2">
      <c r="A1056" t="s">
        <v>8219</v>
      </c>
      <c r="B1056">
        <f>IF(Sheet1!F2174='Bonus Stats Analysis'!A1056, Sheet1!L2174," x")</f>
        <v>13</v>
      </c>
      <c r="E1056" t="s">
        <v>8221</v>
      </c>
      <c r="F1056">
        <v>0</v>
      </c>
    </row>
    <row r="1057" spans="1:6" x14ac:dyDescent="0.2">
      <c r="A1057" t="s">
        <v>8219</v>
      </c>
      <c r="B1057">
        <f>IF(Sheet1!F2175='Bonus Stats Analysis'!A1057, Sheet1!L2175," x")</f>
        <v>90</v>
      </c>
      <c r="E1057" t="s">
        <v>8221</v>
      </c>
      <c r="F1057">
        <v>1</v>
      </c>
    </row>
    <row r="1058" spans="1:6" x14ac:dyDescent="0.2">
      <c r="A1058" t="s">
        <v>8219</v>
      </c>
      <c r="B1058">
        <f>IF(Sheet1!F2176='Bonus Stats Analysis'!A1058, Sheet1!L2176," x")</f>
        <v>63</v>
      </c>
      <c r="E1058" t="s">
        <v>8221</v>
      </c>
      <c r="F1058">
        <v>9</v>
      </c>
    </row>
    <row r="1059" spans="1:6" x14ac:dyDescent="0.2">
      <c r="A1059" t="s">
        <v>8219</v>
      </c>
      <c r="B1059">
        <f>IF(Sheet1!F2177='Bonus Stats Analysis'!A1059, Sheet1!L2177," x")</f>
        <v>26</v>
      </c>
      <c r="E1059" t="s">
        <v>8221</v>
      </c>
      <c r="F1059">
        <v>3</v>
      </c>
    </row>
    <row r="1060" spans="1:6" x14ac:dyDescent="0.2">
      <c r="A1060" t="s">
        <v>8219</v>
      </c>
      <c r="B1060">
        <f>IF(Sheet1!F2178='Bonus Stats Analysis'!A1060, Sheet1!L2178," x")</f>
        <v>71</v>
      </c>
      <c r="E1060" t="s">
        <v>8221</v>
      </c>
      <c r="F1060">
        <v>3</v>
      </c>
    </row>
    <row r="1061" spans="1:6" x14ac:dyDescent="0.2">
      <c r="A1061" t="s">
        <v>8219</v>
      </c>
      <c r="B1061">
        <f>IF(Sheet1!F2179='Bonus Stats Analysis'!A1061, Sheet1!L2179," x")</f>
        <v>38</v>
      </c>
      <c r="E1061" t="s">
        <v>8221</v>
      </c>
      <c r="F1061">
        <v>1</v>
      </c>
    </row>
    <row r="1062" spans="1:6" x14ac:dyDescent="0.2">
      <c r="A1062" t="s">
        <v>8219</v>
      </c>
      <c r="B1062">
        <f>IF(Sheet1!F2180='Bonus Stats Analysis'!A1062, Sheet1!L2180," x")</f>
        <v>859</v>
      </c>
      <c r="E1062" t="s">
        <v>8221</v>
      </c>
      <c r="F1062">
        <v>3</v>
      </c>
    </row>
    <row r="1063" spans="1:6" x14ac:dyDescent="0.2">
      <c r="A1063" t="s">
        <v>8219</v>
      </c>
      <c r="B1063">
        <f>IF(Sheet1!F2181='Bonus Stats Analysis'!A1063, Sheet1!L2181," x")</f>
        <v>21</v>
      </c>
      <c r="E1063" t="s">
        <v>8221</v>
      </c>
      <c r="F1063">
        <v>0</v>
      </c>
    </row>
    <row r="1064" spans="1:6" x14ac:dyDescent="0.2">
      <c r="A1064" t="s">
        <v>8219</v>
      </c>
      <c r="B1064">
        <f>IF(Sheet1!F2182='Bonus Stats Analysis'!A1064, Sheet1!L2182," x")</f>
        <v>78</v>
      </c>
      <c r="E1064" t="s">
        <v>8221</v>
      </c>
      <c r="F1064">
        <v>2</v>
      </c>
    </row>
    <row r="1065" spans="1:6" x14ac:dyDescent="0.2">
      <c r="A1065" t="s">
        <v>8219</v>
      </c>
      <c r="B1065">
        <f>IF(Sheet1!F2183='Bonus Stats Analysis'!A1065, Sheet1!L2183," x")</f>
        <v>53</v>
      </c>
      <c r="E1065" t="s">
        <v>8221</v>
      </c>
      <c r="F1065">
        <v>10</v>
      </c>
    </row>
    <row r="1066" spans="1:6" x14ac:dyDescent="0.2">
      <c r="A1066" t="s">
        <v>8219</v>
      </c>
      <c r="B1066">
        <f>IF(Sheet1!F2184='Bonus Stats Analysis'!A1066, Sheet1!L2184," x")</f>
        <v>356</v>
      </c>
      <c r="E1066" t="s">
        <v>8221</v>
      </c>
      <c r="F1066">
        <v>60</v>
      </c>
    </row>
    <row r="1067" spans="1:6" x14ac:dyDescent="0.2">
      <c r="A1067" t="s">
        <v>8219</v>
      </c>
      <c r="B1067">
        <f>IF(Sheet1!F2185='Bonus Stats Analysis'!A1067, Sheet1!L2185," x")</f>
        <v>279</v>
      </c>
      <c r="E1067" t="s">
        <v>8221</v>
      </c>
      <c r="F1067">
        <v>5</v>
      </c>
    </row>
    <row r="1068" spans="1:6" x14ac:dyDescent="0.2">
      <c r="A1068" t="s">
        <v>8219</v>
      </c>
      <c r="B1068">
        <f>IF(Sheet1!F2186='Bonus Stats Analysis'!A1068, Sheet1!L2186," x")</f>
        <v>266</v>
      </c>
      <c r="E1068" t="s">
        <v>8221</v>
      </c>
      <c r="F1068">
        <v>9</v>
      </c>
    </row>
    <row r="1069" spans="1:6" x14ac:dyDescent="0.2">
      <c r="A1069" t="s">
        <v>8219</v>
      </c>
      <c r="B1069">
        <f>IF(Sheet1!F2187='Bonus Stats Analysis'!A1069, Sheet1!L2187," x")</f>
        <v>623</v>
      </c>
      <c r="E1069" t="s">
        <v>8221</v>
      </c>
      <c r="F1069">
        <v>13</v>
      </c>
    </row>
    <row r="1070" spans="1:6" x14ac:dyDescent="0.2">
      <c r="A1070" t="s">
        <v>8219</v>
      </c>
      <c r="B1070">
        <f>IF(Sheet1!F2188='Bonus Stats Analysis'!A1070, Sheet1!L2188," x")</f>
        <v>392</v>
      </c>
      <c r="E1070" t="s">
        <v>8221</v>
      </c>
      <c r="F1070">
        <v>0</v>
      </c>
    </row>
    <row r="1071" spans="1:6" x14ac:dyDescent="0.2">
      <c r="A1071" t="s">
        <v>8219</v>
      </c>
      <c r="B1071">
        <f>IF(Sheet1!F2189='Bonus Stats Analysis'!A1071, Sheet1!L2189," x")</f>
        <v>3562</v>
      </c>
      <c r="E1071" t="s">
        <v>8221</v>
      </c>
      <c r="F1071">
        <v>8</v>
      </c>
    </row>
    <row r="1072" spans="1:6" x14ac:dyDescent="0.2">
      <c r="A1072" t="s">
        <v>8219</v>
      </c>
      <c r="B1072">
        <f>IF(Sheet1!F2190='Bonus Stats Analysis'!A1072, Sheet1!L2190," x")</f>
        <v>514</v>
      </c>
      <c r="E1072" t="s">
        <v>8221</v>
      </c>
      <c r="F1072">
        <v>3</v>
      </c>
    </row>
    <row r="1073" spans="1:6" x14ac:dyDescent="0.2">
      <c r="A1073" t="s">
        <v>8219</v>
      </c>
      <c r="B1073">
        <f>IF(Sheet1!F2191='Bonus Stats Analysis'!A1073, Sheet1!L2191," x")</f>
        <v>88</v>
      </c>
      <c r="E1073" t="s">
        <v>8221</v>
      </c>
      <c r="F1073">
        <v>3</v>
      </c>
    </row>
    <row r="1074" spans="1:6" x14ac:dyDescent="0.2">
      <c r="A1074" t="s">
        <v>8219</v>
      </c>
      <c r="B1074">
        <f>IF(Sheet1!F2192='Bonus Stats Analysis'!A1074, Sheet1!L2192," x")</f>
        <v>537</v>
      </c>
      <c r="E1074" t="s">
        <v>8221</v>
      </c>
      <c r="F1074">
        <v>0</v>
      </c>
    </row>
    <row r="1075" spans="1:6" x14ac:dyDescent="0.2">
      <c r="A1075" t="s">
        <v>8219</v>
      </c>
      <c r="B1075">
        <f>IF(Sheet1!F2193='Bonus Stats Analysis'!A1075, Sheet1!L2193," x")</f>
        <v>25</v>
      </c>
      <c r="E1075" t="s">
        <v>8221</v>
      </c>
      <c r="F1075">
        <v>6</v>
      </c>
    </row>
    <row r="1076" spans="1:6" x14ac:dyDescent="0.2">
      <c r="A1076" t="s">
        <v>8219</v>
      </c>
      <c r="B1076">
        <f>IF(Sheet1!F2194='Bonus Stats Analysis'!A1076, Sheet1!L2194," x")</f>
        <v>3238</v>
      </c>
      <c r="E1076" t="s">
        <v>8221</v>
      </c>
      <c r="F1076">
        <v>4</v>
      </c>
    </row>
    <row r="1077" spans="1:6" x14ac:dyDescent="0.2">
      <c r="A1077" t="s">
        <v>8219</v>
      </c>
      <c r="B1077">
        <f>IF(Sheet1!F2195='Bonus Stats Analysis'!A1077, Sheet1!L2195," x")</f>
        <v>897</v>
      </c>
      <c r="E1077" t="s">
        <v>8221</v>
      </c>
      <c r="F1077">
        <v>1</v>
      </c>
    </row>
    <row r="1078" spans="1:6" x14ac:dyDescent="0.2">
      <c r="A1078" t="s">
        <v>8219</v>
      </c>
      <c r="B1078">
        <f>IF(Sheet1!F2196='Bonus Stats Analysis'!A1078, Sheet1!L2196," x")</f>
        <v>878</v>
      </c>
      <c r="E1078" t="s">
        <v>8221</v>
      </c>
      <c r="F1078">
        <v>29</v>
      </c>
    </row>
    <row r="1079" spans="1:6" x14ac:dyDescent="0.2">
      <c r="A1079" t="s">
        <v>8219</v>
      </c>
      <c r="B1079">
        <f>IF(Sheet1!F2197='Bonus Stats Analysis'!A1079, Sheet1!L2197," x")</f>
        <v>115</v>
      </c>
      <c r="E1079" t="s">
        <v>8221</v>
      </c>
      <c r="F1079">
        <v>0</v>
      </c>
    </row>
    <row r="1080" spans="1:6" x14ac:dyDescent="0.2">
      <c r="A1080" t="s">
        <v>8219</v>
      </c>
      <c r="B1080">
        <f>IF(Sheet1!F2198='Bonus Stats Analysis'!A1080, Sheet1!L2198," x")</f>
        <v>234</v>
      </c>
      <c r="E1080" t="s">
        <v>8221</v>
      </c>
      <c r="F1080">
        <v>4</v>
      </c>
    </row>
    <row r="1081" spans="1:6" x14ac:dyDescent="0.2">
      <c r="A1081" t="s">
        <v>8219</v>
      </c>
      <c r="B1081">
        <f>IF(Sheet1!F2199='Bonus Stats Analysis'!A1081, Sheet1!L2199," x")</f>
        <v>4330</v>
      </c>
      <c r="E1081" t="s">
        <v>8221</v>
      </c>
      <c r="F1081">
        <v>5</v>
      </c>
    </row>
    <row r="1082" spans="1:6" x14ac:dyDescent="0.2">
      <c r="A1082" t="s">
        <v>8219</v>
      </c>
      <c r="B1082">
        <f>IF(Sheet1!F2200='Bonus Stats Analysis'!A1082, Sheet1!L2200," x")</f>
        <v>651</v>
      </c>
      <c r="E1082" t="s">
        <v>8221</v>
      </c>
      <c r="F1082">
        <v>4</v>
      </c>
    </row>
    <row r="1083" spans="1:6" x14ac:dyDescent="0.2">
      <c r="A1083" t="s">
        <v>8219</v>
      </c>
      <c r="B1083">
        <f>IF(Sheet1!F2201='Bonus Stats Analysis'!A1083, Sheet1!L2201," x")</f>
        <v>251</v>
      </c>
      <c r="E1083" t="s">
        <v>8221</v>
      </c>
      <c r="F1083">
        <v>5</v>
      </c>
    </row>
    <row r="1084" spans="1:6" x14ac:dyDescent="0.2">
      <c r="A1084" t="s">
        <v>8219</v>
      </c>
      <c r="B1084">
        <f>IF(Sheet1!F2202='Bonus Stats Analysis'!A1084, Sheet1!L2202," x")</f>
        <v>263</v>
      </c>
      <c r="E1084" t="s">
        <v>8221</v>
      </c>
      <c r="F1084">
        <v>1</v>
      </c>
    </row>
    <row r="1085" spans="1:6" x14ac:dyDescent="0.2">
      <c r="A1085" t="s">
        <v>8219</v>
      </c>
      <c r="B1085">
        <f>IF(Sheet1!F2203='Bonus Stats Analysis'!A1085, Sheet1!L2203," x")</f>
        <v>28</v>
      </c>
      <c r="E1085" t="s">
        <v>8221</v>
      </c>
      <c r="F1085">
        <v>1</v>
      </c>
    </row>
    <row r="1086" spans="1:6" x14ac:dyDescent="0.2">
      <c r="A1086" t="s">
        <v>8219</v>
      </c>
      <c r="B1086">
        <f>IF(Sheet1!F2204='Bonus Stats Analysis'!A1086, Sheet1!L2204," x")</f>
        <v>721</v>
      </c>
      <c r="E1086" t="s">
        <v>8221</v>
      </c>
      <c r="F1086">
        <v>0</v>
      </c>
    </row>
    <row r="1087" spans="1:6" x14ac:dyDescent="0.2">
      <c r="A1087" t="s">
        <v>8219</v>
      </c>
      <c r="B1087">
        <f>IF(Sheet1!F2205='Bonus Stats Analysis'!A1087, Sheet1!L2205," x")</f>
        <v>50</v>
      </c>
      <c r="E1087" t="s">
        <v>8221</v>
      </c>
      <c r="F1087">
        <v>14</v>
      </c>
    </row>
    <row r="1088" spans="1:6" x14ac:dyDescent="0.2">
      <c r="A1088" t="s">
        <v>8219</v>
      </c>
      <c r="B1088">
        <f>IF(Sheet1!F2206='Bonus Stats Analysis'!A1088, Sheet1!L2206," x")</f>
        <v>73</v>
      </c>
      <c r="E1088" t="s">
        <v>8221</v>
      </c>
      <c r="F1088">
        <v>3</v>
      </c>
    </row>
    <row r="1089" spans="1:6" x14ac:dyDescent="0.2">
      <c r="A1089" t="s">
        <v>8219</v>
      </c>
      <c r="B1089">
        <f>IF(Sheet1!F2207='Bonus Stats Analysis'!A1089, Sheet1!L2207," x")</f>
        <v>27</v>
      </c>
      <c r="E1089" t="s">
        <v>8221</v>
      </c>
      <c r="F1089">
        <v>10</v>
      </c>
    </row>
    <row r="1090" spans="1:6" x14ac:dyDescent="0.2">
      <c r="A1090" t="s">
        <v>8219</v>
      </c>
      <c r="B1090">
        <f>IF(Sheet1!F2208='Bonus Stats Analysis'!A1090, Sheet1!L2208," x")</f>
        <v>34</v>
      </c>
      <c r="E1090" t="s">
        <v>8221</v>
      </c>
      <c r="F1090">
        <v>17</v>
      </c>
    </row>
    <row r="1091" spans="1:6" x14ac:dyDescent="0.2">
      <c r="A1091" t="s">
        <v>8219</v>
      </c>
      <c r="B1091">
        <f>IF(Sheet1!F2209='Bonus Stats Analysis'!A1091, Sheet1!L2209," x")</f>
        <v>7</v>
      </c>
      <c r="E1091" t="s">
        <v>8221</v>
      </c>
      <c r="F1091">
        <v>2</v>
      </c>
    </row>
    <row r="1092" spans="1:6" x14ac:dyDescent="0.2">
      <c r="A1092" t="s">
        <v>8219</v>
      </c>
      <c r="B1092">
        <f>IF(Sheet1!F2210='Bonus Stats Analysis'!A1092, Sheet1!L2210," x")</f>
        <v>24</v>
      </c>
      <c r="E1092" t="s">
        <v>8221</v>
      </c>
      <c r="F1092">
        <v>0</v>
      </c>
    </row>
    <row r="1093" spans="1:6" x14ac:dyDescent="0.2">
      <c r="A1093" t="s">
        <v>8219</v>
      </c>
      <c r="B1093">
        <f>IF(Sheet1!F2211='Bonus Stats Analysis'!A1093, Sheet1!L2211," x")</f>
        <v>15</v>
      </c>
      <c r="E1093" t="s">
        <v>8221</v>
      </c>
      <c r="F1093">
        <v>4</v>
      </c>
    </row>
    <row r="1094" spans="1:6" x14ac:dyDescent="0.2">
      <c r="A1094" t="s">
        <v>8219</v>
      </c>
      <c r="B1094">
        <f>IF(Sheet1!F2212='Bonus Stats Analysis'!A1094, Sheet1!L2212," x")</f>
        <v>72</v>
      </c>
      <c r="E1094" t="s">
        <v>8221</v>
      </c>
      <c r="F1094">
        <v>12</v>
      </c>
    </row>
    <row r="1095" spans="1:6" x14ac:dyDescent="0.2">
      <c r="A1095" t="s">
        <v>8219</v>
      </c>
      <c r="B1095">
        <f>IF(Sheet1!F2213='Bonus Stats Analysis'!A1095, Sheet1!L2213," x")</f>
        <v>120</v>
      </c>
      <c r="E1095" t="s">
        <v>8221</v>
      </c>
      <c r="F1095">
        <v>3</v>
      </c>
    </row>
    <row r="1096" spans="1:6" x14ac:dyDescent="0.2">
      <c r="A1096" t="s">
        <v>8219</v>
      </c>
      <c r="B1096">
        <f>IF(Sheet1!F2214='Bonus Stats Analysis'!A1096, Sheet1!L2214," x")</f>
        <v>123</v>
      </c>
      <c r="E1096" t="s">
        <v>8221</v>
      </c>
      <c r="F1096">
        <v>12</v>
      </c>
    </row>
    <row r="1097" spans="1:6" x14ac:dyDescent="0.2">
      <c r="A1097" t="s">
        <v>8219</v>
      </c>
      <c r="B1097">
        <f>IF(Sheet1!F2215='Bonus Stats Analysis'!A1097, Sheet1!L2215," x")</f>
        <v>1</v>
      </c>
      <c r="E1097" t="s">
        <v>8221</v>
      </c>
      <c r="F1097">
        <v>0</v>
      </c>
    </row>
    <row r="1098" spans="1:6" x14ac:dyDescent="0.2">
      <c r="A1098" t="s">
        <v>8219</v>
      </c>
      <c r="B1098">
        <f>IF(Sheet1!F2216='Bonus Stats Analysis'!A1098, Sheet1!L2216," x")</f>
        <v>24</v>
      </c>
      <c r="E1098" t="s">
        <v>8221</v>
      </c>
      <c r="F1098">
        <v>7</v>
      </c>
    </row>
    <row r="1099" spans="1:6" x14ac:dyDescent="0.2">
      <c r="A1099" t="s">
        <v>8219</v>
      </c>
      <c r="B1099">
        <f>IF(Sheet1!F2217='Bonus Stats Analysis'!A1099, Sheet1!L2217," x")</f>
        <v>33</v>
      </c>
      <c r="E1099" t="s">
        <v>8221</v>
      </c>
      <c r="F1099">
        <v>2</v>
      </c>
    </row>
    <row r="1100" spans="1:6" x14ac:dyDescent="0.2">
      <c r="A1100" t="s">
        <v>8219</v>
      </c>
      <c r="B1100">
        <f>IF(Sheet1!F2218='Bonus Stats Analysis'!A1100, Sheet1!L2218," x")</f>
        <v>14</v>
      </c>
      <c r="E1100" t="s">
        <v>8221</v>
      </c>
      <c r="F1100">
        <v>1</v>
      </c>
    </row>
    <row r="1101" spans="1:6" x14ac:dyDescent="0.2">
      <c r="A1101" t="s">
        <v>8219</v>
      </c>
      <c r="B1101">
        <f>IF(Sheet1!F2219='Bonus Stats Analysis'!A1101, Sheet1!L2219," x")</f>
        <v>9</v>
      </c>
      <c r="E1101" t="s">
        <v>8221</v>
      </c>
      <c r="F1101">
        <v>4</v>
      </c>
    </row>
    <row r="1102" spans="1:6" x14ac:dyDescent="0.2">
      <c r="A1102" t="s">
        <v>8219</v>
      </c>
      <c r="B1102">
        <f>IF(Sheet1!F2220='Bonus Stats Analysis'!A1102, Sheet1!L2220," x")</f>
        <v>76</v>
      </c>
      <c r="E1102" t="s">
        <v>8221</v>
      </c>
      <c r="F1102">
        <v>4</v>
      </c>
    </row>
    <row r="1103" spans="1:6" x14ac:dyDescent="0.2">
      <c r="A1103" t="s">
        <v>8219</v>
      </c>
      <c r="B1103">
        <f>IF(Sheet1!F2221='Bonus Stats Analysis'!A1103, Sheet1!L2221," x")</f>
        <v>19</v>
      </c>
      <c r="E1103" t="s">
        <v>8221</v>
      </c>
      <c r="F1103">
        <v>17</v>
      </c>
    </row>
    <row r="1104" spans="1:6" x14ac:dyDescent="0.2">
      <c r="A1104" t="s">
        <v>8219</v>
      </c>
      <c r="B1104">
        <f>IF(Sheet1!F2222='Bonus Stats Analysis'!A1104, Sheet1!L2222," x")</f>
        <v>69</v>
      </c>
      <c r="E1104" t="s">
        <v>8221</v>
      </c>
      <c r="F1104">
        <v>7</v>
      </c>
    </row>
    <row r="1105" spans="1:6" x14ac:dyDescent="0.2">
      <c r="A1105" t="s">
        <v>8219</v>
      </c>
      <c r="B1105">
        <f>IF(Sheet1!F2223='Bonus Stats Analysis'!A1105, Sheet1!L2223," x")</f>
        <v>218</v>
      </c>
      <c r="E1105" t="s">
        <v>8221</v>
      </c>
      <c r="F1105">
        <v>2</v>
      </c>
    </row>
    <row r="1106" spans="1:6" x14ac:dyDescent="0.2">
      <c r="A1106" t="s">
        <v>8219</v>
      </c>
      <c r="B1106">
        <f>IF(Sheet1!F2224='Bonus Stats Analysis'!A1106, Sheet1!L2224," x")</f>
        <v>30</v>
      </c>
      <c r="E1106" t="s">
        <v>8221</v>
      </c>
      <c r="F1106">
        <v>5</v>
      </c>
    </row>
    <row r="1107" spans="1:6" x14ac:dyDescent="0.2">
      <c r="A1107" t="s">
        <v>8219</v>
      </c>
      <c r="B1107">
        <f>IF(Sheet1!F2225='Bonus Stats Analysis'!A1107, Sheet1!L2225," x")</f>
        <v>100</v>
      </c>
      <c r="E1107" t="s">
        <v>8221</v>
      </c>
      <c r="F1107">
        <v>1</v>
      </c>
    </row>
    <row r="1108" spans="1:6" x14ac:dyDescent="0.2">
      <c r="A1108" t="s">
        <v>8219</v>
      </c>
      <c r="B1108">
        <f>IF(Sheet1!F2226='Bonus Stats Analysis'!A1108, Sheet1!L2226," x")</f>
        <v>296</v>
      </c>
      <c r="E1108" t="s">
        <v>8221</v>
      </c>
      <c r="F1108">
        <v>1</v>
      </c>
    </row>
    <row r="1109" spans="1:6" x14ac:dyDescent="0.2">
      <c r="A1109" t="s">
        <v>8219</v>
      </c>
      <c r="B1109">
        <f>IF(Sheet1!F2227='Bonus Stats Analysis'!A1109, Sheet1!L2227," x")</f>
        <v>1204</v>
      </c>
      <c r="E1109" t="s">
        <v>8221</v>
      </c>
      <c r="F1109">
        <v>14</v>
      </c>
    </row>
    <row r="1110" spans="1:6" x14ac:dyDescent="0.2">
      <c r="A1110" t="s">
        <v>8219</v>
      </c>
      <c r="B1110">
        <f>IF(Sheet1!F2228='Bonus Stats Analysis'!A1110, Sheet1!L2228," x")</f>
        <v>321</v>
      </c>
      <c r="E1110" t="s">
        <v>8221</v>
      </c>
      <c r="F1110">
        <v>26</v>
      </c>
    </row>
    <row r="1111" spans="1:6" x14ac:dyDescent="0.2">
      <c r="A1111" t="s">
        <v>8219</v>
      </c>
      <c r="B1111">
        <f>IF(Sheet1!F2229='Bonus Stats Analysis'!A1111, Sheet1!L2229," x")</f>
        <v>301</v>
      </c>
      <c r="E1111" t="s">
        <v>8221</v>
      </c>
      <c r="F1111">
        <v>2</v>
      </c>
    </row>
    <row r="1112" spans="1:6" x14ac:dyDescent="0.2">
      <c r="A1112" t="s">
        <v>8219</v>
      </c>
      <c r="B1112">
        <f>IF(Sheet1!F2230='Bonus Stats Analysis'!A1112, Sheet1!L2230," x")</f>
        <v>144</v>
      </c>
      <c r="E1112" t="s">
        <v>8221</v>
      </c>
      <c r="F1112">
        <v>1</v>
      </c>
    </row>
    <row r="1113" spans="1:6" x14ac:dyDescent="0.2">
      <c r="A1113" t="s">
        <v>8219</v>
      </c>
      <c r="B1113">
        <f>IF(Sheet1!F2231='Bonus Stats Analysis'!A1113, Sheet1!L2231," x")</f>
        <v>539</v>
      </c>
      <c r="E1113" t="s">
        <v>8221</v>
      </c>
      <c r="F1113">
        <v>3</v>
      </c>
    </row>
    <row r="1114" spans="1:6" x14ac:dyDescent="0.2">
      <c r="A1114" t="s">
        <v>8219</v>
      </c>
      <c r="B1114">
        <f>IF(Sheet1!F2232='Bonus Stats Analysis'!A1114, Sheet1!L2232," x")</f>
        <v>498</v>
      </c>
      <c r="E1114" t="s">
        <v>8221</v>
      </c>
      <c r="F1114">
        <v>7</v>
      </c>
    </row>
    <row r="1115" spans="1:6" x14ac:dyDescent="0.2">
      <c r="A1115" t="s">
        <v>8219</v>
      </c>
      <c r="B1115">
        <f>IF(Sheet1!F2233='Bonus Stats Analysis'!A1115, Sheet1!L2233," x")</f>
        <v>1113</v>
      </c>
      <c r="E1115" t="s">
        <v>8221</v>
      </c>
      <c r="F1115">
        <v>9</v>
      </c>
    </row>
    <row r="1116" spans="1:6" x14ac:dyDescent="0.2">
      <c r="A1116" t="s">
        <v>8219</v>
      </c>
      <c r="B1116">
        <f>IF(Sheet1!F2234='Bonus Stats Analysis'!A1116, Sheet1!L2234," x")</f>
        <v>988</v>
      </c>
      <c r="E1116" t="s">
        <v>8221</v>
      </c>
      <c r="F1116">
        <v>20</v>
      </c>
    </row>
    <row r="1117" spans="1:6" x14ac:dyDescent="0.2">
      <c r="A1117" t="s">
        <v>8219</v>
      </c>
      <c r="B1117">
        <f>IF(Sheet1!F2235='Bonus Stats Analysis'!A1117, Sheet1!L2235," x")</f>
        <v>391</v>
      </c>
      <c r="E1117" t="s">
        <v>8221</v>
      </c>
      <c r="F1117">
        <v>6</v>
      </c>
    </row>
    <row r="1118" spans="1:6" x14ac:dyDescent="0.2">
      <c r="A1118" t="s">
        <v>8219</v>
      </c>
      <c r="B1118">
        <f>IF(Sheet1!F2236='Bonus Stats Analysis'!A1118, Sheet1!L2236," x")</f>
        <v>28</v>
      </c>
      <c r="E1118" t="s">
        <v>8221</v>
      </c>
      <c r="F1118">
        <v>13</v>
      </c>
    </row>
    <row r="1119" spans="1:6" x14ac:dyDescent="0.2">
      <c r="A1119" t="s">
        <v>8219</v>
      </c>
      <c r="B1119">
        <f>IF(Sheet1!F2237='Bonus Stats Analysis'!A1119, Sheet1!L2237," x")</f>
        <v>147</v>
      </c>
      <c r="E1119" t="s">
        <v>8221</v>
      </c>
      <c r="F1119">
        <v>1</v>
      </c>
    </row>
    <row r="1120" spans="1:6" x14ac:dyDescent="0.2">
      <c r="A1120" t="s">
        <v>8219</v>
      </c>
      <c r="B1120">
        <f>IF(Sheet1!F2238='Bonus Stats Analysis'!A1120, Sheet1!L2238," x")</f>
        <v>680</v>
      </c>
      <c r="E1120" t="s">
        <v>8221</v>
      </c>
      <c r="F1120">
        <v>202</v>
      </c>
    </row>
    <row r="1121" spans="1:6" x14ac:dyDescent="0.2">
      <c r="A1121" t="s">
        <v>8219</v>
      </c>
      <c r="B1121">
        <f>IF(Sheet1!F2239='Bonus Stats Analysis'!A1121, Sheet1!L2239," x")</f>
        <v>983</v>
      </c>
      <c r="E1121" t="s">
        <v>8221</v>
      </c>
      <c r="F1121">
        <v>0</v>
      </c>
    </row>
    <row r="1122" spans="1:6" x14ac:dyDescent="0.2">
      <c r="A1122" t="s">
        <v>8219</v>
      </c>
      <c r="B1122">
        <f>IF(Sheet1!F2240='Bonus Stats Analysis'!A1122, Sheet1!L2240," x")</f>
        <v>79</v>
      </c>
      <c r="E1122" t="s">
        <v>8221</v>
      </c>
      <c r="F1122">
        <v>1</v>
      </c>
    </row>
    <row r="1123" spans="1:6" x14ac:dyDescent="0.2">
      <c r="A1123" t="s">
        <v>8219</v>
      </c>
      <c r="B1123">
        <f>IF(Sheet1!F2241='Bonus Stats Analysis'!A1123, Sheet1!L2241," x")</f>
        <v>426</v>
      </c>
      <c r="E1123" t="s">
        <v>8221</v>
      </c>
      <c r="F1123">
        <v>0</v>
      </c>
    </row>
    <row r="1124" spans="1:6" x14ac:dyDescent="0.2">
      <c r="A1124" t="s">
        <v>8219</v>
      </c>
      <c r="B1124">
        <f>IF(Sheet1!F2242='Bonus Stats Analysis'!A1124, Sheet1!L2242," x")</f>
        <v>96</v>
      </c>
      <c r="E1124" t="s">
        <v>8221</v>
      </c>
      <c r="F1124">
        <v>2</v>
      </c>
    </row>
    <row r="1125" spans="1:6" x14ac:dyDescent="0.2">
      <c r="A1125" t="s">
        <v>8219</v>
      </c>
      <c r="B1125">
        <f>IF(Sheet1!F2243='Bonus Stats Analysis'!A1125, Sheet1!L2243," x")</f>
        <v>163</v>
      </c>
      <c r="E1125" t="s">
        <v>8221</v>
      </c>
      <c r="F1125">
        <v>13</v>
      </c>
    </row>
    <row r="1126" spans="1:6" x14ac:dyDescent="0.2">
      <c r="A1126" t="s">
        <v>8219</v>
      </c>
      <c r="B1126">
        <f>IF(Sheet1!F2244='Bonus Stats Analysis'!A1126, Sheet1!L2244," x")</f>
        <v>2525</v>
      </c>
      <c r="E1126" t="s">
        <v>8221</v>
      </c>
      <c r="F1126">
        <v>9</v>
      </c>
    </row>
    <row r="1127" spans="1:6" x14ac:dyDescent="0.2">
      <c r="A1127" t="s">
        <v>8219</v>
      </c>
      <c r="B1127">
        <f>IF(Sheet1!F2245='Bonus Stats Analysis'!A1127, Sheet1!L2245," x")</f>
        <v>2035</v>
      </c>
      <c r="E1127" t="s">
        <v>8221</v>
      </c>
      <c r="F1127">
        <v>2</v>
      </c>
    </row>
    <row r="1128" spans="1:6" x14ac:dyDescent="0.2">
      <c r="A1128" t="s">
        <v>8219</v>
      </c>
      <c r="B1128">
        <f>IF(Sheet1!F2246='Bonus Stats Analysis'!A1128, Sheet1!L2246," x")</f>
        <v>290</v>
      </c>
      <c r="E1128" t="s">
        <v>8221</v>
      </c>
      <c r="F1128">
        <v>0</v>
      </c>
    </row>
    <row r="1129" spans="1:6" x14ac:dyDescent="0.2">
      <c r="A1129" t="s">
        <v>8219</v>
      </c>
      <c r="B1129">
        <f>IF(Sheet1!F2247='Bonus Stats Analysis'!A1129, Sheet1!L2247," x")</f>
        <v>1980</v>
      </c>
      <c r="E1129" t="s">
        <v>8221</v>
      </c>
      <c r="F1129">
        <v>35</v>
      </c>
    </row>
    <row r="1130" spans="1:6" x14ac:dyDescent="0.2">
      <c r="A1130" t="s">
        <v>8219</v>
      </c>
      <c r="B1130">
        <f>IF(Sheet1!F2248='Bonus Stats Analysis'!A1130, Sheet1!L2248," x")</f>
        <v>57</v>
      </c>
      <c r="E1130" t="s">
        <v>8221</v>
      </c>
      <c r="F1130">
        <v>2</v>
      </c>
    </row>
    <row r="1131" spans="1:6" x14ac:dyDescent="0.2">
      <c r="A1131" t="s">
        <v>8219</v>
      </c>
      <c r="B1131">
        <f>IF(Sheet1!F2249='Bonus Stats Analysis'!A1131, Sheet1!L2249," x")</f>
        <v>380</v>
      </c>
      <c r="E1131" t="s">
        <v>8221</v>
      </c>
      <c r="F1131">
        <v>3</v>
      </c>
    </row>
    <row r="1132" spans="1:6" x14ac:dyDescent="0.2">
      <c r="A1132" t="s">
        <v>8219</v>
      </c>
      <c r="B1132">
        <f>IF(Sheet1!F2250='Bonus Stats Analysis'!A1132, Sheet1!L2250," x")</f>
        <v>128</v>
      </c>
      <c r="E1132" t="s">
        <v>8221</v>
      </c>
      <c r="F1132">
        <v>0</v>
      </c>
    </row>
    <row r="1133" spans="1:6" x14ac:dyDescent="0.2">
      <c r="A1133" t="s">
        <v>8219</v>
      </c>
      <c r="B1133">
        <f>IF(Sheet1!F2251='Bonus Stats Analysis'!A1133, Sheet1!L2251," x")</f>
        <v>180</v>
      </c>
      <c r="E1133" t="s">
        <v>8221</v>
      </c>
      <c r="F1133">
        <v>1</v>
      </c>
    </row>
    <row r="1134" spans="1:6" x14ac:dyDescent="0.2">
      <c r="A1134" t="s">
        <v>8219</v>
      </c>
      <c r="B1134">
        <f>IF(Sheet1!F2252='Bonus Stats Analysis'!A1134, Sheet1!L2252," x")</f>
        <v>571</v>
      </c>
      <c r="E1134" t="s">
        <v>8221</v>
      </c>
      <c r="F1134">
        <v>0</v>
      </c>
    </row>
    <row r="1135" spans="1:6" x14ac:dyDescent="0.2">
      <c r="A1135" t="s">
        <v>8219</v>
      </c>
      <c r="B1135">
        <f>IF(Sheet1!F2253='Bonus Stats Analysis'!A1135, Sheet1!L2253," x")</f>
        <v>480</v>
      </c>
      <c r="E1135" t="s">
        <v>8221</v>
      </c>
      <c r="F1135">
        <v>0</v>
      </c>
    </row>
    <row r="1136" spans="1:6" x14ac:dyDescent="0.2">
      <c r="A1136" t="s">
        <v>8219</v>
      </c>
      <c r="B1136">
        <f>IF(Sheet1!F2254='Bonus Stats Analysis'!A1136, Sheet1!L2254," x")</f>
        <v>249</v>
      </c>
      <c r="E1136" t="s">
        <v>8221</v>
      </c>
      <c r="F1136">
        <v>3</v>
      </c>
    </row>
    <row r="1137" spans="1:6" x14ac:dyDescent="0.2">
      <c r="A1137" t="s">
        <v>8219</v>
      </c>
      <c r="B1137">
        <f>IF(Sheet1!F2255='Bonus Stats Analysis'!A1137, Sheet1!L2255," x")</f>
        <v>84</v>
      </c>
      <c r="E1137" t="s">
        <v>8221</v>
      </c>
      <c r="F1137">
        <v>11</v>
      </c>
    </row>
    <row r="1138" spans="1:6" x14ac:dyDescent="0.2">
      <c r="A1138" t="s">
        <v>8219</v>
      </c>
      <c r="B1138">
        <f>IF(Sheet1!F2256='Bonus Stats Analysis'!A1138, Sheet1!L2256," x")</f>
        <v>197</v>
      </c>
      <c r="E1138" t="s">
        <v>8221</v>
      </c>
      <c r="F1138">
        <v>6</v>
      </c>
    </row>
    <row r="1139" spans="1:6" x14ac:dyDescent="0.2">
      <c r="A1139" t="s">
        <v>8219</v>
      </c>
      <c r="B1139">
        <f>IF(Sheet1!F2257='Bonus Stats Analysis'!A1139, Sheet1!L2257," x")</f>
        <v>271</v>
      </c>
      <c r="E1139" t="s">
        <v>8221</v>
      </c>
      <c r="F1139">
        <v>0</v>
      </c>
    </row>
    <row r="1140" spans="1:6" x14ac:dyDescent="0.2">
      <c r="A1140" t="s">
        <v>8219</v>
      </c>
      <c r="B1140">
        <f>IF(Sheet1!F2258='Bonus Stats Analysis'!A1140, Sheet1!L2258," x")</f>
        <v>50</v>
      </c>
      <c r="E1140" t="s">
        <v>8221</v>
      </c>
      <c r="F1140">
        <v>67</v>
      </c>
    </row>
    <row r="1141" spans="1:6" x14ac:dyDescent="0.2">
      <c r="A1141" t="s">
        <v>8219</v>
      </c>
      <c r="B1141">
        <f>IF(Sheet1!F2259='Bonus Stats Analysis'!A1141, Sheet1!L2259," x")</f>
        <v>169</v>
      </c>
      <c r="E1141" t="s">
        <v>8221</v>
      </c>
      <c r="F1141">
        <v>23</v>
      </c>
    </row>
    <row r="1142" spans="1:6" x14ac:dyDescent="0.2">
      <c r="A1142" t="s">
        <v>8219</v>
      </c>
      <c r="B1142">
        <f>IF(Sheet1!F2260='Bonus Stats Analysis'!A1142, Sheet1!L2260," x")</f>
        <v>205</v>
      </c>
      <c r="E1142" t="s">
        <v>8221</v>
      </c>
      <c r="F1142">
        <v>72</v>
      </c>
    </row>
    <row r="1143" spans="1:6" x14ac:dyDescent="0.2">
      <c r="A1143" t="s">
        <v>8219</v>
      </c>
      <c r="B1143">
        <f>IF(Sheet1!F2261='Bonus Stats Analysis'!A1143, Sheet1!L2261," x")</f>
        <v>206</v>
      </c>
      <c r="E1143" t="s">
        <v>8221</v>
      </c>
      <c r="F1143">
        <v>2</v>
      </c>
    </row>
    <row r="1144" spans="1:6" x14ac:dyDescent="0.2">
      <c r="A1144" t="s">
        <v>8219</v>
      </c>
      <c r="B1144">
        <f>IF(Sheet1!F2262='Bonus Stats Analysis'!A1144, Sheet1!L2262," x")</f>
        <v>84</v>
      </c>
      <c r="E1144" t="s">
        <v>8221</v>
      </c>
      <c r="F1144">
        <v>15</v>
      </c>
    </row>
    <row r="1145" spans="1:6" x14ac:dyDescent="0.2">
      <c r="A1145" t="s">
        <v>8219</v>
      </c>
      <c r="B1145">
        <f>IF(Sheet1!F2263='Bonus Stats Analysis'!A1145, Sheet1!L2263," x")</f>
        <v>210</v>
      </c>
      <c r="E1145" t="s">
        <v>8221</v>
      </c>
      <c r="F1145">
        <v>1</v>
      </c>
    </row>
    <row r="1146" spans="1:6" x14ac:dyDescent="0.2">
      <c r="A1146" t="s">
        <v>8219</v>
      </c>
      <c r="B1146">
        <f>IF(Sheet1!F2264='Bonus Stats Analysis'!A1146, Sheet1!L2264," x")</f>
        <v>181</v>
      </c>
      <c r="E1146" t="s">
        <v>8221</v>
      </c>
      <c r="F1146">
        <v>2</v>
      </c>
    </row>
    <row r="1147" spans="1:6" x14ac:dyDescent="0.2">
      <c r="A1147" t="s">
        <v>8219</v>
      </c>
      <c r="B1147">
        <f>IF(Sheet1!F2265='Bonus Stats Analysis'!A1147, Sheet1!L2265," x")</f>
        <v>60</v>
      </c>
      <c r="E1147" t="s">
        <v>8221</v>
      </c>
      <c r="F1147">
        <v>7</v>
      </c>
    </row>
    <row r="1148" spans="1:6" x14ac:dyDescent="0.2">
      <c r="A1148" t="s">
        <v>8219</v>
      </c>
      <c r="B1148">
        <f>IF(Sheet1!F2266='Bonus Stats Analysis'!A1148, Sheet1!L2266," x")</f>
        <v>445</v>
      </c>
      <c r="E1148" t="s">
        <v>8221</v>
      </c>
      <c r="F1148">
        <v>16</v>
      </c>
    </row>
    <row r="1149" spans="1:6" x14ac:dyDescent="0.2">
      <c r="A1149" t="s">
        <v>8219</v>
      </c>
      <c r="B1149">
        <f>IF(Sheet1!F2267='Bonus Stats Analysis'!A1149, Sheet1!L2267," x")</f>
        <v>17</v>
      </c>
      <c r="E1149" t="s">
        <v>8221</v>
      </c>
      <c r="F1149">
        <v>117</v>
      </c>
    </row>
    <row r="1150" spans="1:6" x14ac:dyDescent="0.2">
      <c r="A1150" t="s">
        <v>8219</v>
      </c>
      <c r="B1150">
        <f>IF(Sheet1!F2268='Bonus Stats Analysis'!A1150, Sheet1!L2268," x")</f>
        <v>194</v>
      </c>
      <c r="E1150" t="s">
        <v>8221</v>
      </c>
      <c r="F1150">
        <v>2</v>
      </c>
    </row>
    <row r="1151" spans="1:6" x14ac:dyDescent="0.2">
      <c r="A1151" t="s">
        <v>8219</v>
      </c>
      <c r="B1151">
        <f>IF(Sheet1!F2269='Bonus Stats Analysis'!A1151, Sheet1!L2269," x")</f>
        <v>404</v>
      </c>
      <c r="E1151" t="s">
        <v>8221</v>
      </c>
      <c r="F1151">
        <v>7</v>
      </c>
    </row>
    <row r="1152" spans="1:6" x14ac:dyDescent="0.2">
      <c r="A1152" t="s">
        <v>8219</v>
      </c>
      <c r="B1152">
        <f>IF(Sheet1!F2270='Bonus Stats Analysis'!A1152, Sheet1!L2270," x")</f>
        <v>194</v>
      </c>
      <c r="E1152" t="s">
        <v>8221</v>
      </c>
      <c r="F1152">
        <v>3</v>
      </c>
    </row>
    <row r="1153" spans="1:6" x14ac:dyDescent="0.2">
      <c r="A1153" t="s">
        <v>8219</v>
      </c>
      <c r="B1153">
        <f>IF(Sheet1!F2271='Bonus Stats Analysis'!A1153, Sheet1!L2271," x")</f>
        <v>902</v>
      </c>
      <c r="E1153" t="s">
        <v>8221</v>
      </c>
      <c r="F1153">
        <v>20</v>
      </c>
    </row>
    <row r="1154" spans="1:6" x14ac:dyDescent="0.2">
      <c r="A1154" t="s">
        <v>8219</v>
      </c>
      <c r="B1154">
        <f>IF(Sheet1!F2272='Bonus Stats Analysis'!A1154, Sheet1!L2272," x")</f>
        <v>1670</v>
      </c>
      <c r="E1154" t="s">
        <v>8221</v>
      </c>
      <c r="F1154">
        <v>50</v>
      </c>
    </row>
    <row r="1155" spans="1:6" x14ac:dyDescent="0.2">
      <c r="A1155" t="s">
        <v>8219</v>
      </c>
      <c r="B1155">
        <f>IF(Sheet1!F2273='Bonus Stats Analysis'!A1155, Sheet1!L2273," x")</f>
        <v>1328</v>
      </c>
      <c r="E1155" t="s">
        <v>8221</v>
      </c>
      <c r="F1155">
        <v>2</v>
      </c>
    </row>
    <row r="1156" spans="1:6" x14ac:dyDescent="0.2">
      <c r="A1156" t="s">
        <v>8219</v>
      </c>
      <c r="B1156">
        <f>IF(Sheet1!F2274='Bonus Stats Analysis'!A1156, Sheet1!L2274," x")</f>
        <v>944</v>
      </c>
      <c r="E1156" t="s">
        <v>8221</v>
      </c>
      <c r="F1156">
        <v>3</v>
      </c>
    </row>
    <row r="1157" spans="1:6" x14ac:dyDescent="0.2">
      <c r="A1157" t="s">
        <v>8219</v>
      </c>
      <c r="B1157">
        <f>IF(Sheet1!F2275='Bonus Stats Analysis'!A1157, Sheet1!L2275," x")</f>
        <v>147</v>
      </c>
      <c r="E1157" t="s">
        <v>8221</v>
      </c>
      <c r="F1157">
        <v>27</v>
      </c>
    </row>
    <row r="1158" spans="1:6" x14ac:dyDescent="0.2">
      <c r="A1158" t="s">
        <v>8219</v>
      </c>
      <c r="B1158">
        <f>IF(Sheet1!F2276='Bonus Stats Analysis'!A1158, Sheet1!L2276," x")</f>
        <v>99</v>
      </c>
      <c r="E1158" t="s">
        <v>8221</v>
      </c>
      <c r="F1158">
        <v>7</v>
      </c>
    </row>
    <row r="1159" spans="1:6" x14ac:dyDescent="0.2">
      <c r="A1159" t="s">
        <v>8219</v>
      </c>
      <c r="B1159">
        <f>IF(Sheet1!F2277='Bonus Stats Analysis'!A1159, Sheet1!L2277," x")</f>
        <v>79</v>
      </c>
      <c r="E1159" t="s">
        <v>8221</v>
      </c>
      <c r="F1159">
        <v>5</v>
      </c>
    </row>
    <row r="1160" spans="1:6" x14ac:dyDescent="0.2">
      <c r="A1160" t="s">
        <v>8219</v>
      </c>
      <c r="B1160">
        <f>IF(Sheet1!F2278='Bonus Stats Analysis'!A1160, Sheet1!L2278," x")</f>
        <v>75</v>
      </c>
      <c r="E1160" t="s">
        <v>8221</v>
      </c>
      <c r="F1160">
        <v>0</v>
      </c>
    </row>
    <row r="1161" spans="1:6" x14ac:dyDescent="0.2">
      <c r="A1161" t="s">
        <v>8219</v>
      </c>
      <c r="B1161">
        <f>IF(Sheet1!F2279='Bonus Stats Analysis'!A1161, Sheet1!L2279," x")</f>
        <v>207</v>
      </c>
      <c r="E1161" t="s">
        <v>8221</v>
      </c>
      <c r="F1161">
        <v>3</v>
      </c>
    </row>
    <row r="1162" spans="1:6" x14ac:dyDescent="0.2">
      <c r="A1162" t="s">
        <v>8219</v>
      </c>
      <c r="B1162">
        <f>IF(Sheet1!F2280='Bonus Stats Analysis'!A1162, Sheet1!L2280," x")</f>
        <v>102</v>
      </c>
      <c r="E1162" t="s">
        <v>8221</v>
      </c>
      <c r="F1162">
        <v>6</v>
      </c>
    </row>
    <row r="1163" spans="1:6" x14ac:dyDescent="0.2">
      <c r="A1163" t="s">
        <v>8219</v>
      </c>
      <c r="B1163">
        <f>IF(Sheet1!F2281='Bonus Stats Analysis'!A1163, Sheet1!L2281," x")</f>
        <v>32</v>
      </c>
      <c r="E1163" t="s">
        <v>8221</v>
      </c>
      <c r="F1163">
        <v>9</v>
      </c>
    </row>
    <row r="1164" spans="1:6" x14ac:dyDescent="0.2">
      <c r="A1164" t="s">
        <v>8219</v>
      </c>
      <c r="B1164">
        <f>IF(Sheet1!F2282='Bonus Stats Analysis'!A1164, Sheet1!L2282," x")</f>
        <v>480</v>
      </c>
      <c r="E1164" t="s">
        <v>8221</v>
      </c>
      <c r="F1164">
        <v>3</v>
      </c>
    </row>
    <row r="1165" spans="1:6" x14ac:dyDescent="0.2">
      <c r="A1165" t="s">
        <v>8219</v>
      </c>
      <c r="B1165">
        <f>IF(Sheet1!F2283='Bonus Stats Analysis'!A1165, Sheet1!L2283," x")</f>
        <v>11</v>
      </c>
      <c r="E1165" t="s">
        <v>8221</v>
      </c>
      <c r="F1165">
        <v>2</v>
      </c>
    </row>
    <row r="1166" spans="1:6" x14ac:dyDescent="0.2">
      <c r="A1166" t="s">
        <v>8219</v>
      </c>
      <c r="B1166">
        <f>IF(Sheet1!F2284='Bonus Stats Analysis'!A1166, Sheet1!L2284," x")</f>
        <v>12</v>
      </c>
      <c r="E1166" t="s">
        <v>8221</v>
      </c>
      <c r="F1166">
        <v>3</v>
      </c>
    </row>
    <row r="1167" spans="1:6" x14ac:dyDescent="0.2">
      <c r="A1167" t="s">
        <v>8219</v>
      </c>
      <c r="B1167">
        <f>IF(Sheet1!F2285='Bonus Stats Analysis'!A1167, Sheet1!L2285," x")</f>
        <v>48</v>
      </c>
      <c r="E1167" t="s">
        <v>8221</v>
      </c>
      <c r="F1167">
        <v>45</v>
      </c>
    </row>
    <row r="1168" spans="1:6" x14ac:dyDescent="0.2">
      <c r="A1168" t="s">
        <v>8219</v>
      </c>
      <c r="B1168">
        <f>IF(Sheet1!F2286='Bonus Stats Analysis'!A1168, Sheet1!L2286," x")</f>
        <v>59</v>
      </c>
      <c r="E1168" t="s">
        <v>8221</v>
      </c>
      <c r="F1168">
        <v>9</v>
      </c>
    </row>
    <row r="1169" spans="1:6" x14ac:dyDescent="0.2">
      <c r="A1169" t="s">
        <v>8219</v>
      </c>
      <c r="B1169">
        <f>IF(Sheet1!F2287='Bonus Stats Analysis'!A1169, Sheet1!L2287," x")</f>
        <v>79</v>
      </c>
      <c r="E1169" t="s">
        <v>8221</v>
      </c>
      <c r="F1169">
        <v>9</v>
      </c>
    </row>
    <row r="1170" spans="1:6" x14ac:dyDescent="0.2">
      <c r="A1170" t="s">
        <v>8219</v>
      </c>
      <c r="B1170">
        <f>IF(Sheet1!F2288='Bonus Stats Analysis'!A1170, Sheet1!L2288," x")</f>
        <v>14</v>
      </c>
      <c r="E1170" t="s">
        <v>8221</v>
      </c>
      <c r="F1170">
        <v>21</v>
      </c>
    </row>
    <row r="1171" spans="1:6" x14ac:dyDescent="0.2">
      <c r="A1171" t="s">
        <v>8219</v>
      </c>
      <c r="B1171">
        <f>IF(Sheet1!F2289='Bonus Stats Analysis'!A1171, Sheet1!L2289," x")</f>
        <v>106</v>
      </c>
      <c r="E1171" t="s">
        <v>8221</v>
      </c>
      <c r="F1171">
        <v>17</v>
      </c>
    </row>
    <row r="1172" spans="1:6" x14ac:dyDescent="0.2">
      <c r="A1172" t="s">
        <v>8219</v>
      </c>
      <c r="B1172">
        <f>IF(Sheet1!F2290='Bonus Stats Analysis'!A1172, Sheet1!L2290," x")</f>
        <v>25</v>
      </c>
      <c r="E1172" t="s">
        <v>8221</v>
      </c>
      <c r="F1172">
        <v>1</v>
      </c>
    </row>
    <row r="1173" spans="1:6" x14ac:dyDescent="0.2">
      <c r="A1173" t="s">
        <v>8219</v>
      </c>
      <c r="B1173">
        <f>IF(Sheet1!F2291='Bonus Stats Analysis'!A1173, Sheet1!L2291," x")</f>
        <v>25</v>
      </c>
      <c r="E1173" t="s">
        <v>8221</v>
      </c>
      <c r="F1173">
        <v>1</v>
      </c>
    </row>
    <row r="1174" spans="1:6" x14ac:dyDescent="0.2">
      <c r="A1174" t="s">
        <v>8219</v>
      </c>
      <c r="B1174">
        <f>IF(Sheet1!F2292='Bonus Stats Analysis'!A1174, Sheet1!L2292," x")</f>
        <v>29</v>
      </c>
      <c r="E1174" t="s">
        <v>8221</v>
      </c>
      <c r="F1174">
        <v>14</v>
      </c>
    </row>
    <row r="1175" spans="1:6" x14ac:dyDescent="0.2">
      <c r="A1175" t="s">
        <v>8219</v>
      </c>
      <c r="B1175">
        <f>IF(Sheet1!F2293='Bonus Stats Analysis'!A1175, Sheet1!L2293," x")</f>
        <v>43</v>
      </c>
      <c r="E1175" t="s">
        <v>8221</v>
      </c>
      <c r="F1175">
        <v>42</v>
      </c>
    </row>
    <row r="1176" spans="1:6" x14ac:dyDescent="0.2">
      <c r="A1176" t="s">
        <v>8219</v>
      </c>
      <c r="B1176">
        <f>IF(Sheet1!F2294='Bonus Stats Analysis'!A1176, Sheet1!L2294," x")</f>
        <v>46</v>
      </c>
      <c r="E1176" t="s">
        <v>8221</v>
      </c>
      <c r="F1176">
        <v>27</v>
      </c>
    </row>
    <row r="1177" spans="1:6" x14ac:dyDescent="0.2">
      <c r="A1177" t="s">
        <v>8219</v>
      </c>
      <c r="B1177">
        <f>IF(Sheet1!F2295='Bonus Stats Analysis'!A1177, Sheet1!L2295," x")</f>
        <v>27</v>
      </c>
      <c r="E1177" t="s">
        <v>8221</v>
      </c>
      <c r="F1177">
        <v>5</v>
      </c>
    </row>
    <row r="1178" spans="1:6" x14ac:dyDescent="0.2">
      <c r="A1178" t="s">
        <v>8219</v>
      </c>
      <c r="B1178">
        <f>IF(Sheet1!F2296='Bonus Stats Analysis'!A1178, Sheet1!L2296," x")</f>
        <v>112</v>
      </c>
      <c r="E1178" t="s">
        <v>8221</v>
      </c>
      <c r="F1178">
        <v>13</v>
      </c>
    </row>
    <row r="1179" spans="1:6" x14ac:dyDescent="0.2">
      <c r="A1179" t="s">
        <v>8219</v>
      </c>
      <c r="B1179">
        <f>IF(Sheet1!F2297='Bonus Stats Analysis'!A1179, Sheet1!L2297," x")</f>
        <v>34</v>
      </c>
      <c r="E1179" t="s">
        <v>8221</v>
      </c>
      <c r="F1179">
        <v>12</v>
      </c>
    </row>
    <row r="1180" spans="1:6" x14ac:dyDescent="0.2">
      <c r="A1180" t="s">
        <v>8219</v>
      </c>
      <c r="B1180">
        <f>IF(Sheet1!F2298='Bonus Stats Analysis'!A1180, Sheet1!L2298," x")</f>
        <v>145</v>
      </c>
      <c r="E1180" t="s">
        <v>8221</v>
      </c>
      <c r="F1180">
        <v>90</v>
      </c>
    </row>
    <row r="1181" spans="1:6" x14ac:dyDescent="0.2">
      <c r="A1181" t="s">
        <v>8219</v>
      </c>
      <c r="B1181">
        <f>IF(Sheet1!F2299='Bonus Stats Analysis'!A1181, Sheet1!L2299," x")</f>
        <v>19</v>
      </c>
      <c r="E1181" t="s">
        <v>8221</v>
      </c>
      <c r="F1181">
        <v>2</v>
      </c>
    </row>
    <row r="1182" spans="1:6" x14ac:dyDescent="0.2">
      <c r="A1182" t="s">
        <v>8219</v>
      </c>
      <c r="B1182">
        <f>IF(Sheet1!F2300='Bonus Stats Analysis'!A1182, Sheet1!L2300," x")</f>
        <v>288</v>
      </c>
      <c r="E1182" t="s">
        <v>8221</v>
      </c>
      <c r="F1182">
        <v>5</v>
      </c>
    </row>
    <row r="1183" spans="1:6" x14ac:dyDescent="0.2">
      <c r="A1183" t="s">
        <v>8219</v>
      </c>
      <c r="B1183">
        <f>IF(Sheet1!F2301='Bonus Stats Analysis'!A1183, Sheet1!L2301," x")</f>
        <v>14</v>
      </c>
      <c r="E1183" t="s">
        <v>8221</v>
      </c>
      <c r="F1183">
        <v>31</v>
      </c>
    </row>
    <row r="1184" spans="1:6" x14ac:dyDescent="0.2">
      <c r="A1184" t="s">
        <v>8219</v>
      </c>
      <c r="B1184">
        <f>IF(Sheet1!F2302='Bonus Stats Analysis'!A1184, Sheet1!L2302," x")</f>
        <v>7</v>
      </c>
      <c r="E1184" t="s">
        <v>8221</v>
      </c>
      <c r="F1184">
        <v>4</v>
      </c>
    </row>
    <row r="1185" spans="1:6" x14ac:dyDescent="0.2">
      <c r="A1185" t="s">
        <v>8219</v>
      </c>
      <c r="B1185">
        <f>IF(Sheet1!F2303='Bonus Stats Analysis'!A1185, Sheet1!L2303," x")</f>
        <v>211</v>
      </c>
      <c r="E1185" t="s">
        <v>8221</v>
      </c>
      <c r="F1185">
        <v>29</v>
      </c>
    </row>
    <row r="1186" spans="1:6" x14ac:dyDescent="0.2">
      <c r="A1186" t="s">
        <v>8219</v>
      </c>
      <c r="B1186">
        <f>IF(Sheet1!F2304='Bonus Stats Analysis'!A1186, Sheet1!L2304," x")</f>
        <v>85</v>
      </c>
      <c r="E1186" t="s">
        <v>8221</v>
      </c>
      <c r="F1186">
        <v>2</v>
      </c>
    </row>
    <row r="1187" spans="1:6" x14ac:dyDescent="0.2">
      <c r="A1187" t="s">
        <v>8219</v>
      </c>
      <c r="B1187">
        <f>IF(Sheet1!F2305='Bonus Stats Analysis'!A1187, Sheet1!L2305," x")</f>
        <v>103</v>
      </c>
      <c r="E1187" t="s">
        <v>8221</v>
      </c>
      <c r="F1187">
        <v>114</v>
      </c>
    </row>
    <row r="1188" spans="1:6" x14ac:dyDescent="0.2">
      <c r="A1188" t="s">
        <v>8219</v>
      </c>
      <c r="B1188">
        <f>IF(Sheet1!F2306='Bonus Stats Analysis'!A1188, Sheet1!L2306," x")</f>
        <v>113</v>
      </c>
      <c r="E1188" t="s">
        <v>8221</v>
      </c>
      <c r="F1188">
        <v>1</v>
      </c>
    </row>
    <row r="1189" spans="1:6" x14ac:dyDescent="0.2">
      <c r="A1189" t="s">
        <v>8219</v>
      </c>
      <c r="B1189">
        <f>IF(Sheet1!F2307='Bonus Stats Analysis'!A1189, Sheet1!L2307," x")</f>
        <v>167</v>
      </c>
      <c r="E1189" t="s">
        <v>8221</v>
      </c>
      <c r="F1189">
        <v>76</v>
      </c>
    </row>
    <row r="1190" spans="1:6" x14ac:dyDescent="0.2">
      <c r="A1190" t="s">
        <v>8219</v>
      </c>
      <c r="B1190">
        <f>IF(Sheet1!F2308='Bonus Stats Analysis'!A1190, Sheet1!L2308," x")</f>
        <v>73</v>
      </c>
      <c r="E1190" t="s">
        <v>8221</v>
      </c>
      <c r="F1190">
        <v>9</v>
      </c>
    </row>
    <row r="1191" spans="1:6" x14ac:dyDescent="0.2">
      <c r="A1191" t="s">
        <v>8219</v>
      </c>
      <c r="B1191">
        <f>IF(Sheet1!F2309='Bonus Stats Analysis'!A1191, Sheet1!L2309," x")</f>
        <v>75</v>
      </c>
      <c r="E1191" t="s">
        <v>8221</v>
      </c>
      <c r="F1191">
        <v>37</v>
      </c>
    </row>
    <row r="1192" spans="1:6" x14ac:dyDescent="0.2">
      <c r="A1192" t="s">
        <v>8219</v>
      </c>
      <c r="B1192">
        <f>IF(Sheet1!F2310='Bonus Stats Analysis'!A1192, Sheet1!L2310," x")</f>
        <v>614</v>
      </c>
      <c r="E1192" t="s">
        <v>8221</v>
      </c>
      <c r="F1192">
        <v>0</v>
      </c>
    </row>
    <row r="1193" spans="1:6" x14ac:dyDescent="0.2">
      <c r="A1193" t="s">
        <v>8219</v>
      </c>
      <c r="B1193">
        <f>IF(Sheet1!F2311='Bonus Stats Analysis'!A1193, Sheet1!L2311," x")</f>
        <v>107</v>
      </c>
      <c r="E1193" t="s">
        <v>8221</v>
      </c>
      <c r="F1193">
        <v>1</v>
      </c>
    </row>
    <row r="1194" spans="1:6" x14ac:dyDescent="0.2">
      <c r="A1194" t="s">
        <v>8219</v>
      </c>
      <c r="B1194">
        <f>IF(Sheet1!F2312='Bonus Stats Analysis'!A1194, Sheet1!L2312," x")</f>
        <v>1224</v>
      </c>
      <c r="E1194" t="s">
        <v>8221</v>
      </c>
      <c r="F1194">
        <v>10</v>
      </c>
    </row>
    <row r="1195" spans="1:6" x14ac:dyDescent="0.2">
      <c r="A1195" t="s">
        <v>8219</v>
      </c>
      <c r="B1195">
        <f>IF(Sheet1!F2313='Bonus Stats Analysis'!A1195, Sheet1!L2313," x")</f>
        <v>104</v>
      </c>
      <c r="E1195" t="s">
        <v>8221</v>
      </c>
      <c r="F1195">
        <v>1</v>
      </c>
    </row>
    <row r="1196" spans="1:6" x14ac:dyDescent="0.2">
      <c r="A1196" t="s">
        <v>8219</v>
      </c>
      <c r="B1196">
        <f>IF(Sheet1!F2314='Bonus Stats Analysis'!A1196, Sheet1!L2314," x")</f>
        <v>79</v>
      </c>
      <c r="E1196" t="s">
        <v>8221</v>
      </c>
      <c r="F1196">
        <v>2</v>
      </c>
    </row>
    <row r="1197" spans="1:6" x14ac:dyDescent="0.2">
      <c r="A1197" t="s">
        <v>8219</v>
      </c>
      <c r="B1197">
        <f>IF(Sheet1!F2315='Bonus Stats Analysis'!A1197, Sheet1!L2315," x")</f>
        <v>157</v>
      </c>
      <c r="E1197" t="s">
        <v>8221</v>
      </c>
      <c r="F1197">
        <v>1</v>
      </c>
    </row>
    <row r="1198" spans="1:6" x14ac:dyDescent="0.2">
      <c r="A1198" t="s">
        <v>8219</v>
      </c>
      <c r="B1198">
        <f>IF(Sheet1!F2316='Bonus Stats Analysis'!A1198, Sheet1!L2316," x")</f>
        <v>50</v>
      </c>
      <c r="E1198" t="s">
        <v>8221</v>
      </c>
      <c r="F1198">
        <v>10</v>
      </c>
    </row>
    <row r="1199" spans="1:6" x14ac:dyDescent="0.2">
      <c r="A1199" t="s">
        <v>8219</v>
      </c>
      <c r="B1199">
        <f>IF(Sheet1!F2317='Bonus Stats Analysis'!A1199, Sheet1!L2317," x")</f>
        <v>64</v>
      </c>
      <c r="E1199" t="s">
        <v>8221</v>
      </c>
      <c r="F1199">
        <v>9</v>
      </c>
    </row>
    <row r="1200" spans="1:6" x14ac:dyDescent="0.2">
      <c r="A1200" t="s">
        <v>8219</v>
      </c>
      <c r="B1200">
        <f>IF(Sheet1!F2318='Bonus Stats Analysis'!A1200, Sheet1!L2318," x")</f>
        <v>200</v>
      </c>
      <c r="E1200" t="s">
        <v>8221</v>
      </c>
      <c r="F1200">
        <v>19</v>
      </c>
    </row>
    <row r="1201" spans="1:6" x14ac:dyDescent="0.2">
      <c r="A1201" t="s">
        <v>8219</v>
      </c>
      <c r="B1201">
        <f>IF(Sheet1!F2319='Bonus Stats Analysis'!A1201, Sheet1!L2319," x")</f>
        <v>22</v>
      </c>
      <c r="E1201" t="s">
        <v>8221</v>
      </c>
      <c r="F1201">
        <v>0</v>
      </c>
    </row>
    <row r="1202" spans="1:6" x14ac:dyDescent="0.2">
      <c r="A1202" t="s">
        <v>8219</v>
      </c>
      <c r="B1202">
        <f>IF(Sheet1!F2320='Bonus Stats Analysis'!A1202, Sheet1!L2320," x")</f>
        <v>163</v>
      </c>
      <c r="E1202" t="s">
        <v>8221</v>
      </c>
      <c r="F1202">
        <v>4</v>
      </c>
    </row>
    <row r="1203" spans="1:6" x14ac:dyDescent="0.2">
      <c r="A1203" t="s">
        <v>8219</v>
      </c>
      <c r="B1203">
        <f>IF(Sheet1!F2321='Bonus Stats Analysis'!A1203, Sheet1!L2321," x")</f>
        <v>77</v>
      </c>
      <c r="E1203" t="s">
        <v>8221</v>
      </c>
      <c r="F1203">
        <v>8</v>
      </c>
    </row>
    <row r="1204" spans="1:6" x14ac:dyDescent="0.2">
      <c r="A1204" t="s">
        <v>8219</v>
      </c>
      <c r="B1204">
        <f>IF(Sheet1!F2322='Bonus Stats Analysis'!A1204, Sheet1!L2322," x")</f>
        <v>89</v>
      </c>
      <c r="E1204" t="s">
        <v>8221</v>
      </c>
      <c r="F1204">
        <v>24</v>
      </c>
    </row>
    <row r="1205" spans="1:6" x14ac:dyDescent="0.2">
      <c r="A1205" t="s">
        <v>8219</v>
      </c>
      <c r="B1205">
        <f>IF(Sheet1!F2329='Bonus Stats Analysis'!A1205, Sheet1!L2329," x")</f>
        <v>3355</v>
      </c>
      <c r="E1205" t="s">
        <v>8221</v>
      </c>
      <c r="F1205">
        <v>0</v>
      </c>
    </row>
    <row r="1206" spans="1:6" x14ac:dyDescent="0.2">
      <c r="A1206" t="s">
        <v>8219</v>
      </c>
      <c r="B1206">
        <f>IF(Sheet1!F2330='Bonus Stats Analysis'!A1206, Sheet1!L2330," x")</f>
        <v>537</v>
      </c>
      <c r="E1206" t="s">
        <v>8221</v>
      </c>
      <c r="F1206">
        <v>39</v>
      </c>
    </row>
    <row r="1207" spans="1:6" x14ac:dyDescent="0.2">
      <c r="A1207" t="s">
        <v>8219</v>
      </c>
      <c r="B1207">
        <f>IF(Sheet1!F2331='Bonus Stats Analysis'!A1207, Sheet1!L2331," x")</f>
        <v>125</v>
      </c>
      <c r="E1207" t="s">
        <v>8221</v>
      </c>
      <c r="F1207">
        <v>6</v>
      </c>
    </row>
    <row r="1208" spans="1:6" x14ac:dyDescent="0.2">
      <c r="A1208" t="s">
        <v>8219</v>
      </c>
      <c r="B1208">
        <f>IF(Sheet1!F2332='Bonus Stats Analysis'!A1208, Sheet1!L2332," x")</f>
        <v>163</v>
      </c>
      <c r="E1208" t="s">
        <v>8221</v>
      </c>
      <c r="F1208">
        <v>4</v>
      </c>
    </row>
    <row r="1209" spans="1:6" x14ac:dyDescent="0.2">
      <c r="A1209" t="s">
        <v>8219</v>
      </c>
      <c r="B1209">
        <f>IF(Sheet1!F2333='Bonus Stats Analysis'!A1209, Sheet1!L2333," x")</f>
        <v>283</v>
      </c>
      <c r="E1209" t="s">
        <v>8221</v>
      </c>
      <c r="F1209">
        <v>3</v>
      </c>
    </row>
    <row r="1210" spans="1:6" x14ac:dyDescent="0.2">
      <c r="A1210" t="s">
        <v>8219</v>
      </c>
      <c r="B1210">
        <f>IF(Sheet1!F2334='Bonus Stats Analysis'!A1210, Sheet1!L2334," x")</f>
        <v>352</v>
      </c>
      <c r="E1210" t="s">
        <v>8221</v>
      </c>
      <c r="F1210">
        <v>53</v>
      </c>
    </row>
    <row r="1211" spans="1:6" x14ac:dyDescent="0.2">
      <c r="A1211" t="s">
        <v>8219</v>
      </c>
      <c r="B1211">
        <f>IF(Sheet1!F2335='Bonus Stats Analysis'!A1211, Sheet1!L2335," x")</f>
        <v>94</v>
      </c>
      <c r="E1211" t="s">
        <v>8221</v>
      </c>
      <c r="F1211">
        <v>1</v>
      </c>
    </row>
    <row r="1212" spans="1:6" x14ac:dyDescent="0.2">
      <c r="A1212" t="s">
        <v>8219</v>
      </c>
      <c r="B1212">
        <f>IF(Sheet1!F2336='Bonus Stats Analysis'!A1212, Sheet1!L2336," x")</f>
        <v>67</v>
      </c>
      <c r="E1212" t="s">
        <v>8221</v>
      </c>
      <c r="F1212">
        <v>2</v>
      </c>
    </row>
    <row r="1213" spans="1:6" x14ac:dyDescent="0.2">
      <c r="A1213" t="s">
        <v>8219</v>
      </c>
      <c r="B1213">
        <f>IF(Sheet1!F2337='Bonus Stats Analysis'!A1213, Sheet1!L2337," x")</f>
        <v>221</v>
      </c>
      <c r="E1213" t="s">
        <v>8221</v>
      </c>
      <c r="F1213">
        <v>25</v>
      </c>
    </row>
    <row r="1214" spans="1:6" x14ac:dyDescent="0.2">
      <c r="A1214" t="s">
        <v>8219</v>
      </c>
      <c r="B1214">
        <f>IF(Sheet1!F2338='Bonus Stats Analysis'!A1214, Sheet1!L2338," x")</f>
        <v>2165</v>
      </c>
      <c r="E1214" t="s">
        <v>8221</v>
      </c>
      <c r="F1214">
        <v>6</v>
      </c>
    </row>
    <row r="1215" spans="1:6" x14ac:dyDescent="0.2">
      <c r="A1215" t="s">
        <v>8219</v>
      </c>
      <c r="B1215">
        <f>IF(Sheet1!F2339='Bonus Stats Analysis'!A1215, Sheet1!L2339," x")</f>
        <v>179</v>
      </c>
      <c r="E1215" t="s">
        <v>8221</v>
      </c>
      <c r="F1215">
        <v>0</v>
      </c>
    </row>
    <row r="1216" spans="1:6" x14ac:dyDescent="0.2">
      <c r="A1216" t="s">
        <v>8219</v>
      </c>
      <c r="B1216">
        <f>IF(Sheet1!F2340='Bonus Stats Analysis'!A1216, Sheet1!L2340," x")</f>
        <v>123</v>
      </c>
      <c r="E1216" t="s">
        <v>8221</v>
      </c>
      <c r="F1216">
        <v>12</v>
      </c>
    </row>
    <row r="1217" spans="1:6" x14ac:dyDescent="0.2">
      <c r="A1217" t="s">
        <v>8219</v>
      </c>
      <c r="B1217">
        <f>IF(Sheet1!F2341='Bonus Stats Analysis'!A1217, Sheet1!L2341," x")</f>
        <v>1104</v>
      </c>
      <c r="E1217" t="s">
        <v>8221</v>
      </c>
      <c r="F1217">
        <v>0</v>
      </c>
    </row>
    <row r="1218" spans="1:6" x14ac:dyDescent="0.2">
      <c r="A1218" t="s">
        <v>8219</v>
      </c>
      <c r="B1218">
        <f>IF(Sheet1!F2342='Bonus Stats Analysis'!A1218, Sheet1!L2342," x")</f>
        <v>403</v>
      </c>
      <c r="E1218" t="s">
        <v>8221</v>
      </c>
      <c r="F1218">
        <v>36</v>
      </c>
    </row>
    <row r="1219" spans="1:6" x14ac:dyDescent="0.2">
      <c r="A1219" t="s">
        <v>8219</v>
      </c>
      <c r="B1219">
        <f>IF(Sheet1!F2443='Bonus Stats Analysis'!A1219, Sheet1!L2443," x")</f>
        <v>109</v>
      </c>
      <c r="E1219" t="s">
        <v>8221</v>
      </c>
      <c r="F1219">
        <v>0</v>
      </c>
    </row>
    <row r="1220" spans="1:6" x14ac:dyDescent="0.2">
      <c r="A1220" t="s">
        <v>8219</v>
      </c>
      <c r="B1220">
        <f>IF(Sheet1!F2444='Bonus Stats Analysis'!A1220, Sheet1!L2444," x")</f>
        <v>372</v>
      </c>
      <c r="E1220" t="s">
        <v>8221</v>
      </c>
      <c r="F1220">
        <v>2</v>
      </c>
    </row>
    <row r="1221" spans="1:6" x14ac:dyDescent="0.2">
      <c r="A1221" t="s">
        <v>8219</v>
      </c>
      <c r="B1221">
        <f>IF(Sheet1!F2445='Bonus Stats Analysis'!A1221, Sheet1!L2445," x")</f>
        <v>311</v>
      </c>
      <c r="E1221" t="s">
        <v>8221</v>
      </c>
      <c r="F1221">
        <v>1</v>
      </c>
    </row>
    <row r="1222" spans="1:6" x14ac:dyDescent="0.2">
      <c r="A1222" t="s">
        <v>8219</v>
      </c>
      <c r="B1222">
        <f>IF(Sheet1!F2446='Bonus Stats Analysis'!A1222, Sheet1!L2446," x")</f>
        <v>61</v>
      </c>
      <c r="E1222" t="s">
        <v>8221</v>
      </c>
      <c r="F1222">
        <v>59</v>
      </c>
    </row>
    <row r="1223" spans="1:6" x14ac:dyDescent="0.2">
      <c r="A1223" t="s">
        <v>8219</v>
      </c>
      <c r="B1223">
        <f>IF(Sheet1!F2447='Bonus Stats Analysis'!A1223, Sheet1!L2447," x")</f>
        <v>115</v>
      </c>
      <c r="E1223" t="s">
        <v>8221</v>
      </c>
      <c r="F1223">
        <v>1</v>
      </c>
    </row>
    <row r="1224" spans="1:6" x14ac:dyDescent="0.2">
      <c r="A1224" t="s">
        <v>8219</v>
      </c>
      <c r="B1224">
        <f>IF(Sheet1!F2448='Bonus Stats Analysis'!A1224, Sheet1!L2448," x")</f>
        <v>111</v>
      </c>
      <c r="E1224" t="s">
        <v>8221</v>
      </c>
      <c r="F1224">
        <v>31</v>
      </c>
    </row>
    <row r="1225" spans="1:6" x14ac:dyDescent="0.2">
      <c r="A1225" t="s">
        <v>8219</v>
      </c>
      <c r="B1225">
        <f>IF(Sheet1!F2449='Bonus Stats Analysis'!A1225, Sheet1!L2449," x")</f>
        <v>337</v>
      </c>
      <c r="E1225" t="s">
        <v>8221</v>
      </c>
      <c r="F1225">
        <v>18</v>
      </c>
    </row>
    <row r="1226" spans="1:6" x14ac:dyDescent="0.2">
      <c r="A1226" t="s">
        <v>8219</v>
      </c>
      <c r="B1226">
        <f>IF(Sheet1!F2450='Bonus Stats Analysis'!A1226, Sheet1!L2450," x")</f>
        <v>9</v>
      </c>
      <c r="E1226" t="s">
        <v>8221</v>
      </c>
      <c r="F1226">
        <v>10</v>
      </c>
    </row>
    <row r="1227" spans="1:6" x14ac:dyDescent="0.2">
      <c r="A1227" t="s">
        <v>8219</v>
      </c>
      <c r="B1227">
        <f>IF(Sheet1!F2451='Bonus Stats Analysis'!A1227, Sheet1!L2451," x")</f>
        <v>120</v>
      </c>
      <c r="E1227" t="s">
        <v>8221</v>
      </c>
      <c r="F1227">
        <v>0</v>
      </c>
    </row>
    <row r="1228" spans="1:6" x14ac:dyDescent="0.2">
      <c r="A1228" t="s">
        <v>8219</v>
      </c>
      <c r="B1228">
        <f>IF(Sheet1!F2452='Bonus Stats Analysis'!A1228, Sheet1!L2452," x")</f>
        <v>102</v>
      </c>
      <c r="E1228" t="s">
        <v>8221</v>
      </c>
      <c r="F1228">
        <v>14</v>
      </c>
    </row>
    <row r="1229" spans="1:6" x14ac:dyDescent="0.2">
      <c r="A1229" t="s">
        <v>8219</v>
      </c>
      <c r="B1229">
        <f>IF(Sheet1!F2453='Bonus Stats Analysis'!A1229, Sheet1!L2453," x")</f>
        <v>186</v>
      </c>
      <c r="E1229" t="s">
        <v>8221</v>
      </c>
      <c r="F1229">
        <v>2</v>
      </c>
    </row>
    <row r="1230" spans="1:6" x14ac:dyDescent="0.2">
      <c r="A1230" t="s">
        <v>8219</v>
      </c>
      <c r="B1230">
        <f>IF(Sheet1!F2454='Bonus Stats Analysis'!A1230, Sheet1!L2454," x")</f>
        <v>15</v>
      </c>
      <c r="E1230" t="s">
        <v>8221</v>
      </c>
      <c r="F1230">
        <v>1</v>
      </c>
    </row>
    <row r="1231" spans="1:6" x14ac:dyDescent="0.2">
      <c r="A1231" t="s">
        <v>8219</v>
      </c>
      <c r="B1231">
        <f>IF(Sheet1!F2455='Bonus Stats Analysis'!A1231, Sheet1!L2455," x")</f>
        <v>67</v>
      </c>
      <c r="E1231" t="s">
        <v>8221</v>
      </c>
      <c r="F1231">
        <v>3</v>
      </c>
    </row>
    <row r="1232" spans="1:6" x14ac:dyDescent="0.2">
      <c r="A1232" t="s">
        <v>8219</v>
      </c>
      <c r="B1232">
        <f>IF(Sheet1!F2456='Bonus Stats Analysis'!A1232, Sheet1!L2456," x")</f>
        <v>130</v>
      </c>
      <c r="E1232" t="s">
        <v>8221</v>
      </c>
      <c r="F1232">
        <v>0</v>
      </c>
    </row>
    <row r="1233" spans="1:6" x14ac:dyDescent="0.2">
      <c r="A1233" t="s">
        <v>8219</v>
      </c>
      <c r="B1233">
        <f>IF(Sheet1!F2457='Bonus Stats Analysis'!A1233, Sheet1!L2457," x")</f>
        <v>16</v>
      </c>
      <c r="E1233" t="s">
        <v>8221</v>
      </c>
      <c r="F1233">
        <v>2</v>
      </c>
    </row>
    <row r="1234" spans="1:6" x14ac:dyDescent="0.2">
      <c r="A1234" t="s">
        <v>8219</v>
      </c>
      <c r="B1234">
        <f>IF(Sheet1!F2458='Bonus Stats Analysis'!A1234, Sheet1!L2458," x")</f>
        <v>67</v>
      </c>
      <c r="E1234" t="s">
        <v>8221</v>
      </c>
      <c r="F1234">
        <v>0</v>
      </c>
    </row>
    <row r="1235" spans="1:6" x14ac:dyDescent="0.2">
      <c r="A1235" t="s">
        <v>8219</v>
      </c>
      <c r="B1235">
        <f>IF(Sheet1!F2459='Bonus Stats Analysis'!A1235, Sheet1!L2459," x")</f>
        <v>124</v>
      </c>
      <c r="E1235" t="s">
        <v>8221</v>
      </c>
      <c r="F1235">
        <v>12</v>
      </c>
    </row>
    <row r="1236" spans="1:6" x14ac:dyDescent="0.2">
      <c r="A1236" t="s">
        <v>8219</v>
      </c>
      <c r="B1236">
        <f>IF(Sheet1!F2460='Bonus Stats Analysis'!A1236, Sheet1!L2460," x")</f>
        <v>80</v>
      </c>
      <c r="E1236" t="s">
        <v>8221</v>
      </c>
      <c r="F1236">
        <v>1</v>
      </c>
    </row>
    <row r="1237" spans="1:6" x14ac:dyDescent="0.2">
      <c r="A1237" t="s">
        <v>8219</v>
      </c>
      <c r="B1237">
        <f>IF(Sheet1!F2461='Bonus Stats Analysis'!A1237, Sheet1!L2461," x")</f>
        <v>282</v>
      </c>
      <c r="E1237" t="s">
        <v>8221</v>
      </c>
      <c r="F1237">
        <v>8</v>
      </c>
    </row>
    <row r="1238" spans="1:6" x14ac:dyDescent="0.2">
      <c r="A1238" t="s">
        <v>8219</v>
      </c>
      <c r="B1238">
        <f>IF(Sheet1!F2462='Bonus Stats Analysis'!A1238, Sheet1!L2462," x")</f>
        <v>68</v>
      </c>
      <c r="E1238" t="s">
        <v>8221</v>
      </c>
      <c r="F1238">
        <v>2</v>
      </c>
    </row>
    <row r="1239" spans="1:6" x14ac:dyDescent="0.2">
      <c r="A1239" t="s">
        <v>8219</v>
      </c>
      <c r="B1239">
        <f>IF(Sheet1!F2463='Bonus Stats Analysis'!A1239, Sheet1!L2463," x")</f>
        <v>86</v>
      </c>
      <c r="E1239" t="s">
        <v>8221</v>
      </c>
      <c r="F1239">
        <v>31</v>
      </c>
    </row>
    <row r="1240" spans="1:6" x14ac:dyDescent="0.2">
      <c r="A1240" t="s">
        <v>8219</v>
      </c>
      <c r="B1240">
        <f>IF(Sheet1!F2464='Bonus Stats Analysis'!A1240, Sheet1!L2464," x")</f>
        <v>115</v>
      </c>
      <c r="E1240" t="s">
        <v>8221</v>
      </c>
      <c r="F1240">
        <v>5</v>
      </c>
    </row>
    <row r="1241" spans="1:6" x14ac:dyDescent="0.2">
      <c r="A1241" t="s">
        <v>8219</v>
      </c>
      <c r="B1241">
        <f>IF(Sheet1!F2465='Bonus Stats Analysis'!A1241, Sheet1!L2465," x")</f>
        <v>75</v>
      </c>
      <c r="E1241" t="s">
        <v>8221</v>
      </c>
      <c r="F1241">
        <v>1</v>
      </c>
    </row>
    <row r="1242" spans="1:6" x14ac:dyDescent="0.2">
      <c r="A1242" t="s">
        <v>8219</v>
      </c>
      <c r="B1242">
        <f>IF(Sheet1!F2466='Bonus Stats Analysis'!A1242, Sheet1!L2466," x")</f>
        <v>43</v>
      </c>
      <c r="E1242" t="s">
        <v>8221</v>
      </c>
      <c r="F1242">
        <v>12</v>
      </c>
    </row>
    <row r="1243" spans="1:6" x14ac:dyDescent="0.2">
      <c r="A1243" t="s">
        <v>8219</v>
      </c>
      <c r="B1243">
        <f>IF(Sheet1!F2467='Bonus Stats Analysis'!A1243, Sheet1!L2467," x")</f>
        <v>48</v>
      </c>
      <c r="E1243" t="s">
        <v>8221</v>
      </c>
      <c r="F1243">
        <v>4</v>
      </c>
    </row>
    <row r="1244" spans="1:6" x14ac:dyDescent="0.2">
      <c r="A1244" t="s">
        <v>8219</v>
      </c>
      <c r="B1244">
        <f>IF(Sheet1!F2468='Bonus Stats Analysis'!A1244, Sheet1!L2468," x")</f>
        <v>52</v>
      </c>
      <c r="E1244" t="s">
        <v>8221</v>
      </c>
      <c r="F1244">
        <v>0</v>
      </c>
    </row>
    <row r="1245" spans="1:6" x14ac:dyDescent="0.2">
      <c r="A1245" t="s">
        <v>8219</v>
      </c>
      <c r="B1245">
        <f>IF(Sheet1!F2469='Bonus Stats Analysis'!A1245, Sheet1!L2469," x")</f>
        <v>43</v>
      </c>
      <c r="E1245" t="s">
        <v>8221</v>
      </c>
      <c r="F1245">
        <v>7</v>
      </c>
    </row>
    <row r="1246" spans="1:6" x14ac:dyDescent="0.2">
      <c r="A1246" t="s">
        <v>8219</v>
      </c>
      <c r="B1246">
        <f>IF(Sheet1!F2470='Bonus Stats Analysis'!A1246, Sheet1!L2470," x")</f>
        <v>58</v>
      </c>
      <c r="E1246" t="s">
        <v>8221</v>
      </c>
      <c r="F1246">
        <v>2</v>
      </c>
    </row>
    <row r="1247" spans="1:6" x14ac:dyDescent="0.2">
      <c r="A1247" t="s">
        <v>8219</v>
      </c>
      <c r="B1247">
        <f>IF(Sheet1!F2471='Bonus Stats Analysis'!A1247, Sheet1!L2471," x")</f>
        <v>47</v>
      </c>
      <c r="E1247" t="s">
        <v>8221</v>
      </c>
      <c r="F1247">
        <v>1</v>
      </c>
    </row>
    <row r="1248" spans="1:6" x14ac:dyDescent="0.2">
      <c r="A1248" t="s">
        <v>8219</v>
      </c>
      <c r="B1248">
        <f>IF(Sheet1!F2472='Bonus Stats Analysis'!A1248, Sheet1!L2472," x")</f>
        <v>36</v>
      </c>
      <c r="E1248" t="s">
        <v>8221</v>
      </c>
      <c r="F1248">
        <v>4</v>
      </c>
    </row>
    <row r="1249" spans="1:6" x14ac:dyDescent="0.2">
      <c r="A1249" t="s">
        <v>8219</v>
      </c>
      <c r="B1249">
        <f>IF(Sheet1!F2473='Bonus Stats Analysis'!A1249, Sheet1!L2473," x")</f>
        <v>17</v>
      </c>
      <c r="E1249" t="s">
        <v>8221</v>
      </c>
      <c r="F1249">
        <v>6</v>
      </c>
    </row>
    <row r="1250" spans="1:6" x14ac:dyDescent="0.2">
      <c r="A1250" t="s">
        <v>8219</v>
      </c>
      <c r="B1250">
        <f>IF(Sheet1!F2474='Bonus Stats Analysis'!A1250, Sheet1!L2474," x")</f>
        <v>104</v>
      </c>
      <c r="E1250" t="s">
        <v>8221</v>
      </c>
      <c r="F1250">
        <v>8</v>
      </c>
    </row>
    <row r="1251" spans="1:6" x14ac:dyDescent="0.2">
      <c r="A1251" t="s">
        <v>8219</v>
      </c>
      <c r="B1251">
        <f>IF(Sheet1!F2475='Bonus Stats Analysis'!A1251, Sheet1!L2475," x")</f>
        <v>47</v>
      </c>
      <c r="E1251" t="s">
        <v>8221</v>
      </c>
      <c r="F1251">
        <v>14</v>
      </c>
    </row>
    <row r="1252" spans="1:6" x14ac:dyDescent="0.2">
      <c r="A1252" t="s">
        <v>8219</v>
      </c>
      <c r="B1252">
        <f>IF(Sheet1!F2476='Bonus Stats Analysis'!A1252, Sheet1!L2476," x")</f>
        <v>38</v>
      </c>
      <c r="E1252" t="s">
        <v>8221</v>
      </c>
      <c r="F1252">
        <v>0</v>
      </c>
    </row>
    <row r="1253" spans="1:6" x14ac:dyDescent="0.2">
      <c r="A1253" t="s">
        <v>8219</v>
      </c>
      <c r="B1253">
        <f>IF(Sheet1!F2477='Bonus Stats Analysis'!A1253, Sheet1!L2477," x")</f>
        <v>81</v>
      </c>
      <c r="E1253" t="s">
        <v>8221</v>
      </c>
      <c r="F1253">
        <v>4</v>
      </c>
    </row>
    <row r="1254" spans="1:6" x14ac:dyDescent="0.2">
      <c r="A1254" t="s">
        <v>8219</v>
      </c>
      <c r="B1254">
        <f>IF(Sheet1!F2478='Bonus Stats Analysis'!A1254, Sheet1!L2478," x")</f>
        <v>55</v>
      </c>
      <c r="E1254" t="s">
        <v>8221</v>
      </c>
      <c r="F1254">
        <v>0</v>
      </c>
    </row>
    <row r="1255" spans="1:6" x14ac:dyDescent="0.2">
      <c r="A1255" t="s">
        <v>8219</v>
      </c>
      <c r="B1255">
        <f>IF(Sheet1!F2479='Bonus Stats Analysis'!A1255, Sheet1!L2479," x")</f>
        <v>41</v>
      </c>
      <c r="E1255" t="s">
        <v>8221</v>
      </c>
      <c r="F1255">
        <v>0</v>
      </c>
    </row>
    <row r="1256" spans="1:6" x14ac:dyDescent="0.2">
      <c r="A1256" t="s">
        <v>8219</v>
      </c>
      <c r="B1256">
        <f>IF(Sheet1!F2480='Bonus Stats Analysis'!A1256, Sheet1!L2480," x")</f>
        <v>79</v>
      </c>
      <c r="E1256" t="s">
        <v>8221</v>
      </c>
      <c r="F1256">
        <v>1</v>
      </c>
    </row>
    <row r="1257" spans="1:6" x14ac:dyDescent="0.2">
      <c r="A1257" t="s">
        <v>8219</v>
      </c>
      <c r="B1257">
        <f>IF(Sheet1!F2481='Bonus Stats Analysis'!A1257, Sheet1!L2481," x")</f>
        <v>16</v>
      </c>
      <c r="E1257" t="s">
        <v>8221</v>
      </c>
      <c r="F1257">
        <v>1</v>
      </c>
    </row>
    <row r="1258" spans="1:6" x14ac:dyDescent="0.2">
      <c r="A1258" t="s">
        <v>8219</v>
      </c>
      <c r="B1258">
        <f>IF(Sheet1!F2482='Bonus Stats Analysis'!A1258, Sheet1!L2482," x")</f>
        <v>8</v>
      </c>
      <c r="E1258" t="s">
        <v>8221</v>
      </c>
      <c r="F1258">
        <v>1</v>
      </c>
    </row>
    <row r="1259" spans="1:6" x14ac:dyDescent="0.2">
      <c r="A1259" t="s">
        <v>8219</v>
      </c>
      <c r="B1259">
        <f>IF(Sheet1!F2483='Bonus Stats Analysis'!A1259, Sheet1!L2483," x")</f>
        <v>95</v>
      </c>
      <c r="E1259" t="s">
        <v>8221</v>
      </c>
      <c r="F1259">
        <v>1</v>
      </c>
    </row>
    <row r="1260" spans="1:6" x14ac:dyDescent="0.2">
      <c r="A1260" t="s">
        <v>8219</v>
      </c>
      <c r="B1260">
        <f>IF(Sheet1!F2484='Bonus Stats Analysis'!A1260, Sheet1!L2484," x")</f>
        <v>25</v>
      </c>
      <c r="E1260" t="s">
        <v>8221</v>
      </c>
      <c r="F1260">
        <v>4</v>
      </c>
    </row>
    <row r="1261" spans="1:6" x14ac:dyDescent="0.2">
      <c r="A1261" t="s">
        <v>8219</v>
      </c>
      <c r="B1261">
        <f>IF(Sheet1!F2485='Bonus Stats Analysis'!A1261, Sheet1!L2485," x")</f>
        <v>19</v>
      </c>
      <c r="E1261" t="s">
        <v>8221</v>
      </c>
      <c r="F1261">
        <v>0</v>
      </c>
    </row>
    <row r="1262" spans="1:6" x14ac:dyDescent="0.2">
      <c r="A1262" t="s">
        <v>8219</v>
      </c>
      <c r="B1262">
        <f>IF(Sheet1!F2486='Bonus Stats Analysis'!A1262, Sheet1!L2486," x")</f>
        <v>90</v>
      </c>
      <c r="E1262" t="s">
        <v>8221</v>
      </c>
      <c r="F1262">
        <v>0</v>
      </c>
    </row>
    <row r="1263" spans="1:6" x14ac:dyDescent="0.2">
      <c r="A1263" t="s">
        <v>8219</v>
      </c>
      <c r="B1263">
        <f>IF(Sheet1!F2487='Bonus Stats Analysis'!A1263, Sheet1!L2487," x")</f>
        <v>41</v>
      </c>
      <c r="E1263" t="s">
        <v>8221</v>
      </c>
      <c r="F1263">
        <v>2</v>
      </c>
    </row>
    <row r="1264" spans="1:6" x14ac:dyDescent="0.2">
      <c r="A1264" t="s">
        <v>8219</v>
      </c>
      <c r="B1264">
        <f>IF(Sheet1!F2488='Bonus Stats Analysis'!A1264, Sheet1!L2488," x")</f>
        <v>30</v>
      </c>
      <c r="E1264" t="s">
        <v>8221</v>
      </c>
      <c r="F1264">
        <v>24</v>
      </c>
    </row>
    <row r="1265" spans="1:6" x14ac:dyDescent="0.2">
      <c r="A1265" t="s">
        <v>8219</v>
      </c>
      <c r="B1265">
        <f>IF(Sheet1!F2489='Bonus Stats Analysis'!A1265, Sheet1!L2489," x")</f>
        <v>38</v>
      </c>
      <c r="E1265" t="s">
        <v>8221</v>
      </c>
      <c r="F1265">
        <v>1</v>
      </c>
    </row>
    <row r="1266" spans="1:6" x14ac:dyDescent="0.2">
      <c r="A1266" t="s">
        <v>8219</v>
      </c>
      <c r="B1266">
        <f>IF(Sheet1!F2490='Bonus Stats Analysis'!A1266, Sheet1!L2490," x")</f>
        <v>65</v>
      </c>
      <c r="E1266" t="s">
        <v>8221</v>
      </c>
      <c r="F1266">
        <v>2</v>
      </c>
    </row>
    <row r="1267" spans="1:6" x14ac:dyDescent="0.2">
      <c r="A1267" t="s">
        <v>8219</v>
      </c>
      <c r="B1267">
        <f>IF(Sheet1!F2491='Bonus Stats Analysis'!A1267, Sheet1!L2491," x")</f>
        <v>75</v>
      </c>
      <c r="E1267" t="s">
        <v>8221</v>
      </c>
      <c r="F1267">
        <v>1</v>
      </c>
    </row>
    <row r="1268" spans="1:6" x14ac:dyDescent="0.2">
      <c r="A1268" t="s">
        <v>8219</v>
      </c>
      <c r="B1268">
        <f>IF(Sheet1!F2492='Bonus Stats Analysis'!A1268, Sheet1!L2492," x")</f>
        <v>16</v>
      </c>
      <c r="E1268" t="s">
        <v>8221</v>
      </c>
      <c r="F1268">
        <v>37</v>
      </c>
    </row>
    <row r="1269" spans="1:6" x14ac:dyDescent="0.2">
      <c r="A1269" t="s">
        <v>8219</v>
      </c>
      <c r="B1269">
        <f>IF(Sheet1!F2493='Bonus Stats Analysis'!A1269, Sheet1!L2493," x")</f>
        <v>10</v>
      </c>
      <c r="E1269" t="s">
        <v>8221</v>
      </c>
      <c r="F1269">
        <v>5</v>
      </c>
    </row>
    <row r="1270" spans="1:6" x14ac:dyDescent="0.2">
      <c r="A1270" t="s">
        <v>8219</v>
      </c>
      <c r="B1270">
        <f>IF(Sheet1!F2494='Bonus Stats Analysis'!A1270, Sheet1!L2494," x")</f>
        <v>27</v>
      </c>
      <c r="E1270" t="s">
        <v>8221</v>
      </c>
      <c r="F1270">
        <v>4</v>
      </c>
    </row>
    <row r="1271" spans="1:6" x14ac:dyDescent="0.2">
      <c r="A1271" t="s">
        <v>8219</v>
      </c>
      <c r="B1271">
        <f>IF(Sheet1!F2495='Bonus Stats Analysis'!A1271, Sheet1!L2495," x")</f>
        <v>259</v>
      </c>
      <c r="E1271" t="s">
        <v>8221</v>
      </c>
      <c r="F1271">
        <v>16</v>
      </c>
    </row>
    <row r="1272" spans="1:6" x14ac:dyDescent="0.2">
      <c r="A1272" t="s">
        <v>8219</v>
      </c>
      <c r="B1272">
        <f>IF(Sheet1!F2496='Bonus Stats Analysis'!A1272, Sheet1!L2496," x")</f>
        <v>39</v>
      </c>
      <c r="E1272" t="s">
        <v>8221</v>
      </c>
      <c r="F1272">
        <v>9</v>
      </c>
    </row>
    <row r="1273" spans="1:6" x14ac:dyDescent="0.2">
      <c r="A1273" t="s">
        <v>8219</v>
      </c>
      <c r="B1273">
        <f>IF(Sheet1!F2497='Bonus Stats Analysis'!A1273, Sheet1!L2497," x")</f>
        <v>42</v>
      </c>
      <c r="E1273" t="s">
        <v>8221</v>
      </c>
      <c r="F1273">
        <v>0</v>
      </c>
    </row>
    <row r="1274" spans="1:6" x14ac:dyDescent="0.2">
      <c r="A1274" t="s">
        <v>8219</v>
      </c>
      <c r="B1274">
        <f>IF(Sheet1!F2498='Bonus Stats Analysis'!A1274, Sheet1!L2498," x")</f>
        <v>10</v>
      </c>
      <c r="E1274" t="s">
        <v>8221</v>
      </c>
      <c r="F1274">
        <v>40</v>
      </c>
    </row>
    <row r="1275" spans="1:6" x14ac:dyDescent="0.2">
      <c r="A1275" t="s">
        <v>8219</v>
      </c>
      <c r="B1275">
        <f>IF(Sheet1!F2499='Bonus Stats Analysis'!A1275, Sheet1!L2499," x")</f>
        <v>56</v>
      </c>
      <c r="E1275" t="s">
        <v>8221</v>
      </c>
      <c r="F1275">
        <v>0</v>
      </c>
    </row>
    <row r="1276" spans="1:6" x14ac:dyDescent="0.2">
      <c r="A1276" t="s">
        <v>8219</v>
      </c>
      <c r="B1276">
        <f>IF(Sheet1!F2500='Bonus Stats Analysis'!A1276, Sheet1!L2500," x")</f>
        <v>20</v>
      </c>
      <c r="E1276" t="s">
        <v>8221</v>
      </c>
      <c r="F1276">
        <v>2</v>
      </c>
    </row>
    <row r="1277" spans="1:6" x14ac:dyDescent="0.2">
      <c r="A1277" t="s">
        <v>8219</v>
      </c>
      <c r="B1277">
        <f>IF(Sheet1!F2501='Bonus Stats Analysis'!A1277, Sheet1!L2501," x")</f>
        <v>170</v>
      </c>
      <c r="E1277" t="s">
        <v>8221</v>
      </c>
      <c r="F1277">
        <v>1</v>
      </c>
    </row>
    <row r="1278" spans="1:6" x14ac:dyDescent="0.2">
      <c r="A1278" t="s">
        <v>8219</v>
      </c>
      <c r="B1278">
        <f>IF(Sheet1!F2502='Bonus Stats Analysis'!A1278, Sheet1!L2502," x")</f>
        <v>29</v>
      </c>
      <c r="E1278" t="s">
        <v>8221</v>
      </c>
      <c r="F1278">
        <v>9</v>
      </c>
    </row>
    <row r="1279" spans="1:6" x14ac:dyDescent="0.2">
      <c r="A1279" t="s">
        <v>8219</v>
      </c>
      <c r="B1279">
        <f>IF(Sheet1!F2523='Bonus Stats Analysis'!A1279, Sheet1!L2523," x")</f>
        <v>132</v>
      </c>
      <c r="E1279" t="s">
        <v>8221</v>
      </c>
      <c r="F1279">
        <v>34</v>
      </c>
    </row>
    <row r="1280" spans="1:6" x14ac:dyDescent="0.2">
      <c r="A1280" t="s">
        <v>8219</v>
      </c>
      <c r="B1280">
        <f>IF(Sheet1!F2524='Bonus Stats Analysis'!A1280, Sheet1!L2524," x")</f>
        <v>27</v>
      </c>
      <c r="E1280" t="s">
        <v>8221</v>
      </c>
      <c r="F1280">
        <v>23</v>
      </c>
    </row>
    <row r="1281" spans="1:6" x14ac:dyDescent="0.2">
      <c r="A1281" t="s">
        <v>8219</v>
      </c>
      <c r="B1281">
        <f>IF(Sheet1!F2525='Bonus Stats Analysis'!A1281, Sheet1!L2525," x")</f>
        <v>26</v>
      </c>
      <c r="E1281" t="s">
        <v>8221</v>
      </c>
      <c r="F1281">
        <v>19</v>
      </c>
    </row>
    <row r="1282" spans="1:6" x14ac:dyDescent="0.2">
      <c r="A1282" t="s">
        <v>8219</v>
      </c>
      <c r="B1282">
        <f>IF(Sheet1!F2526='Bonus Stats Analysis'!A1282, Sheet1!L2526," x")</f>
        <v>43</v>
      </c>
      <c r="E1282" t="s">
        <v>8221</v>
      </c>
      <c r="F1282">
        <v>50</v>
      </c>
    </row>
    <row r="1283" spans="1:6" x14ac:dyDescent="0.2">
      <c r="A1283" t="s">
        <v>8219</v>
      </c>
      <c r="B1283">
        <f>IF(Sheet1!F2527='Bonus Stats Analysis'!A1283, Sheet1!L2527," x")</f>
        <v>80</v>
      </c>
      <c r="E1283" t="s">
        <v>8221</v>
      </c>
      <c r="F1283">
        <v>12</v>
      </c>
    </row>
    <row r="1284" spans="1:6" x14ac:dyDescent="0.2">
      <c r="A1284" t="s">
        <v>8219</v>
      </c>
      <c r="B1284">
        <f>IF(Sheet1!F2528='Bonus Stats Analysis'!A1284, Sheet1!L2528," x")</f>
        <v>33</v>
      </c>
      <c r="E1284" t="s">
        <v>8221</v>
      </c>
      <c r="F1284">
        <v>8</v>
      </c>
    </row>
    <row r="1285" spans="1:6" x14ac:dyDescent="0.2">
      <c r="A1285" t="s">
        <v>8219</v>
      </c>
      <c r="B1285">
        <f>IF(Sheet1!F2529='Bonus Stats Analysis'!A1285, Sheet1!L2529," x")</f>
        <v>71</v>
      </c>
      <c r="E1285" t="s">
        <v>8221</v>
      </c>
      <c r="F1285">
        <v>9</v>
      </c>
    </row>
    <row r="1286" spans="1:6" x14ac:dyDescent="0.2">
      <c r="A1286" t="s">
        <v>8219</v>
      </c>
      <c r="B1286">
        <f>IF(Sheet1!F2530='Bonus Stats Analysis'!A1286, Sheet1!L2530," x")</f>
        <v>81</v>
      </c>
      <c r="E1286" t="s">
        <v>8221</v>
      </c>
      <c r="F1286">
        <v>43</v>
      </c>
    </row>
    <row r="1287" spans="1:6" x14ac:dyDescent="0.2">
      <c r="A1287" t="s">
        <v>8219</v>
      </c>
      <c r="B1287">
        <f>IF(Sheet1!F2531='Bonus Stats Analysis'!A1287, Sheet1!L2531," x")</f>
        <v>76</v>
      </c>
      <c r="E1287" t="s">
        <v>8221</v>
      </c>
      <c r="F1287">
        <v>28</v>
      </c>
    </row>
    <row r="1288" spans="1:6" x14ac:dyDescent="0.2">
      <c r="A1288" t="s">
        <v>8219</v>
      </c>
      <c r="B1288">
        <f>IF(Sheet1!F2532='Bonus Stats Analysis'!A1288, Sheet1!L2532," x")</f>
        <v>48</v>
      </c>
      <c r="E1288" t="s">
        <v>8221</v>
      </c>
      <c r="F1288">
        <v>4</v>
      </c>
    </row>
    <row r="1289" spans="1:6" x14ac:dyDescent="0.2">
      <c r="A1289" t="s">
        <v>8219</v>
      </c>
      <c r="B1289">
        <f>IF(Sheet1!F2533='Bonus Stats Analysis'!A1289, Sheet1!L2533," x")</f>
        <v>61</v>
      </c>
      <c r="E1289" t="s">
        <v>8221</v>
      </c>
      <c r="F1289">
        <v>24</v>
      </c>
    </row>
    <row r="1290" spans="1:6" x14ac:dyDescent="0.2">
      <c r="A1290" t="s">
        <v>8219</v>
      </c>
      <c r="B1290">
        <f>IF(Sheet1!F2534='Bonus Stats Analysis'!A1290, Sheet1!L2534," x")</f>
        <v>60</v>
      </c>
      <c r="E1290" t="s">
        <v>8221</v>
      </c>
      <c r="F1290">
        <v>2</v>
      </c>
    </row>
    <row r="1291" spans="1:6" x14ac:dyDescent="0.2">
      <c r="A1291" t="s">
        <v>8219</v>
      </c>
      <c r="B1291">
        <f>IF(Sheet1!F2535='Bonus Stats Analysis'!A1291, Sheet1!L2535," x")</f>
        <v>136</v>
      </c>
      <c r="E1291" t="s">
        <v>8221</v>
      </c>
      <c r="F1291">
        <v>2</v>
      </c>
    </row>
    <row r="1292" spans="1:6" x14ac:dyDescent="0.2">
      <c r="A1292" t="s">
        <v>8219</v>
      </c>
      <c r="B1292">
        <f>IF(Sheet1!F2536='Bonus Stats Analysis'!A1292, Sheet1!L2536," x")</f>
        <v>14</v>
      </c>
      <c r="E1292" t="s">
        <v>8221</v>
      </c>
      <c r="F1292">
        <v>20</v>
      </c>
    </row>
    <row r="1293" spans="1:6" x14ac:dyDescent="0.2">
      <c r="A1293" t="s">
        <v>8219</v>
      </c>
      <c r="B1293">
        <f>IF(Sheet1!F2537='Bonus Stats Analysis'!A1293, Sheet1!L2537," x")</f>
        <v>78</v>
      </c>
      <c r="E1293" t="s">
        <v>8221</v>
      </c>
      <c r="F1293">
        <v>1</v>
      </c>
    </row>
    <row r="1294" spans="1:6" x14ac:dyDescent="0.2">
      <c r="A1294" t="s">
        <v>8219</v>
      </c>
      <c r="B1294">
        <f>IF(Sheet1!F2538='Bonus Stats Analysis'!A1294, Sheet1!L2538," x")</f>
        <v>4</v>
      </c>
      <c r="E1294" t="s">
        <v>8221</v>
      </c>
      <c r="F1294">
        <v>1</v>
      </c>
    </row>
    <row r="1295" spans="1:6" x14ac:dyDescent="0.2">
      <c r="A1295" t="s">
        <v>8219</v>
      </c>
      <c r="B1295">
        <f>IF(Sheet1!F2539='Bonus Stats Analysis'!A1295, Sheet1!L2539," x")</f>
        <v>11</v>
      </c>
      <c r="E1295" t="s">
        <v>8221</v>
      </c>
      <c r="F1295">
        <v>4</v>
      </c>
    </row>
    <row r="1296" spans="1:6" x14ac:dyDescent="0.2">
      <c r="A1296" t="s">
        <v>8219</v>
      </c>
      <c r="B1296">
        <f>IF(Sheet1!F2540='Bonus Stats Analysis'!A1296, Sheet1!L2540," x")</f>
        <v>185</v>
      </c>
      <c r="E1296" t="s">
        <v>8221</v>
      </c>
      <c r="F1296">
        <v>1</v>
      </c>
    </row>
    <row r="1297" spans="1:6" x14ac:dyDescent="0.2">
      <c r="A1297" t="s">
        <v>8219</v>
      </c>
      <c r="B1297">
        <f>IF(Sheet1!F2541='Bonus Stats Analysis'!A1297, Sheet1!L2541," x")</f>
        <v>59</v>
      </c>
      <c r="E1297" t="s">
        <v>8221</v>
      </c>
      <c r="F1297">
        <v>1</v>
      </c>
    </row>
    <row r="1298" spans="1:6" x14ac:dyDescent="0.2">
      <c r="A1298" t="s">
        <v>8219</v>
      </c>
      <c r="B1298">
        <f>IF(Sheet1!F2542='Bonus Stats Analysis'!A1298, Sheet1!L2542," x")</f>
        <v>27</v>
      </c>
      <c r="E1298" t="s">
        <v>8221</v>
      </c>
      <c r="F1298">
        <v>13</v>
      </c>
    </row>
    <row r="1299" spans="1:6" x14ac:dyDescent="0.2">
      <c r="A1299" t="s">
        <v>8219</v>
      </c>
      <c r="B1299">
        <f>IF(Sheet1!F2543='Bonus Stats Analysis'!A1299, Sheet1!L2543," x")</f>
        <v>63</v>
      </c>
      <c r="E1299" t="s">
        <v>8221</v>
      </c>
      <c r="F1299">
        <v>1</v>
      </c>
    </row>
    <row r="1300" spans="1:6" x14ac:dyDescent="0.2">
      <c r="A1300" t="s">
        <v>8219</v>
      </c>
      <c r="B1300">
        <f>IF(Sheet1!F2544='Bonus Stats Analysis'!A1300, Sheet1!L2544," x")</f>
        <v>13</v>
      </c>
      <c r="E1300" t="s">
        <v>8221</v>
      </c>
      <c r="F1300">
        <v>1</v>
      </c>
    </row>
    <row r="1301" spans="1:6" x14ac:dyDescent="0.2">
      <c r="A1301" t="s">
        <v>8219</v>
      </c>
      <c r="B1301">
        <f>IF(Sheet1!F2545='Bonus Stats Analysis'!A1301, Sheet1!L2545," x")</f>
        <v>13</v>
      </c>
      <c r="E1301" t="s">
        <v>8221</v>
      </c>
      <c r="F1301">
        <v>0</v>
      </c>
    </row>
    <row r="1302" spans="1:6" x14ac:dyDescent="0.2">
      <c r="A1302" t="s">
        <v>8219</v>
      </c>
      <c r="B1302">
        <f>IF(Sheet1!F2546='Bonus Stats Analysis'!A1302, Sheet1!L2546," x")</f>
        <v>57</v>
      </c>
      <c r="E1302" t="s">
        <v>8221</v>
      </c>
      <c r="F1302">
        <v>3</v>
      </c>
    </row>
    <row r="1303" spans="1:6" x14ac:dyDescent="0.2">
      <c r="A1303" t="s">
        <v>8219</v>
      </c>
      <c r="B1303">
        <f>IF(Sheet1!F2547='Bonus Stats Analysis'!A1303, Sheet1!L2547," x")</f>
        <v>61</v>
      </c>
      <c r="E1303" t="s">
        <v>8221</v>
      </c>
      <c r="F1303">
        <v>14</v>
      </c>
    </row>
    <row r="1304" spans="1:6" x14ac:dyDescent="0.2">
      <c r="A1304" t="s">
        <v>8219</v>
      </c>
      <c r="B1304">
        <f>IF(Sheet1!F2548='Bonus Stats Analysis'!A1304, Sheet1!L2548," x")</f>
        <v>65</v>
      </c>
      <c r="E1304" t="s">
        <v>8221</v>
      </c>
      <c r="F1304">
        <v>2</v>
      </c>
    </row>
    <row r="1305" spans="1:6" x14ac:dyDescent="0.2">
      <c r="A1305" t="s">
        <v>8219</v>
      </c>
      <c r="B1305">
        <f>IF(Sheet1!F2549='Bonus Stats Analysis'!A1305, Sheet1!L2549," x")</f>
        <v>134</v>
      </c>
      <c r="E1305" t="s">
        <v>8221</v>
      </c>
      <c r="F1305">
        <v>5</v>
      </c>
    </row>
    <row r="1306" spans="1:6" x14ac:dyDescent="0.2">
      <c r="A1306" t="s">
        <v>8219</v>
      </c>
      <c r="B1306">
        <f>IF(Sheet1!F2550='Bonus Stats Analysis'!A1306, Sheet1!L2550," x")</f>
        <v>37</v>
      </c>
      <c r="E1306" t="s">
        <v>8221</v>
      </c>
      <c r="F1306">
        <v>14</v>
      </c>
    </row>
    <row r="1307" spans="1:6" x14ac:dyDescent="0.2">
      <c r="A1307" t="s">
        <v>8219</v>
      </c>
      <c r="B1307">
        <f>IF(Sheet1!F2551='Bonus Stats Analysis'!A1307, Sheet1!L2551," x")</f>
        <v>37</v>
      </c>
      <c r="E1307" t="s">
        <v>8221</v>
      </c>
      <c r="F1307">
        <v>9</v>
      </c>
    </row>
    <row r="1308" spans="1:6" x14ac:dyDescent="0.2">
      <c r="A1308" t="s">
        <v>8219</v>
      </c>
      <c r="B1308">
        <f>IF(Sheet1!F2552='Bonus Stats Analysis'!A1308, Sheet1!L2552," x")</f>
        <v>150</v>
      </c>
      <c r="E1308" t="s">
        <v>8221</v>
      </c>
      <c r="F1308">
        <v>8</v>
      </c>
    </row>
    <row r="1309" spans="1:6" x14ac:dyDescent="0.2">
      <c r="A1309" t="s">
        <v>8219</v>
      </c>
      <c r="B1309">
        <f>IF(Sheet1!F2553='Bonus Stats Analysis'!A1309, Sheet1!L2553," x")</f>
        <v>56</v>
      </c>
      <c r="E1309" t="s">
        <v>8221</v>
      </c>
      <c r="F1309">
        <v>7</v>
      </c>
    </row>
    <row r="1310" spans="1:6" x14ac:dyDescent="0.2">
      <c r="A1310" t="s">
        <v>8219</v>
      </c>
      <c r="B1310">
        <f>IF(Sheet1!F2554='Bonus Stats Analysis'!A1310, Sheet1!L2554," x")</f>
        <v>18</v>
      </c>
      <c r="E1310" t="s">
        <v>8221</v>
      </c>
      <c r="F1310">
        <v>0</v>
      </c>
    </row>
    <row r="1311" spans="1:6" x14ac:dyDescent="0.2">
      <c r="A1311" t="s">
        <v>8219</v>
      </c>
      <c r="B1311">
        <f>IF(Sheet1!F2555='Bonus Stats Analysis'!A1311, Sheet1!L2555," x")</f>
        <v>60</v>
      </c>
      <c r="E1311" t="s">
        <v>8221</v>
      </c>
      <c r="F1311">
        <v>84</v>
      </c>
    </row>
    <row r="1312" spans="1:6" x14ac:dyDescent="0.2">
      <c r="A1312" t="s">
        <v>8219</v>
      </c>
      <c r="B1312">
        <f>IF(Sheet1!F2556='Bonus Stats Analysis'!A1312, Sheet1!L2556," x")</f>
        <v>67</v>
      </c>
      <c r="E1312" t="s">
        <v>8221</v>
      </c>
      <c r="F1312">
        <v>11</v>
      </c>
    </row>
    <row r="1313" spans="1:6" x14ac:dyDescent="0.2">
      <c r="A1313" t="s">
        <v>8219</v>
      </c>
      <c r="B1313">
        <f>IF(Sheet1!F2557='Bonus Stats Analysis'!A1313, Sheet1!L2557," x")</f>
        <v>35</v>
      </c>
      <c r="E1313" t="s">
        <v>8221</v>
      </c>
      <c r="F1313">
        <v>1</v>
      </c>
    </row>
    <row r="1314" spans="1:6" x14ac:dyDescent="0.2">
      <c r="A1314" t="s">
        <v>8219</v>
      </c>
      <c r="B1314">
        <f>IF(Sheet1!F2558='Bonus Stats Analysis'!A1314, Sheet1!L2558," x")</f>
        <v>34</v>
      </c>
      <c r="E1314" t="s">
        <v>8221</v>
      </c>
      <c r="F1314">
        <v>4</v>
      </c>
    </row>
    <row r="1315" spans="1:6" x14ac:dyDescent="0.2">
      <c r="A1315" t="s">
        <v>8219</v>
      </c>
      <c r="B1315">
        <f>IF(Sheet1!F2559='Bonus Stats Analysis'!A1315, Sheet1!L2559," x")</f>
        <v>36</v>
      </c>
      <c r="E1315" t="s">
        <v>8221</v>
      </c>
      <c r="F1315">
        <v>10</v>
      </c>
    </row>
    <row r="1316" spans="1:6" x14ac:dyDescent="0.2">
      <c r="A1316" t="s">
        <v>8219</v>
      </c>
      <c r="B1316">
        <f>IF(Sheet1!F2560='Bonus Stats Analysis'!A1316, Sheet1!L2560," x")</f>
        <v>18</v>
      </c>
      <c r="E1316" t="s">
        <v>8221</v>
      </c>
      <c r="F1316">
        <v>16</v>
      </c>
    </row>
    <row r="1317" spans="1:6" x14ac:dyDescent="0.2">
      <c r="A1317" t="s">
        <v>8219</v>
      </c>
      <c r="B1317">
        <f>IF(Sheet1!F2561='Bonus Stats Analysis'!A1317, Sheet1!L2561," x")</f>
        <v>25</v>
      </c>
      <c r="E1317" t="s">
        <v>8221</v>
      </c>
      <c r="F1317">
        <v>2</v>
      </c>
    </row>
    <row r="1318" spans="1:6" x14ac:dyDescent="0.2">
      <c r="A1318" t="s">
        <v>8219</v>
      </c>
      <c r="B1318">
        <f>IF(Sheet1!F2562='Bonus Stats Analysis'!A1318, Sheet1!L2562," x")</f>
        <v>21</v>
      </c>
      <c r="E1318" t="s">
        <v>8221</v>
      </c>
      <c r="F1318">
        <v>5</v>
      </c>
    </row>
    <row r="1319" spans="1:6" x14ac:dyDescent="0.2">
      <c r="A1319" t="s">
        <v>8219</v>
      </c>
      <c r="B1319">
        <f>IF(Sheet1!F2603='Bonus Stats Analysis'!A1319, Sheet1!L2603," x")</f>
        <v>151</v>
      </c>
      <c r="E1319" t="s">
        <v>8221</v>
      </c>
      <c r="F1319">
        <v>1</v>
      </c>
    </row>
    <row r="1320" spans="1:6" x14ac:dyDescent="0.2">
      <c r="A1320" t="s">
        <v>8219</v>
      </c>
      <c r="B1320">
        <f>IF(Sheet1!F2604='Bonus Stats Analysis'!A1320, Sheet1!L2604," x")</f>
        <v>489</v>
      </c>
      <c r="E1320" t="s">
        <v>8221</v>
      </c>
      <c r="F1320">
        <v>31</v>
      </c>
    </row>
    <row r="1321" spans="1:6" x14ac:dyDescent="0.2">
      <c r="A1321" t="s">
        <v>8219</v>
      </c>
      <c r="B1321">
        <f>IF(Sheet1!F2605='Bonus Stats Analysis'!A1321, Sheet1!L2605," x")</f>
        <v>50</v>
      </c>
      <c r="E1321" t="s">
        <v>8221</v>
      </c>
      <c r="F1321">
        <v>0</v>
      </c>
    </row>
    <row r="1322" spans="1:6" x14ac:dyDescent="0.2">
      <c r="A1322" t="s">
        <v>8219</v>
      </c>
      <c r="B1322">
        <f>IF(Sheet1!F2606='Bonus Stats Analysis'!A1322, Sheet1!L2606," x")</f>
        <v>321</v>
      </c>
      <c r="E1322" t="s">
        <v>8221</v>
      </c>
      <c r="F1322">
        <v>2</v>
      </c>
    </row>
    <row r="1323" spans="1:6" x14ac:dyDescent="0.2">
      <c r="A1323" t="s">
        <v>8219</v>
      </c>
      <c r="B1323">
        <f>IF(Sheet1!F2607='Bonus Stats Analysis'!A1323, Sheet1!L2607," x")</f>
        <v>1762</v>
      </c>
      <c r="E1323" t="s">
        <v>8221</v>
      </c>
      <c r="F1323">
        <v>7</v>
      </c>
    </row>
    <row r="1324" spans="1:6" x14ac:dyDescent="0.2">
      <c r="A1324" t="s">
        <v>8219</v>
      </c>
      <c r="B1324">
        <f>IF(Sheet1!F2608='Bonus Stats Analysis'!A1324, Sheet1!L2608," x")</f>
        <v>385</v>
      </c>
      <c r="E1324" t="s">
        <v>8221</v>
      </c>
      <c r="F1324">
        <v>16</v>
      </c>
    </row>
    <row r="1325" spans="1:6" x14ac:dyDescent="0.2">
      <c r="A1325" t="s">
        <v>8219</v>
      </c>
      <c r="B1325">
        <f>IF(Sheet1!F2609='Bonus Stats Analysis'!A1325, Sheet1!L2609," x")</f>
        <v>398</v>
      </c>
      <c r="E1325" t="s">
        <v>8221</v>
      </c>
      <c r="F1325">
        <v>4</v>
      </c>
    </row>
    <row r="1326" spans="1:6" x14ac:dyDescent="0.2">
      <c r="A1326" t="s">
        <v>8219</v>
      </c>
      <c r="B1326">
        <f>IF(Sheet1!F2610='Bonus Stats Analysis'!A1326, Sheet1!L2610," x")</f>
        <v>304</v>
      </c>
      <c r="E1326" t="s">
        <v>8221</v>
      </c>
      <c r="F1326">
        <v>4</v>
      </c>
    </row>
    <row r="1327" spans="1:6" x14ac:dyDescent="0.2">
      <c r="A1327" t="s">
        <v>8219</v>
      </c>
      <c r="B1327">
        <f>IF(Sheet1!F2611='Bonus Stats Analysis'!A1327, Sheet1!L2611," x")</f>
        <v>676</v>
      </c>
      <c r="E1327" t="s">
        <v>8221</v>
      </c>
      <c r="F1327">
        <v>4</v>
      </c>
    </row>
    <row r="1328" spans="1:6" x14ac:dyDescent="0.2">
      <c r="A1328" t="s">
        <v>8219</v>
      </c>
      <c r="B1328">
        <f>IF(Sheet1!F2612='Bonus Stats Analysis'!A1328, Sheet1!L2612," x")</f>
        <v>577</v>
      </c>
      <c r="E1328" t="s">
        <v>8221</v>
      </c>
      <c r="F1328">
        <v>3</v>
      </c>
    </row>
    <row r="1329" spans="1:6" x14ac:dyDescent="0.2">
      <c r="A1329" t="s">
        <v>8219</v>
      </c>
      <c r="B1329">
        <f>IF(Sheet1!F2613='Bonus Stats Analysis'!A1329, Sheet1!L2613," x")</f>
        <v>3663</v>
      </c>
      <c r="E1329" t="s">
        <v>8221</v>
      </c>
      <c r="F1329">
        <v>36</v>
      </c>
    </row>
    <row r="1330" spans="1:6" x14ac:dyDescent="0.2">
      <c r="A1330" t="s">
        <v>8219</v>
      </c>
      <c r="B1330">
        <f>IF(Sheet1!F2614='Bonus Stats Analysis'!A1330, Sheet1!L2614," x")</f>
        <v>294</v>
      </c>
      <c r="E1330" t="s">
        <v>8221</v>
      </c>
      <c r="F1330">
        <v>1</v>
      </c>
    </row>
    <row r="1331" spans="1:6" x14ac:dyDescent="0.2">
      <c r="A1331" t="s">
        <v>8219</v>
      </c>
      <c r="B1331">
        <f>IF(Sheet1!F2615='Bonus Stats Analysis'!A1331, Sheet1!L2615," x")</f>
        <v>28</v>
      </c>
      <c r="E1331" t="s">
        <v>8221</v>
      </c>
      <c r="F1331">
        <v>7</v>
      </c>
    </row>
    <row r="1332" spans="1:6" x14ac:dyDescent="0.2">
      <c r="A1332" t="s">
        <v>8219</v>
      </c>
      <c r="B1332">
        <f>IF(Sheet1!F2616='Bonus Stats Analysis'!A1332, Sheet1!L2616," x")</f>
        <v>100</v>
      </c>
      <c r="E1332" t="s">
        <v>8221</v>
      </c>
      <c r="F1332">
        <v>27</v>
      </c>
    </row>
    <row r="1333" spans="1:6" x14ac:dyDescent="0.2">
      <c r="A1333" t="s">
        <v>8219</v>
      </c>
      <c r="B1333">
        <f>IF(Sheet1!F2617='Bonus Stats Analysis'!A1333, Sheet1!L2617," x")</f>
        <v>72</v>
      </c>
      <c r="E1333" t="s">
        <v>8221</v>
      </c>
      <c r="F1333">
        <v>1</v>
      </c>
    </row>
    <row r="1334" spans="1:6" x14ac:dyDescent="0.2">
      <c r="A1334" t="s">
        <v>8219</v>
      </c>
      <c r="B1334">
        <f>IF(Sheet1!F2618='Bonus Stats Analysis'!A1334, Sheet1!L2618," x")</f>
        <v>238</v>
      </c>
      <c r="E1334" t="s">
        <v>8221</v>
      </c>
      <c r="F1334">
        <v>0</v>
      </c>
    </row>
    <row r="1335" spans="1:6" x14ac:dyDescent="0.2">
      <c r="A1335" t="s">
        <v>8219</v>
      </c>
      <c r="B1335">
        <f>IF(Sheet1!F2619='Bonus Stats Analysis'!A1335, Sheet1!L2619," x")</f>
        <v>159</v>
      </c>
      <c r="E1335" t="s">
        <v>8221</v>
      </c>
      <c r="F1335">
        <v>1</v>
      </c>
    </row>
    <row r="1336" spans="1:6" x14ac:dyDescent="0.2">
      <c r="A1336" t="s">
        <v>8219</v>
      </c>
      <c r="B1336">
        <f>IF(Sheet1!F2620='Bonus Stats Analysis'!A1336, Sheet1!L2620," x")</f>
        <v>77</v>
      </c>
      <c r="E1336" t="s">
        <v>8221</v>
      </c>
      <c r="F1336">
        <v>3</v>
      </c>
    </row>
    <row r="1337" spans="1:6" x14ac:dyDescent="0.2">
      <c r="A1337" t="s">
        <v>8219</v>
      </c>
      <c r="B1337">
        <f>IF(Sheet1!F2621='Bonus Stats Analysis'!A1337, Sheet1!L2621," x")</f>
        <v>53</v>
      </c>
      <c r="E1337" t="s">
        <v>8221</v>
      </c>
      <c r="F1337">
        <v>3</v>
      </c>
    </row>
    <row r="1338" spans="1:6" x14ac:dyDescent="0.2">
      <c r="A1338" t="s">
        <v>8219</v>
      </c>
      <c r="B1338">
        <f>IF(Sheet1!F2622='Bonus Stats Analysis'!A1338, Sheet1!L2622," x")</f>
        <v>1251</v>
      </c>
      <c r="E1338" t="s">
        <v>8221</v>
      </c>
      <c r="F1338">
        <v>3</v>
      </c>
    </row>
    <row r="1339" spans="1:6" x14ac:dyDescent="0.2">
      <c r="A1339" t="s">
        <v>8219</v>
      </c>
      <c r="B1339">
        <f>IF(Sheet1!F2623='Bonus Stats Analysis'!A1339, Sheet1!L2623," x")</f>
        <v>465</v>
      </c>
      <c r="E1339" t="s">
        <v>8221</v>
      </c>
      <c r="F1339">
        <v>0</v>
      </c>
    </row>
    <row r="1340" spans="1:6" x14ac:dyDescent="0.2">
      <c r="A1340" t="s">
        <v>8219</v>
      </c>
      <c r="B1340">
        <f>IF(Sheet1!F2624='Bonus Stats Analysis'!A1340, Sheet1!L2624," x")</f>
        <v>74</v>
      </c>
      <c r="E1340" t="s">
        <v>8221</v>
      </c>
      <c r="F1340">
        <v>6</v>
      </c>
    </row>
    <row r="1341" spans="1:6" x14ac:dyDescent="0.2">
      <c r="A1341" t="s">
        <v>8219</v>
      </c>
      <c r="B1341">
        <f>IF(Sheet1!F2625='Bonus Stats Analysis'!A1341, Sheet1!L2625," x")</f>
        <v>62</v>
      </c>
      <c r="E1341" t="s">
        <v>8221</v>
      </c>
      <c r="F1341">
        <v>17</v>
      </c>
    </row>
    <row r="1342" spans="1:6" x14ac:dyDescent="0.2">
      <c r="A1342" t="s">
        <v>8219</v>
      </c>
      <c r="B1342">
        <f>IF(Sheet1!F2626='Bonus Stats Analysis'!A1342, Sheet1!L2626," x")</f>
        <v>3468</v>
      </c>
      <c r="E1342" t="s">
        <v>8221</v>
      </c>
      <c r="F1342">
        <v>40</v>
      </c>
    </row>
    <row r="1343" spans="1:6" x14ac:dyDescent="0.2">
      <c r="A1343" t="s">
        <v>8219</v>
      </c>
      <c r="B1343">
        <f>IF(Sheet1!F2627='Bonus Stats Analysis'!A1343, Sheet1!L2627," x")</f>
        <v>52</v>
      </c>
      <c r="E1343" t="s">
        <v>8221</v>
      </c>
      <c r="F1343">
        <v>3</v>
      </c>
    </row>
    <row r="1344" spans="1:6" x14ac:dyDescent="0.2">
      <c r="A1344" t="s">
        <v>8219</v>
      </c>
      <c r="B1344">
        <f>IF(Sheet1!F2628='Bonus Stats Analysis'!A1344, Sheet1!L2628," x")</f>
        <v>50</v>
      </c>
      <c r="E1344" t="s">
        <v>8221</v>
      </c>
      <c r="F1344">
        <v>1</v>
      </c>
    </row>
    <row r="1345" spans="1:6" x14ac:dyDescent="0.2">
      <c r="A1345" t="s">
        <v>8219</v>
      </c>
      <c r="B1345">
        <f>IF(Sheet1!F2629='Bonus Stats Analysis'!A1345, Sheet1!L2629," x")</f>
        <v>45</v>
      </c>
      <c r="E1345" t="s">
        <v>8221</v>
      </c>
      <c r="F1345">
        <v>2</v>
      </c>
    </row>
    <row r="1346" spans="1:6" x14ac:dyDescent="0.2">
      <c r="A1346" t="s">
        <v>8219</v>
      </c>
      <c r="B1346">
        <f>IF(Sheet1!F2630='Bonus Stats Analysis'!A1346, Sheet1!L2630," x")</f>
        <v>21</v>
      </c>
      <c r="E1346" t="s">
        <v>8221</v>
      </c>
      <c r="F1346">
        <v>7</v>
      </c>
    </row>
    <row r="1347" spans="1:6" x14ac:dyDescent="0.2">
      <c r="A1347" t="s">
        <v>8219</v>
      </c>
      <c r="B1347">
        <f>IF(Sheet1!F2631='Bonus Stats Analysis'!A1347, Sheet1!L2631," x")</f>
        <v>100</v>
      </c>
      <c r="E1347" t="s">
        <v>8221</v>
      </c>
      <c r="F1347">
        <v>14</v>
      </c>
    </row>
    <row r="1348" spans="1:6" x14ac:dyDescent="0.2">
      <c r="A1348" t="s">
        <v>8219</v>
      </c>
      <c r="B1348">
        <f>IF(Sheet1!F2632='Bonus Stats Analysis'!A1348, Sheet1!L2632," x")</f>
        <v>81</v>
      </c>
      <c r="E1348" t="s">
        <v>8221</v>
      </c>
      <c r="F1348">
        <v>0</v>
      </c>
    </row>
    <row r="1349" spans="1:6" x14ac:dyDescent="0.2">
      <c r="A1349" t="s">
        <v>8219</v>
      </c>
      <c r="B1349">
        <f>IF(Sheet1!F2633='Bonus Stats Analysis'!A1349, Sheet1!L2633," x")</f>
        <v>286</v>
      </c>
      <c r="E1349" t="s">
        <v>8221</v>
      </c>
      <c r="F1349">
        <v>0</v>
      </c>
    </row>
    <row r="1350" spans="1:6" x14ac:dyDescent="0.2">
      <c r="A1350" t="s">
        <v>8219</v>
      </c>
      <c r="B1350">
        <f>IF(Sheet1!F2634='Bonus Stats Analysis'!A1350, Sheet1!L2634," x")</f>
        <v>42</v>
      </c>
      <c r="E1350" t="s">
        <v>8221</v>
      </c>
      <c r="F1350">
        <v>1</v>
      </c>
    </row>
    <row r="1351" spans="1:6" x14ac:dyDescent="0.2">
      <c r="A1351" t="s">
        <v>8219</v>
      </c>
      <c r="B1351">
        <f>IF(Sheet1!F2635='Bonus Stats Analysis'!A1351, Sheet1!L2635," x")</f>
        <v>199</v>
      </c>
      <c r="E1351" t="s">
        <v>8221</v>
      </c>
      <c r="F1351">
        <v>12</v>
      </c>
    </row>
    <row r="1352" spans="1:6" x14ac:dyDescent="0.2">
      <c r="A1352" t="s">
        <v>8219</v>
      </c>
      <c r="B1352">
        <f>IF(Sheet1!F2636='Bonus Stats Analysis'!A1352, Sheet1!L2636," x")</f>
        <v>25</v>
      </c>
      <c r="E1352" t="s">
        <v>8221</v>
      </c>
      <c r="F1352">
        <v>12</v>
      </c>
    </row>
    <row r="1353" spans="1:6" x14ac:dyDescent="0.2">
      <c r="A1353" t="s">
        <v>8219</v>
      </c>
      <c r="B1353">
        <f>IF(Sheet1!F2637='Bonus Stats Analysis'!A1353, Sheet1!L2637," x")</f>
        <v>84</v>
      </c>
      <c r="E1353" t="s">
        <v>8221</v>
      </c>
      <c r="F1353">
        <v>23</v>
      </c>
    </row>
    <row r="1354" spans="1:6" x14ac:dyDescent="0.2">
      <c r="A1354" t="s">
        <v>8219</v>
      </c>
      <c r="B1354">
        <f>IF(Sheet1!F2638='Bonus Stats Analysis'!A1354, Sheet1!L2638," x")</f>
        <v>50</v>
      </c>
      <c r="E1354" t="s">
        <v>8221</v>
      </c>
      <c r="F1354">
        <v>0</v>
      </c>
    </row>
    <row r="1355" spans="1:6" x14ac:dyDescent="0.2">
      <c r="A1355" t="s">
        <v>8219</v>
      </c>
      <c r="B1355">
        <f>IF(Sheet1!F2639='Bonus Stats Analysis'!A1355, Sheet1!L2639," x")</f>
        <v>26</v>
      </c>
      <c r="E1355" t="s">
        <v>8221</v>
      </c>
      <c r="F1355">
        <v>10</v>
      </c>
    </row>
    <row r="1356" spans="1:6" x14ac:dyDescent="0.2">
      <c r="A1356" t="s">
        <v>8219</v>
      </c>
      <c r="B1356">
        <f>IF(Sheet1!F2640='Bonus Stats Analysis'!A1356, Sheet1!L2640," x")</f>
        <v>14</v>
      </c>
      <c r="E1356" t="s">
        <v>8221</v>
      </c>
      <c r="F1356">
        <v>5</v>
      </c>
    </row>
    <row r="1357" spans="1:6" x14ac:dyDescent="0.2">
      <c r="A1357" t="s">
        <v>8219</v>
      </c>
      <c r="B1357">
        <f>IF(Sheet1!F2641='Bonus Stats Analysis'!A1357, Sheet1!L2641," x")</f>
        <v>49</v>
      </c>
      <c r="E1357" t="s">
        <v>8221</v>
      </c>
      <c r="F1357">
        <v>1</v>
      </c>
    </row>
    <row r="1358" spans="1:6" x14ac:dyDescent="0.2">
      <c r="A1358" t="s">
        <v>8219</v>
      </c>
      <c r="B1358">
        <f>IF(Sheet1!F2642='Bonus Stats Analysis'!A1358, Sheet1!L2642," x")</f>
        <v>69</v>
      </c>
      <c r="E1358" t="s">
        <v>8221</v>
      </c>
      <c r="F1358">
        <v>2</v>
      </c>
    </row>
    <row r="1359" spans="1:6" x14ac:dyDescent="0.2">
      <c r="A1359" t="s">
        <v>8219</v>
      </c>
      <c r="B1359">
        <f>IF(Sheet1!F2663='Bonus Stats Analysis'!A1359, Sheet1!L2663," x")</f>
        <v>60</v>
      </c>
      <c r="E1359" t="s">
        <v>8221</v>
      </c>
      <c r="F1359">
        <v>2</v>
      </c>
    </row>
    <row r="1360" spans="1:6" x14ac:dyDescent="0.2">
      <c r="A1360" t="s">
        <v>8219</v>
      </c>
      <c r="B1360">
        <f>IF(Sheet1!F2664='Bonus Stats Analysis'!A1360, Sheet1!L2664," x")</f>
        <v>80</v>
      </c>
      <c r="E1360" t="s">
        <v>8221</v>
      </c>
      <c r="F1360">
        <v>0</v>
      </c>
    </row>
    <row r="1361" spans="1:6" x14ac:dyDescent="0.2">
      <c r="A1361" t="s">
        <v>8219</v>
      </c>
      <c r="B1361">
        <f>IF(Sheet1!F2665='Bonus Stats Analysis'!A1361, Sheet1!L2665," x")</f>
        <v>56</v>
      </c>
      <c r="E1361" t="s">
        <v>8221</v>
      </c>
      <c r="F1361">
        <v>13</v>
      </c>
    </row>
    <row r="1362" spans="1:6" x14ac:dyDescent="0.2">
      <c r="A1362" t="s">
        <v>8219</v>
      </c>
      <c r="B1362">
        <f>IF(Sheet1!F2666='Bonus Stats Analysis'!A1362, Sheet1!L2666," x")</f>
        <v>104</v>
      </c>
      <c r="E1362" t="s">
        <v>8221</v>
      </c>
      <c r="F1362">
        <v>0</v>
      </c>
    </row>
    <row r="1363" spans="1:6" x14ac:dyDescent="0.2">
      <c r="A1363" t="s">
        <v>8219</v>
      </c>
      <c r="B1363">
        <f>IF(Sheet1!F2667='Bonus Stats Analysis'!A1363, Sheet1!L2667," x")</f>
        <v>46</v>
      </c>
      <c r="E1363" t="s">
        <v>8221</v>
      </c>
      <c r="F1363">
        <v>1</v>
      </c>
    </row>
    <row r="1364" spans="1:6" x14ac:dyDescent="0.2">
      <c r="A1364" t="s">
        <v>8219</v>
      </c>
      <c r="B1364">
        <f>IF(Sheet1!F2668='Bonus Stats Analysis'!A1364, Sheet1!L2668," x")</f>
        <v>206</v>
      </c>
      <c r="E1364" t="s">
        <v>8221</v>
      </c>
      <c r="F1364">
        <v>5</v>
      </c>
    </row>
    <row r="1365" spans="1:6" x14ac:dyDescent="0.2">
      <c r="A1365" t="s">
        <v>8219</v>
      </c>
      <c r="B1365">
        <f>IF(Sheet1!F2669='Bonus Stats Analysis'!A1365, Sheet1!L2669," x")</f>
        <v>18</v>
      </c>
      <c r="E1365" t="s">
        <v>8221</v>
      </c>
      <c r="F1365">
        <v>2</v>
      </c>
    </row>
    <row r="1366" spans="1:6" x14ac:dyDescent="0.2">
      <c r="A1366" t="s">
        <v>8219</v>
      </c>
      <c r="B1366">
        <f>IF(Sheet1!F2670='Bonus Stats Analysis'!A1366, Sheet1!L2670," x")</f>
        <v>28</v>
      </c>
      <c r="E1366" t="s">
        <v>8221</v>
      </c>
      <c r="F1366">
        <v>0</v>
      </c>
    </row>
    <row r="1367" spans="1:6" x14ac:dyDescent="0.2">
      <c r="A1367" t="s">
        <v>8219</v>
      </c>
      <c r="B1367">
        <f>IF(Sheet1!F2671='Bonus Stats Analysis'!A1367, Sheet1!L2671," x")</f>
        <v>11</v>
      </c>
      <c r="E1367" t="s">
        <v>8221</v>
      </c>
      <c r="F1367">
        <v>32</v>
      </c>
    </row>
    <row r="1368" spans="1:6" x14ac:dyDescent="0.2">
      <c r="A1368" t="s">
        <v>8219</v>
      </c>
      <c r="B1368">
        <f>IF(Sheet1!F2708='Bonus Stats Analysis'!A1368, Sheet1!L2708," x")</f>
        <v>263</v>
      </c>
      <c r="E1368" t="s">
        <v>8221</v>
      </c>
      <c r="F1368">
        <v>1</v>
      </c>
    </row>
    <row r="1369" spans="1:6" x14ac:dyDescent="0.2">
      <c r="A1369" t="s">
        <v>8219</v>
      </c>
      <c r="B1369">
        <f>IF(Sheet1!F2709='Bonus Stats Analysis'!A1369, Sheet1!L2709," x")</f>
        <v>394</v>
      </c>
      <c r="E1369" t="s">
        <v>8221</v>
      </c>
      <c r="F1369">
        <v>1</v>
      </c>
    </row>
    <row r="1370" spans="1:6" x14ac:dyDescent="0.2">
      <c r="A1370" t="s">
        <v>8219</v>
      </c>
      <c r="B1370">
        <f>IF(Sheet1!F2710='Bonus Stats Analysis'!A1370, Sheet1!L2710," x")</f>
        <v>1049</v>
      </c>
      <c r="E1370" t="s">
        <v>8221</v>
      </c>
      <c r="F1370">
        <v>1</v>
      </c>
    </row>
    <row r="1371" spans="1:6" x14ac:dyDescent="0.2">
      <c r="A1371" t="s">
        <v>8219</v>
      </c>
      <c r="B1371">
        <f>IF(Sheet1!F2711='Bonus Stats Analysis'!A1371, Sheet1!L2711," x")</f>
        <v>308</v>
      </c>
      <c r="E1371" t="s">
        <v>8221</v>
      </c>
      <c r="F1371">
        <v>0</v>
      </c>
    </row>
    <row r="1372" spans="1:6" x14ac:dyDescent="0.2">
      <c r="A1372" t="s">
        <v>8219</v>
      </c>
      <c r="B1372">
        <f>IF(Sheet1!F2712='Bonus Stats Analysis'!A1372, Sheet1!L2712," x")</f>
        <v>1088</v>
      </c>
      <c r="E1372" t="s">
        <v>8221</v>
      </c>
      <c r="F1372">
        <v>0</v>
      </c>
    </row>
    <row r="1373" spans="1:6" x14ac:dyDescent="0.2">
      <c r="A1373" t="s">
        <v>8219</v>
      </c>
      <c r="B1373">
        <f>IF(Sheet1!F2713='Bonus Stats Analysis'!A1373, Sheet1!L2713," x")</f>
        <v>73</v>
      </c>
      <c r="E1373" t="s">
        <v>8221</v>
      </c>
      <c r="F1373">
        <v>8</v>
      </c>
    </row>
    <row r="1374" spans="1:6" x14ac:dyDescent="0.2">
      <c r="A1374" t="s">
        <v>8219</v>
      </c>
      <c r="B1374">
        <f>IF(Sheet1!F2714='Bonus Stats Analysis'!A1374, Sheet1!L2714," x")</f>
        <v>143</v>
      </c>
      <c r="E1374" t="s">
        <v>8221</v>
      </c>
      <c r="F1374">
        <v>0</v>
      </c>
    </row>
    <row r="1375" spans="1:6" x14ac:dyDescent="0.2">
      <c r="A1375" t="s">
        <v>8219</v>
      </c>
      <c r="B1375">
        <f>IF(Sheet1!F2715='Bonus Stats Analysis'!A1375, Sheet1!L2715," x")</f>
        <v>1420</v>
      </c>
      <c r="E1375" t="s">
        <v>8221</v>
      </c>
      <c r="F1375">
        <v>1</v>
      </c>
    </row>
    <row r="1376" spans="1:6" x14ac:dyDescent="0.2">
      <c r="A1376" t="s">
        <v>8219</v>
      </c>
      <c r="B1376">
        <f>IF(Sheet1!F2716='Bonus Stats Analysis'!A1376, Sheet1!L2716," x")</f>
        <v>305</v>
      </c>
      <c r="E1376" t="s">
        <v>8221</v>
      </c>
      <c r="F1376">
        <v>16</v>
      </c>
    </row>
    <row r="1377" spans="1:6" x14ac:dyDescent="0.2">
      <c r="A1377" t="s">
        <v>8219</v>
      </c>
      <c r="B1377">
        <f>IF(Sheet1!F2717='Bonus Stats Analysis'!A1377, Sheet1!L2717," x")</f>
        <v>551</v>
      </c>
      <c r="E1377" t="s">
        <v>8221</v>
      </c>
      <c r="F1377">
        <v>12</v>
      </c>
    </row>
    <row r="1378" spans="1:6" x14ac:dyDescent="0.2">
      <c r="A1378" t="s">
        <v>8219</v>
      </c>
      <c r="B1378">
        <f>IF(Sheet1!F2718='Bonus Stats Analysis'!A1378, Sheet1!L2718," x")</f>
        <v>187</v>
      </c>
      <c r="E1378" t="s">
        <v>8221</v>
      </c>
      <c r="F1378">
        <v>4</v>
      </c>
    </row>
    <row r="1379" spans="1:6" x14ac:dyDescent="0.2">
      <c r="A1379" t="s">
        <v>8219</v>
      </c>
      <c r="B1379">
        <f>IF(Sheet1!F2719='Bonus Stats Analysis'!A1379, Sheet1!L2719," x")</f>
        <v>325</v>
      </c>
      <c r="E1379" t="s">
        <v>8221</v>
      </c>
      <c r="F1379">
        <v>2</v>
      </c>
    </row>
    <row r="1380" spans="1:6" x14ac:dyDescent="0.2">
      <c r="A1380" t="s">
        <v>8219</v>
      </c>
      <c r="B1380">
        <f>IF(Sheet1!F2720='Bonus Stats Analysis'!A1380, Sheet1!L2720," x")</f>
        <v>148</v>
      </c>
      <c r="E1380" t="s">
        <v>8221</v>
      </c>
      <c r="F1380">
        <v>3</v>
      </c>
    </row>
    <row r="1381" spans="1:6" x14ac:dyDescent="0.2">
      <c r="A1381" t="s">
        <v>8219</v>
      </c>
      <c r="B1381">
        <f>IF(Sheet1!F2721='Bonus Stats Analysis'!A1381, Sheet1!L2721," x")</f>
        <v>69</v>
      </c>
      <c r="E1381" t="s">
        <v>8221</v>
      </c>
      <c r="F1381">
        <v>0</v>
      </c>
    </row>
    <row r="1382" spans="1:6" x14ac:dyDescent="0.2">
      <c r="A1382" t="s">
        <v>8219</v>
      </c>
      <c r="B1382">
        <f>IF(Sheet1!F2722='Bonus Stats Analysis'!A1382, Sheet1!L2722," x")</f>
        <v>173</v>
      </c>
      <c r="E1382" t="s">
        <v>8221</v>
      </c>
      <c r="F1382">
        <v>3</v>
      </c>
    </row>
    <row r="1383" spans="1:6" x14ac:dyDescent="0.2">
      <c r="A1383" t="s">
        <v>8219</v>
      </c>
      <c r="B1383">
        <f>IF(Sheet1!F2723='Bonus Stats Analysis'!A1383, Sheet1!L2723," x")</f>
        <v>269</v>
      </c>
      <c r="E1383" t="s">
        <v>8221</v>
      </c>
      <c r="F1383">
        <v>4</v>
      </c>
    </row>
    <row r="1384" spans="1:6" x14ac:dyDescent="0.2">
      <c r="A1384" t="s">
        <v>8219</v>
      </c>
      <c r="B1384">
        <f>IF(Sheet1!F2724='Bonus Stats Analysis'!A1384, Sheet1!L2724," x")</f>
        <v>185</v>
      </c>
      <c r="E1384" t="s">
        <v>8221</v>
      </c>
      <c r="F1384">
        <v>2</v>
      </c>
    </row>
    <row r="1385" spans="1:6" x14ac:dyDescent="0.2">
      <c r="A1385" t="s">
        <v>8219</v>
      </c>
      <c r="B1385">
        <f>IF(Sheet1!F2725='Bonus Stats Analysis'!A1385, Sheet1!L2725," x")</f>
        <v>176</v>
      </c>
      <c r="E1385" t="s">
        <v>8221</v>
      </c>
      <c r="F1385">
        <v>10</v>
      </c>
    </row>
    <row r="1386" spans="1:6" x14ac:dyDescent="0.2">
      <c r="A1386" t="s">
        <v>8219</v>
      </c>
      <c r="B1386">
        <f>IF(Sheet1!F2726='Bonus Stats Analysis'!A1386, Sheet1!L2726," x")</f>
        <v>1019</v>
      </c>
      <c r="E1386" t="s">
        <v>8221</v>
      </c>
      <c r="F1386">
        <v>11</v>
      </c>
    </row>
    <row r="1387" spans="1:6" x14ac:dyDescent="0.2">
      <c r="A1387" t="s">
        <v>8219</v>
      </c>
      <c r="B1387">
        <f>IF(Sheet1!F2727='Bonus Stats Analysis'!A1387, Sheet1!L2727," x")</f>
        <v>113</v>
      </c>
      <c r="E1387" t="s">
        <v>8221</v>
      </c>
      <c r="F1387">
        <v>6</v>
      </c>
    </row>
    <row r="1388" spans="1:6" x14ac:dyDescent="0.2">
      <c r="A1388" t="s">
        <v>8219</v>
      </c>
      <c r="B1388">
        <f>IF(Sheet1!F2728='Bonus Stats Analysis'!A1388, Sheet1!L2728," x")</f>
        <v>404</v>
      </c>
      <c r="E1388" t="s">
        <v>8221</v>
      </c>
      <c r="F1388">
        <v>2</v>
      </c>
    </row>
    <row r="1389" spans="1:6" x14ac:dyDescent="0.2">
      <c r="A1389" t="s">
        <v>8219</v>
      </c>
      <c r="B1389">
        <f>IF(Sheet1!F2729='Bonus Stats Analysis'!A1389, Sheet1!L2729," x")</f>
        <v>707</v>
      </c>
      <c r="E1389" t="s">
        <v>8221</v>
      </c>
      <c r="F1389">
        <v>6</v>
      </c>
    </row>
    <row r="1390" spans="1:6" x14ac:dyDescent="0.2">
      <c r="A1390" t="s">
        <v>8219</v>
      </c>
      <c r="B1390">
        <f>IF(Sheet1!F2730='Bonus Stats Analysis'!A1390, Sheet1!L2730," x")</f>
        <v>392</v>
      </c>
      <c r="E1390" t="s">
        <v>8221</v>
      </c>
      <c r="F1390">
        <v>8</v>
      </c>
    </row>
    <row r="1391" spans="1:6" x14ac:dyDescent="0.2">
      <c r="A1391" t="s">
        <v>8219</v>
      </c>
      <c r="B1391">
        <f>IF(Sheet1!F2731='Bonus Stats Analysis'!A1391, Sheet1!L2731," x")</f>
        <v>23</v>
      </c>
      <c r="E1391" t="s">
        <v>8221</v>
      </c>
      <c r="F1391">
        <v>37</v>
      </c>
    </row>
    <row r="1392" spans="1:6" x14ac:dyDescent="0.2">
      <c r="A1392" t="s">
        <v>8219</v>
      </c>
      <c r="B1392">
        <f>IF(Sheet1!F2732='Bonus Stats Analysis'!A1392, Sheet1!L2732," x")</f>
        <v>682</v>
      </c>
      <c r="E1392" t="s">
        <v>8221</v>
      </c>
      <c r="F1392">
        <v>11</v>
      </c>
    </row>
    <row r="1393" spans="1:6" x14ac:dyDescent="0.2">
      <c r="A1393" t="s">
        <v>8219</v>
      </c>
      <c r="B1393">
        <f>IF(Sheet1!F2733='Bonus Stats Analysis'!A1393, Sheet1!L2733," x")</f>
        <v>37</v>
      </c>
      <c r="E1393" t="s">
        <v>8221</v>
      </c>
      <c r="F1393">
        <v>0</v>
      </c>
    </row>
    <row r="1394" spans="1:6" x14ac:dyDescent="0.2">
      <c r="A1394" t="s">
        <v>8219</v>
      </c>
      <c r="B1394">
        <f>IF(Sheet1!F2734='Bonus Stats Analysis'!A1394, Sheet1!L2734," x")</f>
        <v>146</v>
      </c>
      <c r="E1394" t="s">
        <v>8221</v>
      </c>
      <c r="F1394">
        <v>10</v>
      </c>
    </row>
    <row r="1395" spans="1:6" x14ac:dyDescent="0.2">
      <c r="A1395" t="s">
        <v>8219</v>
      </c>
      <c r="B1395">
        <f>IF(Sheet1!F2735='Bonus Stats Analysis'!A1395, Sheet1!L2735," x")</f>
        <v>119</v>
      </c>
      <c r="E1395" t="s">
        <v>8221</v>
      </c>
      <c r="F1395">
        <v>6</v>
      </c>
    </row>
    <row r="1396" spans="1:6" x14ac:dyDescent="0.2">
      <c r="A1396" t="s">
        <v>8219</v>
      </c>
      <c r="B1396">
        <f>IF(Sheet1!F2736='Bonus Stats Analysis'!A1396, Sheet1!L2736," x")</f>
        <v>163</v>
      </c>
      <c r="E1396" t="s">
        <v>8221</v>
      </c>
      <c r="F1396">
        <v>8</v>
      </c>
    </row>
    <row r="1397" spans="1:6" x14ac:dyDescent="0.2">
      <c r="A1397" t="s">
        <v>8219</v>
      </c>
      <c r="B1397">
        <f>IF(Sheet1!F2737='Bonus Stats Analysis'!A1397, Sheet1!L2737," x")</f>
        <v>339</v>
      </c>
      <c r="E1397" t="s">
        <v>8221</v>
      </c>
      <c r="F1397">
        <v>6</v>
      </c>
    </row>
    <row r="1398" spans="1:6" x14ac:dyDescent="0.2">
      <c r="A1398" t="s">
        <v>8219</v>
      </c>
      <c r="B1398">
        <f>IF(Sheet1!F2738='Bonus Stats Analysis'!A1398, Sheet1!L2738," x")</f>
        <v>58</v>
      </c>
      <c r="E1398" t="s">
        <v>8221</v>
      </c>
      <c r="F1398">
        <v>7</v>
      </c>
    </row>
    <row r="1399" spans="1:6" x14ac:dyDescent="0.2">
      <c r="A1399" t="s">
        <v>8219</v>
      </c>
      <c r="B1399">
        <f>IF(Sheet1!F2739='Bonus Stats Analysis'!A1399, Sheet1!L2739," x")</f>
        <v>456</v>
      </c>
      <c r="E1399" t="s">
        <v>8221</v>
      </c>
      <c r="F1399">
        <v>7</v>
      </c>
    </row>
    <row r="1400" spans="1:6" x14ac:dyDescent="0.2">
      <c r="A1400" t="s">
        <v>8219</v>
      </c>
      <c r="B1400">
        <f>IF(Sheet1!F2740='Bonus Stats Analysis'!A1400, Sheet1!L2740," x")</f>
        <v>15</v>
      </c>
      <c r="E1400" t="s">
        <v>8221</v>
      </c>
      <c r="F1400">
        <v>5</v>
      </c>
    </row>
    <row r="1401" spans="1:6" x14ac:dyDescent="0.2">
      <c r="A1401" t="s">
        <v>8219</v>
      </c>
      <c r="B1401">
        <f>IF(Sheet1!F2741='Bonus Stats Analysis'!A1401, Sheet1!L2741," x")</f>
        <v>191</v>
      </c>
      <c r="E1401" t="s">
        <v>8221</v>
      </c>
      <c r="F1401">
        <v>46</v>
      </c>
    </row>
    <row r="1402" spans="1:6" x14ac:dyDescent="0.2">
      <c r="A1402" t="s">
        <v>8219</v>
      </c>
      <c r="B1402">
        <f>IF(Sheet1!F2742='Bonus Stats Analysis'!A1402, Sheet1!L2742," x")</f>
        <v>17</v>
      </c>
      <c r="E1402" t="s">
        <v>8221</v>
      </c>
      <c r="F1402">
        <v>10</v>
      </c>
    </row>
    <row r="1403" spans="1:6" x14ac:dyDescent="0.2">
      <c r="A1403" t="s">
        <v>8219</v>
      </c>
      <c r="B1403">
        <f>IF(Sheet1!F2783='Bonus Stats Analysis'!A1403, Sheet1!L2783," x")</f>
        <v>28</v>
      </c>
      <c r="E1403" t="s">
        <v>8221</v>
      </c>
      <c r="F1403">
        <v>19</v>
      </c>
    </row>
    <row r="1404" spans="1:6" x14ac:dyDescent="0.2">
      <c r="A1404" t="s">
        <v>8219</v>
      </c>
      <c r="B1404">
        <f>IF(Sheet1!F2784='Bonus Stats Analysis'!A1404, Sheet1!L2784," x")</f>
        <v>18</v>
      </c>
      <c r="E1404" t="s">
        <v>8221</v>
      </c>
      <c r="F1404">
        <v>13</v>
      </c>
    </row>
    <row r="1405" spans="1:6" x14ac:dyDescent="0.2">
      <c r="A1405" t="s">
        <v>8219</v>
      </c>
      <c r="B1405">
        <f>IF(Sheet1!F2785='Bonus Stats Analysis'!A1405, Sheet1!L2785," x")</f>
        <v>61</v>
      </c>
      <c r="E1405" t="s">
        <v>8221</v>
      </c>
      <c r="F1405">
        <v>13</v>
      </c>
    </row>
    <row r="1406" spans="1:6" x14ac:dyDescent="0.2">
      <c r="A1406" t="s">
        <v>8219</v>
      </c>
      <c r="B1406">
        <f>IF(Sheet1!F2786='Bonus Stats Analysis'!A1406, Sheet1!L2786," x")</f>
        <v>108</v>
      </c>
      <c r="E1406" t="s">
        <v>8221</v>
      </c>
      <c r="F1406">
        <v>4</v>
      </c>
    </row>
    <row r="1407" spans="1:6" x14ac:dyDescent="0.2">
      <c r="A1407" t="s">
        <v>8219</v>
      </c>
      <c r="B1407">
        <f>IF(Sheet1!F2787='Bonus Stats Analysis'!A1407, Sheet1!L2787," x")</f>
        <v>142</v>
      </c>
      <c r="E1407" t="s">
        <v>8221</v>
      </c>
      <c r="F1407">
        <v>0</v>
      </c>
    </row>
    <row r="1408" spans="1:6" x14ac:dyDescent="0.2">
      <c r="A1408" t="s">
        <v>8219</v>
      </c>
      <c r="B1408">
        <f>IF(Sheet1!F2788='Bonus Stats Analysis'!A1408, Sheet1!L2788," x")</f>
        <v>74</v>
      </c>
      <c r="E1408" t="s">
        <v>8221</v>
      </c>
      <c r="F1408">
        <v>3</v>
      </c>
    </row>
    <row r="1409" spans="1:6" x14ac:dyDescent="0.2">
      <c r="A1409" t="s">
        <v>8219</v>
      </c>
      <c r="B1409">
        <f>IF(Sheet1!F2789='Bonus Stats Analysis'!A1409, Sheet1!L2789," x")</f>
        <v>38</v>
      </c>
      <c r="E1409" t="s">
        <v>8221</v>
      </c>
      <c r="F1409">
        <v>1</v>
      </c>
    </row>
    <row r="1410" spans="1:6" x14ac:dyDescent="0.2">
      <c r="A1410" t="s">
        <v>8219</v>
      </c>
      <c r="B1410">
        <f>IF(Sheet1!F2790='Bonus Stats Analysis'!A1410, Sheet1!L2790," x")</f>
        <v>20</v>
      </c>
      <c r="E1410" t="s">
        <v>8221</v>
      </c>
      <c r="F1410">
        <v>9</v>
      </c>
    </row>
    <row r="1411" spans="1:6" x14ac:dyDescent="0.2">
      <c r="A1411" t="s">
        <v>8219</v>
      </c>
      <c r="B1411">
        <f>IF(Sheet1!F2791='Bonus Stats Analysis'!A1411, Sheet1!L2791," x")</f>
        <v>24</v>
      </c>
      <c r="E1411" t="s">
        <v>8221</v>
      </c>
      <c r="F1411">
        <v>1</v>
      </c>
    </row>
    <row r="1412" spans="1:6" x14ac:dyDescent="0.2">
      <c r="A1412" t="s">
        <v>8219</v>
      </c>
      <c r="B1412">
        <f>IF(Sheet1!F2792='Bonus Stats Analysis'!A1412, Sheet1!L2792," x")</f>
        <v>66</v>
      </c>
      <c r="E1412" t="s">
        <v>8221</v>
      </c>
      <c r="F1412">
        <v>1</v>
      </c>
    </row>
    <row r="1413" spans="1:6" x14ac:dyDescent="0.2">
      <c r="A1413" t="s">
        <v>8219</v>
      </c>
      <c r="B1413">
        <f>IF(Sheet1!F2793='Bonus Stats Analysis'!A1413, Sheet1!L2793," x")</f>
        <v>28</v>
      </c>
      <c r="E1413" t="s">
        <v>8221</v>
      </c>
      <c r="F1413">
        <v>4</v>
      </c>
    </row>
    <row r="1414" spans="1:6" x14ac:dyDescent="0.2">
      <c r="A1414" t="s">
        <v>8219</v>
      </c>
      <c r="B1414">
        <f>IF(Sheet1!F2794='Bonus Stats Analysis'!A1414, Sheet1!L2794," x")</f>
        <v>24</v>
      </c>
      <c r="E1414" t="s">
        <v>8221</v>
      </c>
      <c r="F1414">
        <v>17</v>
      </c>
    </row>
    <row r="1415" spans="1:6" x14ac:dyDescent="0.2">
      <c r="A1415" t="s">
        <v>8219</v>
      </c>
      <c r="B1415">
        <f>IF(Sheet1!F2795='Bonus Stats Analysis'!A1415, Sheet1!L2795," x")</f>
        <v>73</v>
      </c>
      <c r="E1415" t="s">
        <v>8221</v>
      </c>
      <c r="F1415">
        <v>0</v>
      </c>
    </row>
    <row r="1416" spans="1:6" x14ac:dyDescent="0.2">
      <c r="A1416" t="s">
        <v>8219</v>
      </c>
      <c r="B1416">
        <f>IF(Sheet1!F2796='Bonus Stats Analysis'!A1416, Sheet1!L2796," x")</f>
        <v>3</v>
      </c>
      <c r="E1416" t="s">
        <v>8221</v>
      </c>
      <c r="F1416">
        <v>12</v>
      </c>
    </row>
    <row r="1417" spans="1:6" x14ac:dyDescent="0.2">
      <c r="A1417" t="s">
        <v>8219</v>
      </c>
      <c r="B1417">
        <f>IF(Sheet1!F2797='Bonus Stats Analysis'!A1417, Sheet1!L2797," x")</f>
        <v>20</v>
      </c>
      <c r="E1417" t="s">
        <v>8221</v>
      </c>
      <c r="F1417">
        <v>14</v>
      </c>
    </row>
    <row r="1418" spans="1:6" x14ac:dyDescent="0.2">
      <c r="A1418" t="s">
        <v>8219</v>
      </c>
      <c r="B1418">
        <f>IF(Sheet1!F2798='Bonus Stats Analysis'!A1418, Sheet1!L2798," x")</f>
        <v>21</v>
      </c>
      <c r="E1418" t="s">
        <v>8221</v>
      </c>
      <c r="F1418">
        <v>1</v>
      </c>
    </row>
    <row r="1419" spans="1:6" x14ac:dyDescent="0.2">
      <c r="A1419" t="s">
        <v>8219</v>
      </c>
      <c r="B1419">
        <f>IF(Sheet1!F2799='Bonus Stats Analysis'!A1419, Sheet1!L2799," x")</f>
        <v>94</v>
      </c>
      <c r="E1419" t="s">
        <v>8221</v>
      </c>
      <c r="F1419">
        <v>14</v>
      </c>
    </row>
    <row r="1420" spans="1:6" x14ac:dyDescent="0.2">
      <c r="A1420" t="s">
        <v>8219</v>
      </c>
      <c r="B1420">
        <f>IF(Sheet1!F2800='Bonus Stats Analysis'!A1420, Sheet1!L2800," x")</f>
        <v>139</v>
      </c>
      <c r="E1420" t="s">
        <v>8221</v>
      </c>
      <c r="F1420">
        <v>4</v>
      </c>
    </row>
    <row r="1421" spans="1:6" x14ac:dyDescent="0.2">
      <c r="A1421" t="s">
        <v>8219</v>
      </c>
      <c r="B1421">
        <f>IF(Sheet1!F2801='Bonus Stats Analysis'!A1421, Sheet1!L2801," x")</f>
        <v>130</v>
      </c>
      <c r="E1421" t="s">
        <v>8221</v>
      </c>
      <c r="F1421">
        <v>2</v>
      </c>
    </row>
    <row r="1422" spans="1:6" x14ac:dyDescent="0.2">
      <c r="A1422" t="s">
        <v>8219</v>
      </c>
      <c r="B1422">
        <f>IF(Sheet1!F2802='Bonus Stats Analysis'!A1422, Sheet1!L2802," x")</f>
        <v>31</v>
      </c>
      <c r="E1422" t="s">
        <v>8221</v>
      </c>
      <c r="F1422">
        <v>1</v>
      </c>
    </row>
    <row r="1423" spans="1:6" x14ac:dyDescent="0.2">
      <c r="A1423" t="s">
        <v>8219</v>
      </c>
      <c r="B1423">
        <f>IF(Sheet1!F2803='Bonus Stats Analysis'!A1423, Sheet1!L2803," x")</f>
        <v>13</v>
      </c>
      <c r="E1423" t="s">
        <v>8221</v>
      </c>
      <c r="F1423">
        <v>2</v>
      </c>
    </row>
    <row r="1424" spans="1:6" x14ac:dyDescent="0.2">
      <c r="A1424" t="s">
        <v>8219</v>
      </c>
      <c r="B1424">
        <f>IF(Sheet1!F2804='Bonus Stats Analysis'!A1424, Sheet1!L2804," x")</f>
        <v>90</v>
      </c>
      <c r="E1424" t="s">
        <v>8221</v>
      </c>
      <c r="F1424">
        <v>1</v>
      </c>
    </row>
    <row r="1425" spans="1:6" x14ac:dyDescent="0.2">
      <c r="A1425" t="s">
        <v>8219</v>
      </c>
      <c r="B1425">
        <f>IF(Sheet1!F2805='Bonus Stats Analysis'!A1425, Sheet1!L2805," x")</f>
        <v>141</v>
      </c>
      <c r="E1425" t="s">
        <v>8221</v>
      </c>
      <c r="F1425">
        <v>1</v>
      </c>
    </row>
    <row r="1426" spans="1:6" x14ac:dyDescent="0.2">
      <c r="A1426" t="s">
        <v>8219</v>
      </c>
      <c r="B1426">
        <f>IF(Sheet1!F2806='Bonus Stats Analysis'!A1426, Sheet1!L2806," x")</f>
        <v>23</v>
      </c>
      <c r="E1426" t="s">
        <v>8221</v>
      </c>
      <c r="F1426">
        <v>4</v>
      </c>
    </row>
    <row r="1427" spans="1:6" x14ac:dyDescent="0.2">
      <c r="A1427" t="s">
        <v>8219</v>
      </c>
      <c r="B1427">
        <f>IF(Sheet1!F2807='Bonus Stats Analysis'!A1427, Sheet1!L2807," x")</f>
        <v>18</v>
      </c>
      <c r="E1427" t="s">
        <v>8221</v>
      </c>
      <c r="F1427">
        <v>3</v>
      </c>
    </row>
    <row r="1428" spans="1:6" x14ac:dyDescent="0.2">
      <c r="A1428" t="s">
        <v>8219</v>
      </c>
      <c r="B1428">
        <f>IF(Sheet1!F2808='Bonus Stats Analysis'!A1428, Sheet1!L2808," x")</f>
        <v>76</v>
      </c>
      <c r="E1428" t="s">
        <v>8221</v>
      </c>
      <c r="F1428">
        <v>38</v>
      </c>
    </row>
    <row r="1429" spans="1:6" x14ac:dyDescent="0.2">
      <c r="A1429" t="s">
        <v>8219</v>
      </c>
      <c r="B1429">
        <f>IF(Sheet1!F2809='Bonus Stats Analysis'!A1429, Sheet1!L2809," x")</f>
        <v>93</v>
      </c>
      <c r="E1429" t="s">
        <v>8221</v>
      </c>
      <c r="F1429">
        <v>4</v>
      </c>
    </row>
    <row r="1430" spans="1:6" x14ac:dyDescent="0.2">
      <c r="A1430" t="s">
        <v>8219</v>
      </c>
      <c r="B1430">
        <f>IF(Sheet1!F2810='Bonus Stats Analysis'!A1430, Sheet1!L2810," x")</f>
        <v>69</v>
      </c>
      <c r="E1430" t="s">
        <v>8221</v>
      </c>
      <c r="F1430">
        <v>0</v>
      </c>
    </row>
    <row r="1431" spans="1:6" x14ac:dyDescent="0.2">
      <c r="A1431" t="s">
        <v>8219</v>
      </c>
      <c r="B1431">
        <f>IF(Sheet1!F2811='Bonus Stats Analysis'!A1431, Sheet1!L2811," x")</f>
        <v>21</v>
      </c>
      <c r="E1431" t="s">
        <v>8221</v>
      </c>
      <c r="F1431">
        <v>2</v>
      </c>
    </row>
    <row r="1432" spans="1:6" x14ac:dyDescent="0.2">
      <c r="A1432" t="s">
        <v>8219</v>
      </c>
      <c r="B1432">
        <f>IF(Sheet1!F2812='Bonus Stats Analysis'!A1432, Sheet1!L2812," x")</f>
        <v>57</v>
      </c>
      <c r="E1432" t="s">
        <v>8221</v>
      </c>
      <c r="F1432">
        <v>0</v>
      </c>
    </row>
    <row r="1433" spans="1:6" x14ac:dyDescent="0.2">
      <c r="A1433" t="s">
        <v>8219</v>
      </c>
      <c r="B1433">
        <f>IF(Sheet1!F2813='Bonus Stats Analysis'!A1433, Sheet1!L2813," x")</f>
        <v>108</v>
      </c>
      <c r="E1433" t="s">
        <v>8221</v>
      </c>
      <c r="F1433">
        <v>1</v>
      </c>
    </row>
    <row r="1434" spans="1:6" x14ac:dyDescent="0.2">
      <c r="A1434" t="s">
        <v>8219</v>
      </c>
      <c r="B1434">
        <f>IF(Sheet1!F2814='Bonus Stats Analysis'!A1434, Sheet1!L2814," x")</f>
        <v>83</v>
      </c>
      <c r="E1434" t="s">
        <v>8221</v>
      </c>
      <c r="F1434">
        <v>7</v>
      </c>
    </row>
    <row r="1435" spans="1:6" x14ac:dyDescent="0.2">
      <c r="A1435" t="s">
        <v>8219</v>
      </c>
      <c r="B1435">
        <f>IF(Sheet1!F2815='Bonus Stats Analysis'!A1435, Sheet1!L2815," x")</f>
        <v>96</v>
      </c>
      <c r="E1435" t="s">
        <v>8221</v>
      </c>
      <c r="F1435">
        <v>2</v>
      </c>
    </row>
    <row r="1436" spans="1:6" x14ac:dyDescent="0.2">
      <c r="A1436" t="s">
        <v>8219</v>
      </c>
      <c r="B1436">
        <f>IF(Sheet1!F2816='Bonus Stats Analysis'!A1436, Sheet1!L2816," x")</f>
        <v>64</v>
      </c>
      <c r="E1436" t="s">
        <v>8221</v>
      </c>
      <c r="F1436">
        <v>4</v>
      </c>
    </row>
    <row r="1437" spans="1:6" x14ac:dyDescent="0.2">
      <c r="A1437" t="s">
        <v>8219</v>
      </c>
      <c r="B1437">
        <f>IF(Sheet1!F2817='Bonus Stats Analysis'!A1437, Sheet1!L2817," x")</f>
        <v>14</v>
      </c>
      <c r="E1437" t="s">
        <v>8221</v>
      </c>
      <c r="F1437">
        <v>4</v>
      </c>
    </row>
    <row r="1438" spans="1:6" x14ac:dyDescent="0.2">
      <c r="A1438" t="s">
        <v>8219</v>
      </c>
      <c r="B1438">
        <f>IF(Sheet1!F2818='Bonus Stats Analysis'!A1438, Sheet1!L2818," x")</f>
        <v>169</v>
      </c>
      <c r="E1438" t="s">
        <v>8221</v>
      </c>
      <c r="F1438">
        <v>3</v>
      </c>
    </row>
    <row r="1439" spans="1:6" x14ac:dyDescent="0.2">
      <c r="A1439" t="s">
        <v>8219</v>
      </c>
      <c r="B1439">
        <f>IF(Sheet1!F2819='Bonus Stats Analysis'!A1439, Sheet1!L2819," x")</f>
        <v>33</v>
      </c>
      <c r="E1439" t="s">
        <v>8221</v>
      </c>
      <c r="F1439">
        <v>2</v>
      </c>
    </row>
    <row r="1440" spans="1:6" x14ac:dyDescent="0.2">
      <c r="A1440" t="s">
        <v>8219</v>
      </c>
      <c r="B1440">
        <f>IF(Sheet1!F2820='Bonus Stats Analysis'!A1440, Sheet1!L2820," x")</f>
        <v>102</v>
      </c>
      <c r="E1440" t="s">
        <v>8221</v>
      </c>
      <c r="F1440">
        <v>197</v>
      </c>
    </row>
    <row r="1441" spans="1:6" x14ac:dyDescent="0.2">
      <c r="A1441" t="s">
        <v>8219</v>
      </c>
      <c r="B1441">
        <f>IF(Sheet1!F2821='Bonus Stats Analysis'!A1441, Sheet1!L2821," x")</f>
        <v>104</v>
      </c>
      <c r="E1441" t="s">
        <v>8221</v>
      </c>
      <c r="F1441">
        <v>0</v>
      </c>
    </row>
    <row r="1442" spans="1:6" x14ac:dyDescent="0.2">
      <c r="A1442" t="s">
        <v>8219</v>
      </c>
      <c r="B1442">
        <f>IF(Sheet1!F2822='Bonus Stats Analysis'!A1442, Sheet1!L2822," x")</f>
        <v>20</v>
      </c>
      <c r="E1442" t="s">
        <v>8221</v>
      </c>
      <c r="F1442">
        <v>1</v>
      </c>
    </row>
    <row r="1443" spans="1:6" x14ac:dyDescent="0.2">
      <c r="A1443" t="s">
        <v>8219</v>
      </c>
      <c r="B1443">
        <f>IF(Sheet1!F2823='Bonus Stats Analysis'!A1443, Sheet1!L2823," x")</f>
        <v>35</v>
      </c>
      <c r="E1443" t="s">
        <v>8221</v>
      </c>
      <c r="F1443">
        <v>4</v>
      </c>
    </row>
    <row r="1444" spans="1:6" x14ac:dyDescent="0.2">
      <c r="A1444" t="s">
        <v>8219</v>
      </c>
      <c r="B1444">
        <f>IF(Sheet1!F2824='Bonus Stats Analysis'!A1444, Sheet1!L2824," x")</f>
        <v>94</v>
      </c>
      <c r="E1444" t="s">
        <v>8221</v>
      </c>
      <c r="F1444">
        <v>0</v>
      </c>
    </row>
    <row r="1445" spans="1:6" x14ac:dyDescent="0.2">
      <c r="A1445" t="s">
        <v>8219</v>
      </c>
      <c r="B1445">
        <f>IF(Sheet1!F2825='Bonus Stats Analysis'!A1445, Sheet1!L2825," x")</f>
        <v>14</v>
      </c>
      <c r="E1445" t="s">
        <v>8221</v>
      </c>
      <c r="F1445">
        <v>7</v>
      </c>
    </row>
    <row r="1446" spans="1:6" x14ac:dyDescent="0.2">
      <c r="A1446" t="s">
        <v>8219</v>
      </c>
      <c r="B1446">
        <f>IF(Sheet1!F2826='Bonus Stats Analysis'!A1446, Sheet1!L2826," x")</f>
        <v>15</v>
      </c>
      <c r="E1446" t="s">
        <v>8221</v>
      </c>
      <c r="F1446">
        <v>11</v>
      </c>
    </row>
    <row r="1447" spans="1:6" x14ac:dyDescent="0.2">
      <c r="A1447" t="s">
        <v>8219</v>
      </c>
      <c r="B1447">
        <f>IF(Sheet1!F2827='Bonus Stats Analysis'!A1447, Sheet1!L2827," x")</f>
        <v>51</v>
      </c>
      <c r="E1447" t="s">
        <v>8221</v>
      </c>
      <c r="F1447">
        <v>0</v>
      </c>
    </row>
    <row r="1448" spans="1:6" x14ac:dyDescent="0.2">
      <c r="A1448" t="s">
        <v>8219</v>
      </c>
      <c r="B1448">
        <f>IF(Sheet1!F2828='Bonus Stats Analysis'!A1448, Sheet1!L2828," x")</f>
        <v>19</v>
      </c>
      <c r="E1448" t="s">
        <v>8221</v>
      </c>
      <c r="F1448">
        <v>6</v>
      </c>
    </row>
    <row r="1449" spans="1:6" x14ac:dyDescent="0.2">
      <c r="A1449" t="s">
        <v>8219</v>
      </c>
      <c r="B1449">
        <f>IF(Sheet1!F2829='Bonus Stats Analysis'!A1449, Sheet1!L2829," x")</f>
        <v>23</v>
      </c>
      <c r="E1449" t="s">
        <v>8221</v>
      </c>
      <c r="F1449">
        <v>0</v>
      </c>
    </row>
    <row r="1450" spans="1:6" x14ac:dyDescent="0.2">
      <c r="A1450" t="s">
        <v>8219</v>
      </c>
      <c r="B1450">
        <f>IF(Sheet1!F2830='Bonus Stats Analysis'!A1450, Sheet1!L2830," x")</f>
        <v>97</v>
      </c>
      <c r="E1450" t="s">
        <v>8221</v>
      </c>
      <c r="F1450">
        <v>7</v>
      </c>
    </row>
    <row r="1451" spans="1:6" x14ac:dyDescent="0.2">
      <c r="A1451" t="s">
        <v>8219</v>
      </c>
      <c r="B1451">
        <f>IF(Sheet1!F2831='Bonus Stats Analysis'!A1451, Sheet1!L2831," x")</f>
        <v>76</v>
      </c>
      <c r="E1451" t="s">
        <v>8221</v>
      </c>
      <c r="F1451">
        <v>94</v>
      </c>
    </row>
    <row r="1452" spans="1:6" x14ac:dyDescent="0.2">
      <c r="A1452" t="s">
        <v>8219</v>
      </c>
      <c r="B1452">
        <f>IF(Sheet1!F2832='Bonus Stats Analysis'!A1452, Sheet1!L2832," x")</f>
        <v>11</v>
      </c>
      <c r="E1452" t="s">
        <v>8221</v>
      </c>
      <c r="F1452">
        <v>2</v>
      </c>
    </row>
    <row r="1453" spans="1:6" x14ac:dyDescent="0.2">
      <c r="A1453" t="s">
        <v>8219</v>
      </c>
      <c r="B1453">
        <f>IF(Sheet1!F2833='Bonus Stats Analysis'!A1453, Sheet1!L2833," x")</f>
        <v>52</v>
      </c>
      <c r="E1453" t="s">
        <v>8221</v>
      </c>
      <c r="F1453">
        <v>25</v>
      </c>
    </row>
    <row r="1454" spans="1:6" x14ac:dyDescent="0.2">
      <c r="A1454" t="s">
        <v>8219</v>
      </c>
      <c r="B1454">
        <f>IF(Sheet1!F2834='Bonus Stats Analysis'!A1454, Sheet1!L2834," x")</f>
        <v>95</v>
      </c>
      <c r="E1454" t="s">
        <v>8221</v>
      </c>
      <c r="F1454">
        <v>17</v>
      </c>
    </row>
    <row r="1455" spans="1:6" x14ac:dyDescent="0.2">
      <c r="A1455" t="s">
        <v>8219</v>
      </c>
      <c r="B1455">
        <f>IF(Sheet1!F2835='Bonus Stats Analysis'!A1455, Sheet1!L2835," x")</f>
        <v>35</v>
      </c>
      <c r="E1455" t="s">
        <v>8221</v>
      </c>
      <c r="F1455">
        <v>2</v>
      </c>
    </row>
    <row r="1456" spans="1:6" x14ac:dyDescent="0.2">
      <c r="A1456" t="s">
        <v>8219</v>
      </c>
      <c r="B1456">
        <f>IF(Sheet1!F2836='Bonus Stats Analysis'!A1456, Sheet1!L2836," x")</f>
        <v>21</v>
      </c>
      <c r="E1456" t="s">
        <v>8221</v>
      </c>
      <c r="F1456">
        <v>4</v>
      </c>
    </row>
    <row r="1457" spans="1:6" x14ac:dyDescent="0.2">
      <c r="A1457" t="s">
        <v>8219</v>
      </c>
      <c r="B1457">
        <f>IF(Sheet1!F2837='Bonus Stats Analysis'!A1457, Sheet1!L2837," x")</f>
        <v>93</v>
      </c>
      <c r="E1457" t="s">
        <v>8221</v>
      </c>
      <c r="F1457">
        <v>5</v>
      </c>
    </row>
    <row r="1458" spans="1:6" x14ac:dyDescent="0.2">
      <c r="A1458" t="s">
        <v>8219</v>
      </c>
      <c r="B1458">
        <f>IF(Sheet1!F2838='Bonus Stats Analysis'!A1458, Sheet1!L2838," x")</f>
        <v>11</v>
      </c>
      <c r="E1458" t="s">
        <v>8221</v>
      </c>
      <c r="F1458">
        <v>2</v>
      </c>
    </row>
    <row r="1459" spans="1:6" x14ac:dyDescent="0.2">
      <c r="A1459" t="s">
        <v>8219</v>
      </c>
      <c r="B1459">
        <f>IF(Sheet1!F2839='Bonus Stats Analysis'!A1459, Sheet1!L2839," x")</f>
        <v>21</v>
      </c>
      <c r="E1459" t="s">
        <v>8221</v>
      </c>
      <c r="F1459">
        <v>2</v>
      </c>
    </row>
    <row r="1460" spans="1:6" x14ac:dyDescent="0.2">
      <c r="A1460" t="s">
        <v>8219</v>
      </c>
      <c r="B1460">
        <f>IF(Sheet1!F2840='Bonus Stats Analysis'!A1460, Sheet1!L2840," x")</f>
        <v>54</v>
      </c>
      <c r="E1460" t="s">
        <v>8221</v>
      </c>
      <c r="F1460">
        <v>3</v>
      </c>
    </row>
    <row r="1461" spans="1:6" x14ac:dyDescent="0.2">
      <c r="A1461" t="s">
        <v>8219</v>
      </c>
      <c r="B1461">
        <f>IF(Sheet1!F2841='Bonus Stats Analysis'!A1461, Sheet1!L2841," x")</f>
        <v>31</v>
      </c>
      <c r="E1461" t="s">
        <v>8221</v>
      </c>
      <c r="F1461">
        <v>0</v>
      </c>
    </row>
    <row r="1462" spans="1:6" x14ac:dyDescent="0.2">
      <c r="A1462" t="s">
        <v>8219</v>
      </c>
      <c r="B1462">
        <f>IF(Sheet1!F2842='Bonus Stats Analysis'!A1462, Sheet1!L2842," x")</f>
        <v>132</v>
      </c>
      <c r="E1462" t="s">
        <v>8221</v>
      </c>
      <c r="F1462">
        <v>4</v>
      </c>
    </row>
    <row r="1463" spans="1:6" x14ac:dyDescent="0.2">
      <c r="A1463" t="s">
        <v>8219</v>
      </c>
      <c r="B1463">
        <f>IF(Sheet1!F2923='Bonus Stats Analysis'!A1463, Sheet1!L2923," x")</f>
        <v>3</v>
      </c>
      <c r="E1463" t="s">
        <v>8221</v>
      </c>
      <c r="F1463">
        <v>1</v>
      </c>
    </row>
    <row r="1464" spans="1:6" x14ac:dyDescent="0.2">
      <c r="A1464" t="s">
        <v>8219</v>
      </c>
      <c r="B1464">
        <f>IF(Sheet1!F2924='Bonus Stats Analysis'!A1464, Sheet1!L2924," x")</f>
        <v>6</v>
      </c>
      <c r="E1464" t="s">
        <v>8221</v>
      </c>
      <c r="F1464">
        <v>12</v>
      </c>
    </row>
    <row r="1465" spans="1:6" x14ac:dyDescent="0.2">
      <c r="A1465" t="s">
        <v>8219</v>
      </c>
      <c r="B1465">
        <f>IF(Sheet1!F2925='Bonus Stats Analysis'!A1465, Sheet1!L2925," x")</f>
        <v>10</v>
      </c>
      <c r="E1465" t="s">
        <v>8221</v>
      </c>
      <c r="F1465">
        <v>4</v>
      </c>
    </row>
    <row r="1466" spans="1:6" x14ac:dyDescent="0.2">
      <c r="A1466" t="s">
        <v>8219</v>
      </c>
      <c r="B1466">
        <f>IF(Sheet1!F2926='Bonus Stats Analysis'!A1466, Sheet1!L2926," x")</f>
        <v>147</v>
      </c>
      <c r="E1466" t="s">
        <v>8221</v>
      </c>
      <c r="F1466">
        <v>91</v>
      </c>
    </row>
    <row r="1467" spans="1:6" x14ac:dyDescent="0.2">
      <c r="A1467" t="s">
        <v>8219</v>
      </c>
      <c r="B1467">
        <f>IF(Sheet1!F2927='Bonus Stats Analysis'!A1467, Sheet1!L2927," x")</f>
        <v>199</v>
      </c>
      <c r="E1467" t="s">
        <v>8221</v>
      </c>
      <c r="F1467">
        <v>1</v>
      </c>
    </row>
    <row r="1468" spans="1:6" x14ac:dyDescent="0.2">
      <c r="A1468" t="s">
        <v>8219</v>
      </c>
      <c r="B1468">
        <f>IF(Sheet1!F2928='Bonus Stats Analysis'!A1468, Sheet1!L2928," x")</f>
        <v>50</v>
      </c>
      <c r="E1468" t="s">
        <v>8221</v>
      </c>
      <c r="F1468">
        <v>1</v>
      </c>
    </row>
    <row r="1469" spans="1:6" x14ac:dyDescent="0.2">
      <c r="A1469" t="s">
        <v>8219</v>
      </c>
      <c r="B1469">
        <f>IF(Sheet1!F2929='Bonus Stats Analysis'!A1469, Sheet1!L2929," x")</f>
        <v>21</v>
      </c>
      <c r="E1469" t="s">
        <v>8221</v>
      </c>
      <c r="F1469">
        <v>0</v>
      </c>
    </row>
    <row r="1470" spans="1:6" x14ac:dyDescent="0.2">
      <c r="A1470" t="s">
        <v>8219</v>
      </c>
      <c r="B1470">
        <f>IF(Sheet1!F2930='Bonus Stats Analysis'!A1470, Sheet1!L2930," x")</f>
        <v>24</v>
      </c>
      <c r="E1470" t="s">
        <v>8221</v>
      </c>
      <c r="F1470">
        <v>13</v>
      </c>
    </row>
    <row r="1471" spans="1:6" x14ac:dyDescent="0.2">
      <c r="A1471" t="s">
        <v>8219</v>
      </c>
      <c r="B1471">
        <f>IF(Sheet1!F2931='Bonus Stats Analysis'!A1471, Sheet1!L2931," x")</f>
        <v>32</v>
      </c>
      <c r="E1471" t="s">
        <v>8221</v>
      </c>
      <c r="F1471">
        <v>2</v>
      </c>
    </row>
    <row r="1472" spans="1:6" x14ac:dyDescent="0.2">
      <c r="A1472" t="s">
        <v>8219</v>
      </c>
      <c r="B1472">
        <f>IF(Sheet1!F2932='Bonus Stats Analysis'!A1472, Sheet1!L2932," x")</f>
        <v>62</v>
      </c>
      <c r="E1472" t="s">
        <v>8221</v>
      </c>
      <c r="F1472">
        <v>0</v>
      </c>
    </row>
    <row r="1473" spans="1:6" x14ac:dyDescent="0.2">
      <c r="A1473" t="s">
        <v>8219</v>
      </c>
      <c r="B1473">
        <f>IF(Sheet1!F2933='Bonus Stats Analysis'!A1473, Sheet1!L2933," x")</f>
        <v>9</v>
      </c>
      <c r="E1473" t="s">
        <v>8221</v>
      </c>
      <c r="F1473">
        <v>21</v>
      </c>
    </row>
    <row r="1474" spans="1:6" x14ac:dyDescent="0.2">
      <c r="A1474" t="s">
        <v>8219</v>
      </c>
      <c r="B1474">
        <f>IF(Sheet1!F2934='Bonus Stats Analysis'!A1474, Sheet1!L2934," x")</f>
        <v>38</v>
      </c>
      <c r="E1474" t="s">
        <v>8221</v>
      </c>
      <c r="F1474">
        <v>9</v>
      </c>
    </row>
    <row r="1475" spans="1:6" x14ac:dyDescent="0.2">
      <c r="A1475" t="s">
        <v>8219</v>
      </c>
      <c r="B1475">
        <f>IF(Sheet1!F2935='Bonus Stats Analysis'!A1475, Sheet1!L2935," x")</f>
        <v>54</v>
      </c>
      <c r="E1475" t="s">
        <v>8221</v>
      </c>
      <c r="F1475">
        <v>6</v>
      </c>
    </row>
    <row r="1476" spans="1:6" x14ac:dyDescent="0.2">
      <c r="A1476" t="s">
        <v>8219</v>
      </c>
      <c r="B1476">
        <f>IF(Sheet1!F2936='Bonus Stats Analysis'!A1476, Sheet1!L2936," x")</f>
        <v>37</v>
      </c>
      <c r="E1476" t="s">
        <v>8221</v>
      </c>
      <c r="F1476">
        <v>4</v>
      </c>
    </row>
    <row r="1477" spans="1:6" x14ac:dyDescent="0.2">
      <c r="A1477" t="s">
        <v>8219</v>
      </c>
      <c r="B1477">
        <f>IF(Sheet1!F2937='Bonus Stats Analysis'!A1477, Sheet1!L2937," x")</f>
        <v>39</v>
      </c>
      <c r="E1477" t="s">
        <v>8221</v>
      </c>
      <c r="F1477">
        <v>7</v>
      </c>
    </row>
    <row r="1478" spans="1:6" x14ac:dyDescent="0.2">
      <c r="A1478" t="s">
        <v>8219</v>
      </c>
      <c r="B1478">
        <f>IF(Sheet1!F2938='Bonus Stats Analysis'!A1478, Sheet1!L2938," x")</f>
        <v>34</v>
      </c>
      <c r="E1478" t="s">
        <v>8221</v>
      </c>
      <c r="F1478">
        <v>5</v>
      </c>
    </row>
    <row r="1479" spans="1:6" x14ac:dyDescent="0.2">
      <c r="A1479" t="s">
        <v>8219</v>
      </c>
      <c r="B1479">
        <f>IF(Sheet1!F2939='Bonus Stats Analysis'!A1479, Sheet1!L2939," x")</f>
        <v>55</v>
      </c>
      <c r="E1479" t="s">
        <v>8221</v>
      </c>
      <c r="F1479">
        <v>0</v>
      </c>
    </row>
    <row r="1480" spans="1:6" x14ac:dyDescent="0.2">
      <c r="A1480" t="s">
        <v>8219</v>
      </c>
      <c r="B1480">
        <f>IF(Sheet1!F2940='Bonus Stats Analysis'!A1480, Sheet1!L2940," x")</f>
        <v>32</v>
      </c>
      <c r="E1480" t="s">
        <v>8221</v>
      </c>
      <c r="F1480">
        <v>3</v>
      </c>
    </row>
    <row r="1481" spans="1:6" x14ac:dyDescent="0.2">
      <c r="A1481" t="s">
        <v>8219</v>
      </c>
      <c r="B1481">
        <f>IF(Sheet1!F2941='Bonus Stats Analysis'!A1481, Sheet1!L2941," x")</f>
        <v>25</v>
      </c>
      <c r="E1481" t="s">
        <v>8221</v>
      </c>
      <c r="F1481">
        <v>9</v>
      </c>
    </row>
    <row r="1482" spans="1:6" x14ac:dyDescent="0.2">
      <c r="A1482" t="s">
        <v>8219</v>
      </c>
      <c r="B1482">
        <f>IF(Sheet1!F2942='Bonus Stats Analysis'!A1482, Sheet1!L2942," x")</f>
        <v>33</v>
      </c>
      <c r="E1482" t="s">
        <v>8221</v>
      </c>
      <c r="F1482">
        <v>6</v>
      </c>
    </row>
    <row r="1483" spans="1:6" x14ac:dyDescent="0.2">
      <c r="A1483" t="s">
        <v>8219</v>
      </c>
      <c r="B1483">
        <f>IF(Sheet1!F2963='Bonus Stats Analysis'!A1483, Sheet1!L2963," x")</f>
        <v>108</v>
      </c>
      <c r="E1483" t="s">
        <v>8221</v>
      </c>
      <c r="F1483">
        <v>4</v>
      </c>
    </row>
    <row r="1484" spans="1:6" x14ac:dyDescent="0.2">
      <c r="A1484" t="s">
        <v>8219</v>
      </c>
      <c r="B1484">
        <f>IF(Sheet1!F2964='Bonus Stats Analysis'!A1484, Sheet1!L2964," x")</f>
        <v>20</v>
      </c>
      <c r="E1484" t="s">
        <v>8221</v>
      </c>
      <c r="F1484">
        <v>1</v>
      </c>
    </row>
    <row r="1485" spans="1:6" x14ac:dyDescent="0.2">
      <c r="A1485" t="s">
        <v>8219</v>
      </c>
      <c r="B1485">
        <f>IF(Sheet1!F2965='Bonus Stats Analysis'!A1485, Sheet1!L2965," x")</f>
        <v>98</v>
      </c>
      <c r="E1485" t="s">
        <v>8221</v>
      </c>
      <c r="F1485">
        <v>17</v>
      </c>
    </row>
    <row r="1486" spans="1:6" x14ac:dyDescent="0.2">
      <c r="A1486" t="s">
        <v>8219</v>
      </c>
      <c r="B1486">
        <f>IF(Sheet1!F2966='Bonus Stats Analysis'!A1486, Sheet1!L2966," x")</f>
        <v>196</v>
      </c>
      <c r="E1486" t="s">
        <v>8221</v>
      </c>
      <c r="F1486">
        <v>1</v>
      </c>
    </row>
    <row r="1487" spans="1:6" x14ac:dyDescent="0.2">
      <c r="A1487" t="s">
        <v>8219</v>
      </c>
      <c r="B1487">
        <f>IF(Sheet1!F2967='Bonus Stats Analysis'!A1487, Sheet1!L2967," x")</f>
        <v>39</v>
      </c>
      <c r="E1487" t="s">
        <v>8221</v>
      </c>
      <c r="F1487">
        <v>13</v>
      </c>
    </row>
    <row r="1488" spans="1:6" x14ac:dyDescent="0.2">
      <c r="A1488" t="s">
        <v>8219</v>
      </c>
      <c r="B1488">
        <f>IF(Sheet1!F2968='Bonus Stats Analysis'!A1488, Sheet1!L2968," x")</f>
        <v>128</v>
      </c>
      <c r="E1488" t="s">
        <v>8221</v>
      </c>
      <c r="F1488">
        <v>6</v>
      </c>
    </row>
    <row r="1489" spans="1:6" x14ac:dyDescent="0.2">
      <c r="A1489" t="s">
        <v>8219</v>
      </c>
      <c r="B1489">
        <f>IF(Sheet1!F2969='Bonus Stats Analysis'!A1489, Sheet1!L2969," x")</f>
        <v>71</v>
      </c>
      <c r="E1489" t="s">
        <v>8221</v>
      </c>
      <c r="F1489">
        <v>0</v>
      </c>
    </row>
    <row r="1490" spans="1:6" x14ac:dyDescent="0.2">
      <c r="A1490" t="s">
        <v>8219</v>
      </c>
      <c r="B1490">
        <f>IF(Sheet1!F2970='Bonus Stats Analysis'!A1490, Sheet1!L2970," x")</f>
        <v>47</v>
      </c>
      <c r="E1490" t="s">
        <v>8221</v>
      </c>
      <c r="F1490">
        <v>2</v>
      </c>
    </row>
    <row r="1491" spans="1:6" x14ac:dyDescent="0.2">
      <c r="A1491" t="s">
        <v>8219</v>
      </c>
      <c r="B1491">
        <f>IF(Sheet1!F2971='Bonus Stats Analysis'!A1491, Sheet1!L2971," x")</f>
        <v>17</v>
      </c>
      <c r="E1491" t="s">
        <v>8221</v>
      </c>
      <c r="F1491">
        <v>2</v>
      </c>
    </row>
    <row r="1492" spans="1:6" x14ac:dyDescent="0.2">
      <c r="A1492" t="s">
        <v>8219</v>
      </c>
      <c r="B1492">
        <f>IF(Sheet1!F2972='Bonus Stats Analysis'!A1492, Sheet1!L2972," x")</f>
        <v>91</v>
      </c>
      <c r="E1492" t="s">
        <v>8221</v>
      </c>
      <c r="F1492">
        <v>21</v>
      </c>
    </row>
    <row r="1493" spans="1:6" x14ac:dyDescent="0.2">
      <c r="A1493" t="s">
        <v>8219</v>
      </c>
      <c r="B1493">
        <f>IF(Sheet1!F2973='Bonus Stats Analysis'!A1493, Sheet1!L2973," x")</f>
        <v>43</v>
      </c>
      <c r="E1493" t="s">
        <v>8221</v>
      </c>
      <c r="F1493">
        <v>13</v>
      </c>
    </row>
    <row r="1494" spans="1:6" x14ac:dyDescent="0.2">
      <c r="A1494" t="s">
        <v>8219</v>
      </c>
      <c r="B1494">
        <f>IF(Sheet1!F2974='Bonus Stats Analysis'!A1494, Sheet1!L2974," x")</f>
        <v>17</v>
      </c>
      <c r="E1494" t="s">
        <v>8221</v>
      </c>
      <c r="F1494">
        <v>0</v>
      </c>
    </row>
    <row r="1495" spans="1:6" x14ac:dyDescent="0.2">
      <c r="A1495" t="s">
        <v>8219</v>
      </c>
      <c r="B1495">
        <f>IF(Sheet1!F2975='Bonus Stats Analysis'!A1495, Sheet1!L2975," x")</f>
        <v>33</v>
      </c>
      <c r="E1495" t="s">
        <v>8221</v>
      </c>
      <c r="F1495">
        <v>6</v>
      </c>
    </row>
    <row r="1496" spans="1:6" x14ac:dyDescent="0.2">
      <c r="A1496" t="s">
        <v>8219</v>
      </c>
      <c r="B1496">
        <f>IF(Sheet1!F2976='Bonus Stats Analysis'!A1496, Sheet1!L2976," x")</f>
        <v>87</v>
      </c>
      <c r="E1496" t="s">
        <v>8221</v>
      </c>
      <c r="F1496">
        <v>0</v>
      </c>
    </row>
    <row r="1497" spans="1:6" x14ac:dyDescent="0.2">
      <c r="A1497" t="s">
        <v>8219</v>
      </c>
      <c r="B1497">
        <f>IF(Sheet1!F2977='Bonus Stats Analysis'!A1497, Sheet1!L2977," x")</f>
        <v>113</v>
      </c>
      <c r="E1497" t="s">
        <v>8221</v>
      </c>
      <c r="F1497">
        <v>1</v>
      </c>
    </row>
    <row r="1498" spans="1:6" x14ac:dyDescent="0.2">
      <c r="A1498" t="s">
        <v>8219</v>
      </c>
      <c r="B1498">
        <f>IF(Sheet1!F2978='Bonus Stats Analysis'!A1498, Sheet1!L2978," x")</f>
        <v>14</v>
      </c>
      <c r="E1498" t="s">
        <v>8221</v>
      </c>
      <c r="F1498">
        <v>0</v>
      </c>
    </row>
    <row r="1499" spans="1:6" x14ac:dyDescent="0.2">
      <c r="A1499" t="s">
        <v>8219</v>
      </c>
      <c r="B1499">
        <f>IF(Sheet1!F2979='Bonus Stats Analysis'!A1499, Sheet1!L2979," x")</f>
        <v>30</v>
      </c>
      <c r="E1499" t="s">
        <v>8221</v>
      </c>
      <c r="F1499">
        <v>12</v>
      </c>
    </row>
    <row r="1500" spans="1:6" x14ac:dyDescent="0.2">
      <c r="A1500" t="s">
        <v>8219</v>
      </c>
      <c r="B1500">
        <f>IF(Sheet1!F2980='Bonus Stats Analysis'!A1500, Sheet1!L2980," x")</f>
        <v>16</v>
      </c>
      <c r="E1500" t="s">
        <v>8221</v>
      </c>
      <c r="F1500">
        <v>2</v>
      </c>
    </row>
    <row r="1501" spans="1:6" x14ac:dyDescent="0.2">
      <c r="A1501" t="s">
        <v>8219</v>
      </c>
      <c r="B1501">
        <f>IF(Sheet1!F2981='Bonus Stats Analysis'!A1501, Sheet1!L2981," x")</f>
        <v>46</v>
      </c>
      <c r="E1501" t="s">
        <v>8221</v>
      </c>
      <c r="F1501">
        <v>6</v>
      </c>
    </row>
    <row r="1502" spans="1:6" x14ac:dyDescent="0.2">
      <c r="A1502" t="s">
        <v>8219</v>
      </c>
      <c r="B1502">
        <f>IF(Sheet1!F2982='Bonus Stats Analysis'!A1502, Sheet1!L2982," x")</f>
        <v>24</v>
      </c>
      <c r="E1502" t="s">
        <v>8221</v>
      </c>
      <c r="F1502">
        <v>1</v>
      </c>
    </row>
    <row r="1503" spans="1:6" x14ac:dyDescent="0.2">
      <c r="A1503" t="s">
        <v>8219</v>
      </c>
      <c r="B1503">
        <f>IF(Sheet1!F2983='Bonus Stats Analysis'!A1503, Sheet1!L2983," x")</f>
        <v>97</v>
      </c>
      <c r="E1503" t="s">
        <v>8221</v>
      </c>
      <c r="F1503">
        <v>1</v>
      </c>
    </row>
    <row r="1504" spans="1:6" x14ac:dyDescent="0.2">
      <c r="A1504" t="s">
        <v>8219</v>
      </c>
      <c r="B1504">
        <f>IF(Sheet1!F2984='Bonus Stats Analysis'!A1504, Sheet1!L2984," x")</f>
        <v>59</v>
      </c>
      <c r="E1504" t="s">
        <v>8221</v>
      </c>
      <c r="F1504">
        <v>5</v>
      </c>
    </row>
    <row r="1505" spans="1:6" x14ac:dyDescent="0.2">
      <c r="A1505" t="s">
        <v>8219</v>
      </c>
      <c r="B1505">
        <f>IF(Sheet1!F2985='Bonus Stats Analysis'!A1505, Sheet1!L2985," x")</f>
        <v>1095</v>
      </c>
      <c r="E1505" t="s">
        <v>8221</v>
      </c>
      <c r="F1505">
        <v>0</v>
      </c>
    </row>
    <row r="1506" spans="1:6" x14ac:dyDescent="0.2">
      <c r="A1506" t="s">
        <v>8219</v>
      </c>
      <c r="B1506">
        <f>IF(Sheet1!F2986='Bonus Stats Analysis'!A1506, Sheet1!L2986," x")</f>
        <v>218</v>
      </c>
      <c r="E1506" t="s">
        <v>8221</v>
      </c>
      <c r="F1506">
        <v>3</v>
      </c>
    </row>
    <row r="1507" spans="1:6" x14ac:dyDescent="0.2">
      <c r="A1507" t="s">
        <v>8219</v>
      </c>
      <c r="B1507">
        <f>IF(Sheet1!F2987='Bonus Stats Analysis'!A1507, Sheet1!L2987," x")</f>
        <v>111</v>
      </c>
      <c r="E1507" t="s">
        <v>8221</v>
      </c>
      <c r="F1507">
        <v>8</v>
      </c>
    </row>
    <row r="1508" spans="1:6" x14ac:dyDescent="0.2">
      <c r="A1508" t="s">
        <v>8219</v>
      </c>
      <c r="B1508">
        <f>IF(Sheet1!F2988='Bonus Stats Analysis'!A1508, Sheet1!L2988," x")</f>
        <v>56</v>
      </c>
      <c r="E1508" t="s">
        <v>8221</v>
      </c>
      <c r="F1508">
        <v>3</v>
      </c>
    </row>
    <row r="1509" spans="1:6" x14ac:dyDescent="0.2">
      <c r="A1509" t="s">
        <v>8219</v>
      </c>
      <c r="B1509">
        <f>IF(Sheet1!F2989='Bonus Stats Analysis'!A1509, Sheet1!L2989," x")</f>
        <v>265</v>
      </c>
      <c r="E1509" t="s">
        <v>8221</v>
      </c>
      <c r="F1509">
        <v>8</v>
      </c>
    </row>
    <row r="1510" spans="1:6" x14ac:dyDescent="0.2">
      <c r="A1510" t="s">
        <v>8219</v>
      </c>
      <c r="B1510">
        <f>IF(Sheet1!F2990='Bonus Stats Analysis'!A1510, Sheet1!L2990," x")</f>
        <v>28</v>
      </c>
      <c r="E1510" t="s">
        <v>8221</v>
      </c>
      <c r="F1510">
        <v>1</v>
      </c>
    </row>
    <row r="1511" spans="1:6" x14ac:dyDescent="0.2">
      <c r="A1511" t="s">
        <v>8219</v>
      </c>
      <c r="B1511">
        <f>IF(Sheet1!F2991='Bonus Stats Analysis'!A1511, Sheet1!L2991," x")</f>
        <v>364</v>
      </c>
      <c r="E1511" t="s">
        <v>8221</v>
      </c>
      <c r="F1511">
        <v>4</v>
      </c>
    </row>
    <row r="1512" spans="1:6" x14ac:dyDescent="0.2">
      <c r="A1512" t="s">
        <v>8219</v>
      </c>
      <c r="B1512">
        <f>IF(Sheet1!F2992='Bonus Stats Analysis'!A1512, Sheet1!L2992," x")</f>
        <v>27</v>
      </c>
      <c r="E1512" t="s">
        <v>8221</v>
      </c>
      <c r="F1512">
        <v>8</v>
      </c>
    </row>
    <row r="1513" spans="1:6" x14ac:dyDescent="0.2">
      <c r="A1513" t="s">
        <v>8219</v>
      </c>
      <c r="B1513">
        <f>IF(Sheet1!F2993='Bonus Stats Analysis'!A1513, Sheet1!L2993," x")</f>
        <v>93</v>
      </c>
      <c r="E1513" t="s">
        <v>8221</v>
      </c>
      <c r="F1513">
        <v>1</v>
      </c>
    </row>
    <row r="1514" spans="1:6" x14ac:dyDescent="0.2">
      <c r="A1514" t="s">
        <v>8219</v>
      </c>
      <c r="B1514">
        <f>IF(Sheet1!F2994='Bonus Stats Analysis'!A1514, Sheet1!L2994," x")</f>
        <v>64</v>
      </c>
      <c r="E1514" t="s">
        <v>8221</v>
      </c>
      <c r="F1514">
        <v>5</v>
      </c>
    </row>
    <row r="1515" spans="1:6" x14ac:dyDescent="0.2">
      <c r="A1515" t="s">
        <v>8219</v>
      </c>
      <c r="B1515">
        <f>IF(Sheet1!F2995='Bonus Stats Analysis'!A1515, Sheet1!L2995," x")</f>
        <v>22</v>
      </c>
      <c r="E1515" t="s">
        <v>8221</v>
      </c>
      <c r="F1515">
        <v>0</v>
      </c>
    </row>
    <row r="1516" spans="1:6" x14ac:dyDescent="0.2">
      <c r="A1516" t="s">
        <v>8219</v>
      </c>
      <c r="B1516">
        <f>IF(Sheet1!F2996='Bonus Stats Analysis'!A1516, Sheet1!L2996," x")</f>
        <v>59</v>
      </c>
      <c r="E1516" t="s">
        <v>8221</v>
      </c>
      <c r="F1516">
        <v>0</v>
      </c>
    </row>
    <row r="1517" spans="1:6" x14ac:dyDescent="0.2">
      <c r="A1517" t="s">
        <v>8219</v>
      </c>
      <c r="B1517">
        <f>IF(Sheet1!F2997='Bonus Stats Analysis'!A1517, Sheet1!L2997," x")</f>
        <v>249</v>
      </c>
      <c r="E1517" t="s">
        <v>8221</v>
      </c>
      <c r="F1517">
        <v>1</v>
      </c>
    </row>
    <row r="1518" spans="1:6" x14ac:dyDescent="0.2">
      <c r="A1518" t="s">
        <v>8219</v>
      </c>
      <c r="B1518">
        <f>IF(Sheet1!F2998='Bonus Stats Analysis'!A1518, Sheet1!L2998," x")</f>
        <v>392</v>
      </c>
      <c r="E1518" t="s">
        <v>8221</v>
      </c>
      <c r="F1518">
        <v>0</v>
      </c>
    </row>
    <row r="1519" spans="1:6" x14ac:dyDescent="0.2">
      <c r="A1519" t="s">
        <v>8219</v>
      </c>
      <c r="B1519">
        <f>IF(Sheet1!F2999='Bonus Stats Analysis'!A1519, Sheet1!L2999," x")</f>
        <v>115</v>
      </c>
      <c r="E1519" t="s">
        <v>8221</v>
      </c>
      <c r="F1519">
        <v>0</v>
      </c>
    </row>
    <row r="1520" spans="1:6" x14ac:dyDescent="0.2">
      <c r="A1520" t="s">
        <v>8219</v>
      </c>
      <c r="B1520">
        <f>IF(Sheet1!F3000='Bonus Stats Analysis'!A1520, Sheet1!L3000," x")</f>
        <v>433</v>
      </c>
      <c r="E1520" t="s">
        <v>8221</v>
      </c>
      <c r="F1520">
        <v>6</v>
      </c>
    </row>
    <row r="1521" spans="1:6" x14ac:dyDescent="0.2">
      <c r="A1521" t="s">
        <v>8219</v>
      </c>
      <c r="B1521">
        <f>IF(Sheet1!F3001='Bonus Stats Analysis'!A1521, Sheet1!L3001," x")</f>
        <v>20</v>
      </c>
      <c r="E1521" t="s">
        <v>8221</v>
      </c>
      <c r="F1521">
        <v>6</v>
      </c>
    </row>
    <row r="1522" spans="1:6" x14ac:dyDescent="0.2">
      <c r="A1522" t="s">
        <v>8219</v>
      </c>
      <c r="B1522">
        <f>IF(Sheet1!F3002='Bonus Stats Analysis'!A1522, Sheet1!L3002," x")</f>
        <v>8</v>
      </c>
      <c r="E1522" t="s">
        <v>8221</v>
      </c>
      <c r="F1522">
        <v>14</v>
      </c>
    </row>
    <row r="1523" spans="1:6" x14ac:dyDescent="0.2">
      <c r="A1523" t="s">
        <v>8219</v>
      </c>
      <c r="B1523">
        <f>IF(Sheet1!F3003='Bonus Stats Analysis'!A1523, Sheet1!L3003," x")</f>
        <v>175</v>
      </c>
      <c r="E1523" t="s">
        <v>8221</v>
      </c>
      <c r="F1523">
        <v>6</v>
      </c>
    </row>
    <row r="1524" spans="1:6" x14ac:dyDescent="0.2">
      <c r="A1524" t="s">
        <v>8219</v>
      </c>
      <c r="B1524">
        <f>IF(Sheet1!F3004='Bonus Stats Analysis'!A1524, Sheet1!L3004," x")</f>
        <v>104</v>
      </c>
      <c r="E1524" t="s">
        <v>8221</v>
      </c>
      <c r="F1524">
        <v>33</v>
      </c>
    </row>
    <row r="1525" spans="1:6" x14ac:dyDescent="0.2">
      <c r="A1525" t="s">
        <v>8219</v>
      </c>
      <c r="B1525">
        <f>IF(Sheet1!F3005='Bonus Stats Analysis'!A1525, Sheet1!L3005," x")</f>
        <v>17</v>
      </c>
      <c r="E1525" t="s">
        <v>8221</v>
      </c>
      <c r="F1525">
        <v>4</v>
      </c>
    </row>
    <row r="1526" spans="1:6" x14ac:dyDescent="0.2">
      <c r="A1526" t="s">
        <v>8219</v>
      </c>
      <c r="B1526">
        <f>IF(Sheet1!F3006='Bonus Stats Analysis'!A1526, Sheet1!L3006," x")</f>
        <v>277</v>
      </c>
      <c r="E1526" t="s">
        <v>8221</v>
      </c>
      <c r="F1526">
        <v>1</v>
      </c>
    </row>
    <row r="1527" spans="1:6" x14ac:dyDescent="0.2">
      <c r="A1527" t="s">
        <v>8219</v>
      </c>
      <c r="B1527">
        <f>IF(Sheet1!F3007='Bonus Stats Analysis'!A1527, Sheet1!L3007," x")</f>
        <v>118</v>
      </c>
      <c r="E1527" t="s">
        <v>8221</v>
      </c>
      <c r="F1527">
        <v>0</v>
      </c>
    </row>
    <row r="1528" spans="1:6" x14ac:dyDescent="0.2">
      <c r="A1528" t="s">
        <v>8219</v>
      </c>
      <c r="B1528">
        <f>IF(Sheet1!F3008='Bonus Stats Analysis'!A1528, Sheet1!L3008," x")</f>
        <v>97</v>
      </c>
      <c r="E1528" t="s">
        <v>8221</v>
      </c>
      <c r="F1528">
        <v>6</v>
      </c>
    </row>
    <row r="1529" spans="1:6" x14ac:dyDescent="0.2">
      <c r="A1529" t="s">
        <v>8219</v>
      </c>
      <c r="B1529">
        <f>IF(Sheet1!F3009='Bonus Stats Analysis'!A1529, Sheet1!L3009," x")</f>
        <v>20</v>
      </c>
      <c r="E1529" t="s">
        <v>8221</v>
      </c>
      <c r="F1529">
        <v>6</v>
      </c>
    </row>
    <row r="1530" spans="1:6" x14ac:dyDescent="0.2">
      <c r="A1530" t="s">
        <v>8219</v>
      </c>
      <c r="B1530">
        <f>IF(Sheet1!F3010='Bonus Stats Analysis'!A1530, Sheet1!L3010," x")</f>
        <v>26</v>
      </c>
      <c r="E1530" t="s">
        <v>8221</v>
      </c>
      <c r="F1530">
        <v>1</v>
      </c>
    </row>
    <row r="1531" spans="1:6" x14ac:dyDescent="0.2">
      <c r="A1531" t="s">
        <v>8219</v>
      </c>
      <c r="B1531">
        <f>IF(Sheet1!F3011='Bonus Stats Analysis'!A1531, Sheet1!L3011," x")</f>
        <v>128</v>
      </c>
      <c r="E1531" t="s">
        <v>8221</v>
      </c>
      <c r="F1531">
        <v>3</v>
      </c>
    </row>
    <row r="1532" spans="1:6" x14ac:dyDescent="0.2">
      <c r="A1532" t="s">
        <v>8219</v>
      </c>
      <c r="B1532">
        <f>IF(Sheet1!F3012='Bonus Stats Analysis'!A1532, Sheet1!L3012," x")</f>
        <v>15</v>
      </c>
      <c r="E1532" s="12"/>
    </row>
    <row r="1533" spans="1:6" x14ac:dyDescent="0.2">
      <c r="A1533" t="s">
        <v>8219</v>
      </c>
      <c r="B1533">
        <f>IF(Sheet1!F3013='Bonus Stats Analysis'!A1533, Sheet1!L3013," x")</f>
        <v>25</v>
      </c>
      <c r="E1533" s="12"/>
    </row>
    <row r="1534" spans="1:6" x14ac:dyDescent="0.2">
      <c r="A1534" t="s">
        <v>8219</v>
      </c>
      <c r="B1534">
        <f>IF(Sheet1!F3014='Bonus Stats Analysis'!A1534, Sheet1!L3014," x")</f>
        <v>55</v>
      </c>
      <c r="E1534" s="12"/>
    </row>
    <row r="1535" spans="1:6" x14ac:dyDescent="0.2">
      <c r="A1535" t="s">
        <v>8219</v>
      </c>
      <c r="B1535">
        <f>IF(Sheet1!F3015='Bonus Stats Analysis'!A1535, Sheet1!L3015," x")</f>
        <v>107</v>
      </c>
      <c r="E1535" s="12"/>
    </row>
    <row r="1536" spans="1:6" x14ac:dyDescent="0.2">
      <c r="A1536" t="s">
        <v>8219</v>
      </c>
      <c r="B1536">
        <f>IF(Sheet1!F3016='Bonus Stats Analysis'!A1536, Sheet1!L3016," x")</f>
        <v>557</v>
      </c>
      <c r="E1536" s="12"/>
    </row>
    <row r="1537" spans="1:2" x14ac:dyDescent="0.2">
      <c r="A1537" t="s">
        <v>8219</v>
      </c>
      <c r="B1537">
        <f>IF(Sheet1!F3017='Bonus Stats Analysis'!A1537, Sheet1!L3017," x")</f>
        <v>40</v>
      </c>
    </row>
    <row r="1538" spans="1:2" x14ac:dyDescent="0.2">
      <c r="A1538" t="s">
        <v>8219</v>
      </c>
      <c r="B1538">
        <f>IF(Sheet1!F3018='Bonus Stats Analysis'!A1538, Sheet1!L3018," x")</f>
        <v>36</v>
      </c>
    </row>
    <row r="1539" spans="1:2" x14ac:dyDescent="0.2">
      <c r="A1539" t="s">
        <v>8219</v>
      </c>
      <c r="B1539">
        <f>IF(Sheet1!F3019='Bonus Stats Analysis'!A1539, Sheet1!L3019," x")</f>
        <v>159</v>
      </c>
    </row>
    <row r="1540" spans="1:2" x14ac:dyDescent="0.2">
      <c r="A1540" t="s">
        <v>8219</v>
      </c>
      <c r="B1540">
        <f>IF(Sheet1!F3020='Bonus Stats Analysis'!A1540, Sheet1!L3020," x")</f>
        <v>41</v>
      </c>
    </row>
    <row r="1541" spans="1:2" x14ac:dyDescent="0.2">
      <c r="A1541" t="s">
        <v>8219</v>
      </c>
      <c r="B1541">
        <f>IF(Sheet1!F3021='Bonus Stats Analysis'!A1541, Sheet1!L3021," x")</f>
        <v>226</v>
      </c>
    </row>
    <row r="1542" spans="1:2" x14ac:dyDescent="0.2">
      <c r="A1542" t="s">
        <v>8219</v>
      </c>
      <c r="B1542">
        <f>IF(Sheet1!F3022='Bonus Stats Analysis'!A1542, Sheet1!L3022," x")</f>
        <v>30</v>
      </c>
    </row>
    <row r="1543" spans="1:2" x14ac:dyDescent="0.2">
      <c r="A1543" t="s">
        <v>8219</v>
      </c>
      <c r="B1543">
        <f>IF(Sheet1!F3023='Bonus Stats Analysis'!A1543, Sheet1!L3023," x")</f>
        <v>103</v>
      </c>
    </row>
    <row r="1544" spans="1:2" x14ac:dyDescent="0.2">
      <c r="A1544" t="s">
        <v>8219</v>
      </c>
      <c r="B1544">
        <f>IF(Sheet1!F3024='Bonus Stats Analysis'!A1544, Sheet1!L3024," x")</f>
        <v>62</v>
      </c>
    </row>
    <row r="1545" spans="1:2" x14ac:dyDescent="0.2">
      <c r="A1545" t="s">
        <v>8219</v>
      </c>
      <c r="B1545">
        <f>IF(Sheet1!F3025='Bonus Stats Analysis'!A1545, Sheet1!L3025," x")</f>
        <v>6</v>
      </c>
    </row>
    <row r="1546" spans="1:2" x14ac:dyDescent="0.2">
      <c r="A1546" t="s">
        <v>8219</v>
      </c>
      <c r="B1546">
        <f>IF(Sheet1!F3026='Bonus Stats Analysis'!A1546, Sheet1!L3026," x")</f>
        <v>182</v>
      </c>
    </row>
    <row r="1547" spans="1:2" x14ac:dyDescent="0.2">
      <c r="A1547" t="s">
        <v>8219</v>
      </c>
      <c r="B1547">
        <f>IF(Sheet1!F3027='Bonus Stats Analysis'!A1547, Sheet1!L3027," x")</f>
        <v>145</v>
      </c>
    </row>
    <row r="1548" spans="1:2" x14ac:dyDescent="0.2">
      <c r="A1548" t="s">
        <v>8219</v>
      </c>
      <c r="B1548">
        <f>IF(Sheet1!F3028='Bonus Stats Analysis'!A1548, Sheet1!L3028," x")</f>
        <v>25</v>
      </c>
    </row>
    <row r="1549" spans="1:2" x14ac:dyDescent="0.2">
      <c r="A1549" t="s">
        <v>8219</v>
      </c>
      <c r="B1549">
        <f>IF(Sheet1!F3029='Bonus Stats Analysis'!A1549, Sheet1!L3029," x")</f>
        <v>320</v>
      </c>
    </row>
    <row r="1550" spans="1:2" x14ac:dyDescent="0.2">
      <c r="A1550" t="s">
        <v>8219</v>
      </c>
      <c r="B1550">
        <f>IF(Sheet1!F3030='Bonus Stats Analysis'!A1550, Sheet1!L3030," x")</f>
        <v>99</v>
      </c>
    </row>
    <row r="1551" spans="1:2" x14ac:dyDescent="0.2">
      <c r="A1551" t="s">
        <v>8219</v>
      </c>
      <c r="B1551">
        <f>IF(Sheet1!F3031='Bonus Stats Analysis'!A1551, Sheet1!L3031," x")</f>
        <v>348</v>
      </c>
    </row>
    <row r="1552" spans="1:2" x14ac:dyDescent="0.2">
      <c r="A1552" t="s">
        <v>8219</v>
      </c>
      <c r="B1552">
        <f>IF(Sheet1!F3032='Bonus Stats Analysis'!A1552, Sheet1!L3032," x")</f>
        <v>41</v>
      </c>
    </row>
    <row r="1553" spans="1:2" x14ac:dyDescent="0.2">
      <c r="A1553" t="s">
        <v>8219</v>
      </c>
      <c r="B1553">
        <f>IF(Sheet1!F3033='Bonus Stats Analysis'!A1553, Sheet1!L3033," x")</f>
        <v>29</v>
      </c>
    </row>
    <row r="1554" spans="1:2" x14ac:dyDescent="0.2">
      <c r="A1554" t="s">
        <v>8219</v>
      </c>
      <c r="B1554">
        <f>IF(Sheet1!F3034='Bonus Stats Analysis'!A1554, Sheet1!L3034," x")</f>
        <v>25</v>
      </c>
    </row>
    <row r="1555" spans="1:2" x14ac:dyDescent="0.2">
      <c r="A1555" t="s">
        <v>8219</v>
      </c>
      <c r="B1555">
        <f>IF(Sheet1!F3035='Bonus Stats Analysis'!A1555, Sheet1!L3035," x")</f>
        <v>23</v>
      </c>
    </row>
    <row r="1556" spans="1:2" x14ac:dyDescent="0.2">
      <c r="A1556" t="s">
        <v>8219</v>
      </c>
      <c r="B1556">
        <f>IF(Sheet1!F3036='Bonus Stats Analysis'!A1556, Sheet1!L3036," x")</f>
        <v>1260</v>
      </c>
    </row>
    <row r="1557" spans="1:2" x14ac:dyDescent="0.2">
      <c r="A1557" t="s">
        <v>8219</v>
      </c>
      <c r="B1557">
        <f>IF(Sheet1!F3037='Bonus Stats Analysis'!A1557, Sheet1!L3037," x")</f>
        <v>307</v>
      </c>
    </row>
    <row r="1558" spans="1:2" x14ac:dyDescent="0.2">
      <c r="A1558" t="s">
        <v>8219</v>
      </c>
      <c r="B1558">
        <f>IF(Sheet1!F3038='Bonus Stats Analysis'!A1558, Sheet1!L3038," x")</f>
        <v>329</v>
      </c>
    </row>
    <row r="1559" spans="1:2" x14ac:dyDescent="0.2">
      <c r="A1559" t="s">
        <v>8219</v>
      </c>
      <c r="B1559">
        <f>IF(Sheet1!F3039='Bonus Stats Analysis'!A1559, Sheet1!L3039," x")</f>
        <v>32</v>
      </c>
    </row>
    <row r="1560" spans="1:2" x14ac:dyDescent="0.2">
      <c r="A1560" t="s">
        <v>8219</v>
      </c>
      <c r="B1560">
        <f>IF(Sheet1!F3040='Bonus Stats Analysis'!A1560, Sheet1!L3040," x")</f>
        <v>27</v>
      </c>
    </row>
    <row r="1561" spans="1:2" x14ac:dyDescent="0.2">
      <c r="A1561" t="s">
        <v>8219</v>
      </c>
      <c r="B1561">
        <f>IF(Sheet1!F3041='Bonus Stats Analysis'!A1561, Sheet1!L3041," x")</f>
        <v>236</v>
      </c>
    </row>
    <row r="1562" spans="1:2" x14ac:dyDescent="0.2">
      <c r="A1562" t="s">
        <v>8219</v>
      </c>
      <c r="B1562">
        <f>IF(Sheet1!F3042='Bonus Stats Analysis'!A1562, Sheet1!L3042," x")</f>
        <v>42</v>
      </c>
    </row>
    <row r="1563" spans="1:2" x14ac:dyDescent="0.2">
      <c r="A1563" t="s">
        <v>8219</v>
      </c>
      <c r="B1563">
        <f>IF(Sheet1!F3043='Bonus Stats Analysis'!A1563, Sheet1!L3043," x")</f>
        <v>95</v>
      </c>
    </row>
    <row r="1564" spans="1:2" x14ac:dyDescent="0.2">
      <c r="A1564" t="s">
        <v>8219</v>
      </c>
      <c r="B1564">
        <f>IF(Sheet1!F3044='Bonus Stats Analysis'!A1564, Sheet1!L3044," x")</f>
        <v>37</v>
      </c>
    </row>
    <row r="1565" spans="1:2" x14ac:dyDescent="0.2">
      <c r="A1565" t="s">
        <v>8219</v>
      </c>
      <c r="B1565">
        <f>IF(Sheet1!F3045='Bonus Stats Analysis'!A1565, Sheet1!L3045," x")</f>
        <v>128</v>
      </c>
    </row>
    <row r="1566" spans="1:2" x14ac:dyDescent="0.2">
      <c r="A1566" t="s">
        <v>8219</v>
      </c>
      <c r="B1566">
        <f>IF(Sheet1!F3046='Bonus Stats Analysis'!A1566, Sheet1!L3046," x")</f>
        <v>156</v>
      </c>
    </row>
    <row r="1567" spans="1:2" x14ac:dyDescent="0.2">
      <c r="A1567" t="s">
        <v>8219</v>
      </c>
      <c r="B1567">
        <f>IF(Sheet1!F3047='Bonus Stats Analysis'!A1567, Sheet1!L3047," x")</f>
        <v>64</v>
      </c>
    </row>
    <row r="1568" spans="1:2" x14ac:dyDescent="0.2">
      <c r="A1568" t="s">
        <v>8219</v>
      </c>
      <c r="B1568">
        <f>IF(Sheet1!F3048='Bonus Stats Analysis'!A1568, Sheet1!L3048," x")</f>
        <v>58</v>
      </c>
    </row>
    <row r="1569" spans="1:2" x14ac:dyDescent="0.2">
      <c r="A1569" t="s">
        <v>8219</v>
      </c>
      <c r="B1569">
        <f>IF(Sheet1!F3049='Bonus Stats Analysis'!A1569, Sheet1!L3049," x")</f>
        <v>20</v>
      </c>
    </row>
    <row r="1570" spans="1:2" x14ac:dyDescent="0.2">
      <c r="A1570" t="s">
        <v>8219</v>
      </c>
      <c r="B1570">
        <f>IF(Sheet1!F3050='Bonus Stats Analysis'!A1570, Sheet1!L3050," x")</f>
        <v>47</v>
      </c>
    </row>
    <row r="1571" spans="1:2" x14ac:dyDescent="0.2">
      <c r="A1571" t="s">
        <v>8219</v>
      </c>
      <c r="B1571">
        <f>IF(Sheet1!F3051='Bonus Stats Analysis'!A1571, Sheet1!L3051," x")</f>
        <v>54</v>
      </c>
    </row>
    <row r="1572" spans="1:2" x14ac:dyDescent="0.2">
      <c r="A1572" t="s">
        <v>8219</v>
      </c>
      <c r="B1572">
        <f>IF(Sheet1!F3052='Bonus Stats Analysis'!A1572, Sheet1!L3052," x")</f>
        <v>9</v>
      </c>
    </row>
    <row r="1573" spans="1:2" x14ac:dyDescent="0.2">
      <c r="A1573" t="s">
        <v>8219</v>
      </c>
      <c r="B1573">
        <f>IF(Sheet1!F3149='Bonus Stats Analysis'!A1573, Sheet1!L3149," x")</f>
        <v>213</v>
      </c>
    </row>
    <row r="1574" spans="1:2" x14ac:dyDescent="0.2">
      <c r="A1574" t="s">
        <v>8219</v>
      </c>
      <c r="B1574">
        <f>IF(Sheet1!F3150='Bonus Stats Analysis'!A1574, Sheet1!L3150," x")</f>
        <v>57</v>
      </c>
    </row>
    <row r="1575" spans="1:2" x14ac:dyDescent="0.2">
      <c r="A1575" t="s">
        <v>8219</v>
      </c>
      <c r="B1575">
        <f>IF(Sheet1!F3151='Bonus Stats Analysis'!A1575, Sheet1!L3151," x")</f>
        <v>25</v>
      </c>
    </row>
    <row r="1576" spans="1:2" x14ac:dyDescent="0.2">
      <c r="A1576" t="s">
        <v>8219</v>
      </c>
      <c r="B1576">
        <f>IF(Sheet1!F3152='Bonus Stats Analysis'!A1576, Sheet1!L3152," x")</f>
        <v>104</v>
      </c>
    </row>
    <row r="1577" spans="1:2" x14ac:dyDescent="0.2">
      <c r="A1577" t="s">
        <v>8219</v>
      </c>
      <c r="B1577">
        <f>IF(Sheet1!F3153='Bonus Stats Analysis'!A1577, Sheet1!L3153," x")</f>
        <v>34</v>
      </c>
    </row>
    <row r="1578" spans="1:2" x14ac:dyDescent="0.2">
      <c r="A1578" t="s">
        <v>8219</v>
      </c>
      <c r="B1578">
        <f>IF(Sheet1!F3154='Bonus Stats Analysis'!A1578, Sheet1!L3154," x")</f>
        <v>67</v>
      </c>
    </row>
    <row r="1579" spans="1:2" x14ac:dyDescent="0.2">
      <c r="A1579" t="s">
        <v>8219</v>
      </c>
      <c r="B1579">
        <f>IF(Sheet1!F3155='Bonus Stats Analysis'!A1579, Sheet1!L3155," x")</f>
        <v>241</v>
      </c>
    </row>
    <row r="1580" spans="1:2" x14ac:dyDescent="0.2">
      <c r="A1580" t="s">
        <v>8219</v>
      </c>
      <c r="B1580">
        <f>IF(Sheet1!F3156='Bonus Stats Analysis'!A1580, Sheet1!L3156," x")</f>
        <v>123</v>
      </c>
    </row>
    <row r="1581" spans="1:2" x14ac:dyDescent="0.2">
      <c r="A1581" t="s">
        <v>8219</v>
      </c>
      <c r="B1581">
        <f>IF(Sheet1!F3157='Bonus Stats Analysis'!A1581, Sheet1!L3157," x")</f>
        <v>302</v>
      </c>
    </row>
    <row r="1582" spans="1:2" x14ac:dyDescent="0.2">
      <c r="A1582" t="s">
        <v>8219</v>
      </c>
      <c r="B1582">
        <f>IF(Sheet1!F3158='Bonus Stats Analysis'!A1582, Sheet1!L3158," x")</f>
        <v>89</v>
      </c>
    </row>
    <row r="1583" spans="1:2" x14ac:dyDescent="0.2">
      <c r="A1583" t="s">
        <v>8219</v>
      </c>
      <c r="B1583">
        <f>IF(Sheet1!F3159='Bonus Stats Analysis'!A1583, Sheet1!L3159," x")</f>
        <v>41</v>
      </c>
    </row>
    <row r="1584" spans="1:2" x14ac:dyDescent="0.2">
      <c r="A1584" t="s">
        <v>8219</v>
      </c>
      <c r="B1584">
        <f>IF(Sheet1!F3160='Bonus Stats Analysis'!A1584, Sheet1!L3160," x")</f>
        <v>69</v>
      </c>
    </row>
    <row r="1585" spans="1:2" x14ac:dyDescent="0.2">
      <c r="A1585" t="s">
        <v>8219</v>
      </c>
      <c r="B1585">
        <f>IF(Sheet1!F3161='Bonus Stats Analysis'!A1585, Sheet1!L3161," x")</f>
        <v>52</v>
      </c>
    </row>
    <row r="1586" spans="1:2" x14ac:dyDescent="0.2">
      <c r="A1586" t="s">
        <v>8219</v>
      </c>
      <c r="B1586">
        <f>IF(Sheet1!F3162='Bonus Stats Analysis'!A1586, Sheet1!L3162," x")</f>
        <v>57</v>
      </c>
    </row>
    <row r="1587" spans="1:2" x14ac:dyDescent="0.2">
      <c r="A1587" t="s">
        <v>8219</v>
      </c>
      <c r="B1587">
        <f>IF(Sheet1!F3163='Bonus Stats Analysis'!A1587, Sheet1!L3163," x")</f>
        <v>74</v>
      </c>
    </row>
    <row r="1588" spans="1:2" x14ac:dyDescent="0.2">
      <c r="A1588" t="s">
        <v>8219</v>
      </c>
      <c r="B1588">
        <f>IF(Sheet1!F3164='Bonus Stats Analysis'!A1588, Sheet1!L3164," x")</f>
        <v>63</v>
      </c>
    </row>
    <row r="1589" spans="1:2" x14ac:dyDescent="0.2">
      <c r="A1589" t="s">
        <v>8219</v>
      </c>
      <c r="B1589">
        <f>IF(Sheet1!F3165='Bonus Stats Analysis'!A1589, Sheet1!L3165," x")</f>
        <v>72</v>
      </c>
    </row>
    <row r="1590" spans="1:2" x14ac:dyDescent="0.2">
      <c r="A1590" t="s">
        <v>8219</v>
      </c>
      <c r="B1590">
        <f>IF(Sheet1!F3166='Bonus Stats Analysis'!A1590, Sheet1!L3166," x")</f>
        <v>71</v>
      </c>
    </row>
    <row r="1591" spans="1:2" x14ac:dyDescent="0.2">
      <c r="A1591" t="s">
        <v>8219</v>
      </c>
      <c r="B1591">
        <f>IF(Sheet1!F3167='Bonus Stats Analysis'!A1591, Sheet1!L3167," x")</f>
        <v>21</v>
      </c>
    </row>
    <row r="1592" spans="1:2" x14ac:dyDescent="0.2">
      <c r="A1592" t="s">
        <v>8219</v>
      </c>
      <c r="B1592">
        <f>IF(Sheet1!F3168='Bonus Stats Analysis'!A1592, Sheet1!L3168," x")</f>
        <v>930</v>
      </c>
    </row>
    <row r="1593" spans="1:2" x14ac:dyDescent="0.2">
      <c r="A1593" t="s">
        <v>8219</v>
      </c>
      <c r="B1593">
        <f>IF(Sheet1!F3169='Bonus Stats Analysis'!A1593, Sheet1!L3169," x")</f>
        <v>55</v>
      </c>
    </row>
    <row r="1594" spans="1:2" x14ac:dyDescent="0.2">
      <c r="A1594" t="s">
        <v>8219</v>
      </c>
      <c r="B1594">
        <f>IF(Sheet1!F3170='Bonus Stats Analysis'!A1594, Sheet1!L3170," x")</f>
        <v>61</v>
      </c>
    </row>
    <row r="1595" spans="1:2" x14ac:dyDescent="0.2">
      <c r="A1595" t="s">
        <v>8219</v>
      </c>
      <c r="B1595">
        <f>IF(Sheet1!F3171='Bonus Stats Analysis'!A1595, Sheet1!L3171," x")</f>
        <v>82</v>
      </c>
    </row>
    <row r="1596" spans="1:2" x14ac:dyDescent="0.2">
      <c r="A1596" t="s">
        <v>8219</v>
      </c>
      <c r="B1596">
        <f>IF(Sheet1!F3172='Bonus Stats Analysis'!A1596, Sheet1!L3172," x")</f>
        <v>71</v>
      </c>
    </row>
    <row r="1597" spans="1:2" x14ac:dyDescent="0.2">
      <c r="A1597" t="s">
        <v>8219</v>
      </c>
      <c r="B1597">
        <f>IF(Sheet1!F3173='Bonus Stats Analysis'!A1597, Sheet1!L3173," x")</f>
        <v>117</v>
      </c>
    </row>
    <row r="1598" spans="1:2" x14ac:dyDescent="0.2">
      <c r="A1598" t="s">
        <v>8219</v>
      </c>
      <c r="B1598">
        <f>IF(Sheet1!F3174='Bonus Stats Analysis'!A1598, Sheet1!L3174," x")</f>
        <v>29</v>
      </c>
    </row>
    <row r="1599" spans="1:2" x14ac:dyDescent="0.2">
      <c r="A1599" t="s">
        <v>8219</v>
      </c>
      <c r="B1599">
        <f>IF(Sheet1!F3175='Bonus Stats Analysis'!A1599, Sheet1!L3175," x")</f>
        <v>74</v>
      </c>
    </row>
    <row r="1600" spans="1:2" x14ac:dyDescent="0.2">
      <c r="A1600" t="s">
        <v>8219</v>
      </c>
      <c r="B1600">
        <f>IF(Sheet1!F3176='Bonus Stats Analysis'!A1600, Sheet1!L3176," x")</f>
        <v>23</v>
      </c>
    </row>
    <row r="1601" spans="1:2" x14ac:dyDescent="0.2">
      <c r="A1601" t="s">
        <v>8219</v>
      </c>
      <c r="B1601">
        <f>IF(Sheet1!F3177='Bonus Stats Analysis'!A1601, Sheet1!L3177," x")</f>
        <v>60</v>
      </c>
    </row>
    <row r="1602" spans="1:2" x14ac:dyDescent="0.2">
      <c r="A1602" t="s">
        <v>8219</v>
      </c>
      <c r="B1602">
        <f>IF(Sheet1!F3178='Bonus Stats Analysis'!A1602, Sheet1!L3178," x")</f>
        <v>55</v>
      </c>
    </row>
    <row r="1603" spans="1:2" x14ac:dyDescent="0.2">
      <c r="A1603" t="s">
        <v>8219</v>
      </c>
      <c r="B1603">
        <f>IF(Sheet1!F3179='Bonus Stats Analysis'!A1603, Sheet1!L3179," x")</f>
        <v>51</v>
      </c>
    </row>
    <row r="1604" spans="1:2" x14ac:dyDescent="0.2">
      <c r="A1604" t="s">
        <v>8219</v>
      </c>
      <c r="B1604">
        <f>IF(Sheet1!F3180='Bonus Stats Analysis'!A1604, Sheet1!L3180," x")</f>
        <v>78</v>
      </c>
    </row>
    <row r="1605" spans="1:2" x14ac:dyDescent="0.2">
      <c r="A1605" t="s">
        <v>8219</v>
      </c>
      <c r="B1605">
        <f>IF(Sheet1!F3181='Bonus Stats Analysis'!A1605, Sheet1!L3181," x")</f>
        <v>62</v>
      </c>
    </row>
    <row r="1606" spans="1:2" x14ac:dyDescent="0.2">
      <c r="A1606" t="s">
        <v>8219</v>
      </c>
      <c r="B1606">
        <f>IF(Sheet1!F3182='Bonus Stats Analysis'!A1606, Sheet1!L3182," x")</f>
        <v>45</v>
      </c>
    </row>
    <row r="1607" spans="1:2" x14ac:dyDescent="0.2">
      <c r="A1607" t="s">
        <v>8219</v>
      </c>
      <c r="B1607">
        <f>IF(Sheet1!F3183='Bonus Stats Analysis'!A1607, Sheet1!L3183," x")</f>
        <v>15</v>
      </c>
    </row>
    <row r="1608" spans="1:2" x14ac:dyDescent="0.2">
      <c r="A1608" t="s">
        <v>8219</v>
      </c>
      <c r="B1608">
        <f>IF(Sheet1!F3184='Bonus Stats Analysis'!A1608, Sheet1!L3184," x")</f>
        <v>151</v>
      </c>
    </row>
    <row r="1609" spans="1:2" x14ac:dyDescent="0.2">
      <c r="A1609" t="s">
        <v>8219</v>
      </c>
      <c r="B1609">
        <f>IF(Sheet1!F3185='Bonus Stats Analysis'!A1609, Sheet1!L3185," x")</f>
        <v>68</v>
      </c>
    </row>
    <row r="1610" spans="1:2" x14ac:dyDescent="0.2">
      <c r="A1610" t="s">
        <v>8219</v>
      </c>
      <c r="B1610">
        <f>IF(Sheet1!F3186='Bonus Stats Analysis'!A1610, Sheet1!L3186," x")</f>
        <v>46</v>
      </c>
    </row>
    <row r="1611" spans="1:2" x14ac:dyDescent="0.2">
      <c r="A1611" t="s">
        <v>8219</v>
      </c>
      <c r="B1611">
        <f>IF(Sheet1!F3187='Bonus Stats Analysis'!A1611, Sheet1!L3187," x")</f>
        <v>24</v>
      </c>
    </row>
    <row r="1612" spans="1:2" x14ac:dyDescent="0.2">
      <c r="A1612" t="s">
        <v>8219</v>
      </c>
      <c r="B1612">
        <f>IF(Sheet1!F3188='Bonus Stats Analysis'!A1612, Sheet1!L3188," x")</f>
        <v>70</v>
      </c>
    </row>
    <row r="1613" spans="1:2" x14ac:dyDescent="0.2">
      <c r="A1613" t="s">
        <v>8219</v>
      </c>
      <c r="B1613">
        <f>IF(Sheet1!F3189='Bonus Stats Analysis'!A1613, Sheet1!L3189," x")</f>
        <v>244</v>
      </c>
    </row>
    <row r="1614" spans="1:2" x14ac:dyDescent="0.2">
      <c r="A1614" t="s">
        <v>8219</v>
      </c>
      <c r="B1614">
        <f>IF(Sheet1!F3210='Bonus Stats Analysis'!A1614, Sheet1!L3210," x")</f>
        <v>82</v>
      </c>
    </row>
    <row r="1615" spans="1:2" x14ac:dyDescent="0.2">
      <c r="A1615" t="s">
        <v>8219</v>
      </c>
      <c r="B1615">
        <f>IF(Sheet1!F3211='Bonus Stats Analysis'!A1615, Sheet1!L3211," x")</f>
        <v>226</v>
      </c>
    </row>
    <row r="1616" spans="1:2" x14ac:dyDescent="0.2">
      <c r="A1616" t="s">
        <v>8219</v>
      </c>
      <c r="B1616">
        <f>IF(Sheet1!F3212='Bonus Stats Analysis'!A1616, Sheet1!L3212," x")</f>
        <v>60</v>
      </c>
    </row>
    <row r="1617" spans="1:2" x14ac:dyDescent="0.2">
      <c r="A1617" t="s">
        <v>8219</v>
      </c>
      <c r="B1617">
        <f>IF(Sheet1!F3213='Bonus Stats Analysis'!A1617, Sheet1!L3213," x")</f>
        <v>322</v>
      </c>
    </row>
    <row r="1618" spans="1:2" x14ac:dyDescent="0.2">
      <c r="A1618" t="s">
        <v>8219</v>
      </c>
      <c r="B1618">
        <f>IF(Sheet1!F3214='Bonus Stats Analysis'!A1618, Sheet1!L3214," x")</f>
        <v>94</v>
      </c>
    </row>
    <row r="1619" spans="1:2" x14ac:dyDescent="0.2">
      <c r="A1619" t="s">
        <v>8219</v>
      </c>
      <c r="B1619">
        <f>IF(Sheet1!F3215='Bonus Stats Analysis'!A1619, Sheet1!L3215," x")</f>
        <v>47</v>
      </c>
    </row>
    <row r="1620" spans="1:2" x14ac:dyDescent="0.2">
      <c r="A1620" t="s">
        <v>8219</v>
      </c>
      <c r="B1620">
        <f>IF(Sheet1!F3216='Bonus Stats Analysis'!A1620, Sheet1!L3216," x")</f>
        <v>115</v>
      </c>
    </row>
    <row r="1621" spans="1:2" x14ac:dyDescent="0.2">
      <c r="A1621" t="s">
        <v>8219</v>
      </c>
      <c r="B1621">
        <f>IF(Sheet1!F3217='Bonus Stats Analysis'!A1621, Sheet1!L3217," x")</f>
        <v>134</v>
      </c>
    </row>
    <row r="1622" spans="1:2" x14ac:dyDescent="0.2">
      <c r="A1622" t="s">
        <v>8219</v>
      </c>
      <c r="B1622">
        <f>IF(Sheet1!F3218='Bonus Stats Analysis'!A1622, Sheet1!L3218," x")</f>
        <v>35</v>
      </c>
    </row>
    <row r="1623" spans="1:2" x14ac:dyDescent="0.2">
      <c r="A1623" t="s">
        <v>8219</v>
      </c>
      <c r="B1623">
        <f>IF(Sheet1!F3219='Bonus Stats Analysis'!A1623, Sheet1!L3219," x")</f>
        <v>104</v>
      </c>
    </row>
    <row r="1624" spans="1:2" x14ac:dyDescent="0.2">
      <c r="A1624" t="s">
        <v>8219</v>
      </c>
      <c r="B1624">
        <f>IF(Sheet1!F3220='Bonus Stats Analysis'!A1624, Sheet1!L3220," x")</f>
        <v>184</v>
      </c>
    </row>
    <row r="1625" spans="1:2" x14ac:dyDescent="0.2">
      <c r="A1625" t="s">
        <v>8219</v>
      </c>
      <c r="B1625">
        <f>IF(Sheet1!F3221='Bonus Stats Analysis'!A1625, Sheet1!L3221," x")</f>
        <v>119</v>
      </c>
    </row>
    <row r="1626" spans="1:2" x14ac:dyDescent="0.2">
      <c r="A1626" t="s">
        <v>8219</v>
      </c>
      <c r="B1626">
        <f>IF(Sheet1!F3222='Bonus Stats Analysis'!A1626, Sheet1!L3222," x")</f>
        <v>59</v>
      </c>
    </row>
    <row r="1627" spans="1:2" x14ac:dyDescent="0.2">
      <c r="A1627" t="s">
        <v>8219</v>
      </c>
      <c r="B1627">
        <f>IF(Sheet1!F3223='Bonus Stats Analysis'!A1627, Sheet1!L3223," x")</f>
        <v>113</v>
      </c>
    </row>
    <row r="1628" spans="1:2" x14ac:dyDescent="0.2">
      <c r="A1628" t="s">
        <v>8219</v>
      </c>
      <c r="B1628">
        <f>IF(Sheet1!F3224='Bonus Stats Analysis'!A1628, Sheet1!L3224," x")</f>
        <v>84</v>
      </c>
    </row>
    <row r="1629" spans="1:2" x14ac:dyDescent="0.2">
      <c r="A1629" t="s">
        <v>8219</v>
      </c>
      <c r="B1629">
        <f>IF(Sheet1!F3225='Bonus Stats Analysis'!A1629, Sheet1!L3225," x")</f>
        <v>74</v>
      </c>
    </row>
    <row r="1630" spans="1:2" x14ac:dyDescent="0.2">
      <c r="A1630" t="s">
        <v>8219</v>
      </c>
      <c r="B1630">
        <f>IF(Sheet1!F3226='Bonus Stats Analysis'!A1630, Sheet1!L3226," x")</f>
        <v>216</v>
      </c>
    </row>
    <row r="1631" spans="1:2" x14ac:dyDescent="0.2">
      <c r="A1631" t="s">
        <v>8219</v>
      </c>
      <c r="B1631">
        <f>IF(Sheet1!F3227='Bonus Stats Analysis'!A1631, Sheet1!L3227," x")</f>
        <v>39</v>
      </c>
    </row>
    <row r="1632" spans="1:2" x14ac:dyDescent="0.2">
      <c r="A1632" t="s">
        <v>8219</v>
      </c>
      <c r="B1632">
        <f>IF(Sheet1!F3228='Bonus Stats Analysis'!A1632, Sheet1!L3228," x")</f>
        <v>21</v>
      </c>
    </row>
    <row r="1633" spans="1:2" x14ac:dyDescent="0.2">
      <c r="A1633" t="s">
        <v>8219</v>
      </c>
      <c r="B1633">
        <f>IF(Sheet1!F3229='Bonus Stats Analysis'!A1633, Sheet1!L3229," x")</f>
        <v>30</v>
      </c>
    </row>
    <row r="1634" spans="1:2" x14ac:dyDescent="0.2">
      <c r="A1634" t="s">
        <v>8219</v>
      </c>
      <c r="B1634">
        <f>IF(Sheet1!F3230='Bonus Stats Analysis'!A1634, Sheet1!L3230," x")</f>
        <v>37</v>
      </c>
    </row>
    <row r="1635" spans="1:2" x14ac:dyDescent="0.2">
      <c r="A1635" t="s">
        <v>8219</v>
      </c>
      <c r="B1635">
        <f>IF(Sheet1!F3231='Bonus Stats Analysis'!A1635, Sheet1!L3231," x")</f>
        <v>202</v>
      </c>
    </row>
    <row r="1636" spans="1:2" x14ac:dyDescent="0.2">
      <c r="A1636" t="s">
        <v>8219</v>
      </c>
      <c r="B1636">
        <f>IF(Sheet1!F3232='Bonus Stats Analysis'!A1636, Sheet1!L3232," x")</f>
        <v>37</v>
      </c>
    </row>
    <row r="1637" spans="1:2" x14ac:dyDescent="0.2">
      <c r="A1637" t="s">
        <v>8219</v>
      </c>
      <c r="B1637">
        <f>IF(Sheet1!F3233='Bonus Stats Analysis'!A1637, Sheet1!L3233," x")</f>
        <v>28</v>
      </c>
    </row>
    <row r="1638" spans="1:2" x14ac:dyDescent="0.2">
      <c r="A1638" t="s">
        <v>8219</v>
      </c>
      <c r="B1638">
        <f>IF(Sheet1!F3234='Bonus Stats Analysis'!A1638, Sheet1!L3234," x")</f>
        <v>26</v>
      </c>
    </row>
    <row r="1639" spans="1:2" x14ac:dyDescent="0.2">
      <c r="A1639" t="s">
        <v>8219</v>
      </c>
      <c r="B1639">
        <f>IF(Sheet1!F3235='Bonus Stats Analysis'!A1639, Sheet1!L3235," x")</f>
        <v>61</v>
      </c>
    </row>
    <row r="1640" spans="1:2" x14ac:dyDescent="0.2">
      <c r="A1640" t="s">
        <v>8219</v>
      </c>
      <c r="B1640">
        <f>IF(Sheet1!F3236='Bonus Stats Analysis'!A1640, Sheet1!L3236," x")</f>
        <v>115</v>
      </c>
    </row>
    <row r="1641" spans="1:2" x14ac:dyDescent="0.2">
      <c r="A1641" t="s">
        <v>8219</v>
      </c>
      <c r="B1641">
        <f>IF(Sheet1!F3237='Bonus Stats Analysis'!A1641, Sheet1!L3237," x")</f>
        <v>181</v>
      </c>
    </row>
    <row r="1642" spans="1:2" x14ac:dyDescent="0.2">
      <c r="A1642" t="s">
        <v>8219</v>
      </c>
      <c r="B1642">
        <f>IF(Sheet1!F3238='Bonus Stats Analysis'!A1642, Sheet1!L3238," x")</f>
        <v>110</v>
      </c>
    </row>
    <row r="1643" spans="1:2" x14ac:dyDescent="0.2">
      <c r="A1643" t="s">
        <v>8219</v>
      </c>
      <c r="B1643">
        <f>IF(Sheet1!F3239='Bonus Stats Analysis'!A1643, Sheet1!L3239," x")</f>
        <v>269</v>
      </c>
    </row>
    <row r="1644" spans="1:2" x14ac:dyDescent="0.2">
      <c r="A1644" t="s">
        <v>8219</v>
      </c>
      <c r="B1644">
        <f>IF(Sheet1!F3240='Bonus Stats Analysis'!A1644, Sheet1!L3240," x")</f>
        <v>79</v>
      </c>
    </row>
    <row r="1645" spans="1:2" x14ac:dyDescent="0.2">
      <c r="A1645" t="s">
        <v>8219</v>
      </c>
      <c r="B1645">
        <f>IF(Sheet1!F3241='Bonus Stats Analysis'!A1645, Sheet1!L3241," x")</f>
        <v>104</v>
      </c>
    </row>
    <row r="1646" spans="1:2" x14ac:dyDescent="0.2">
      <c r="A1646" t="s">
        <v>8219</v>
      </c>
      <c r="B1646">
        <f>IF(Sheet1!F3242='Bonus Stats Analysis'!A1646, Sheet1!L3242," x")</f>
        <v>34</v>
      </c>
    </row>
    <row r="1647" spans="1:2" x14ac:dyDescent="0.2">
      <c r="A1647" t="s">
        <v>8219</v>
      </c>
      <c r="B1647">
        <f>IF(Sheet1!F3243='Bonus Stats Analysis'!A1647, Sheet1!L3243," x")</f>
        <v>167</v>
      </c>
    </row>
    <row r="1648" spans="1:2" x14ac:dyDescent="0.2">
      <c r="A1648" t="s">
        <v>8219</v>
      </c>
      <c r="B1648">
        <f>IF(Sheet1!F3244='Bonus Stats Analysis'!A1648, Sheet1!L3244," x")</f>
        <v>183</v>
      </c>
    </row>
    <row r="1649" spans="1:2" x14ac:dyDescent="0.2">
      <c r="A1649" t="s">
        <v>8219</v>
      </c>
      <c r="B1649">
        <f>IF(Sheet1!F3245='Bonus Stats Analysis'!A1649, Sheet1!L3245," x")</f>
        <v>71</v>
      </c>
    </row>
    <row r="1650" spans="1:2" x14ac:dyDescent="0.2">
      <c r="A1650" t="s">
        <v>8219</v>
      </c>
      <c r="B1650">
        <f>IF(Sheet1!F3246='Bonus Stats Analysis'!A1650, Sheet1!L3246," x")</f>
        <v>69</v>
      </c>
    </row>
    <row r="1651" spans="1:2" x14ac:dyDescent="0.2">
      <c r="A1651" t="s">
        <v>8219</v>
      </c>
      <c r="B1651">
        <f>IF(Sheet1!F3247='Bonus Stats Analysis'!A1651, Sheet1!L3247," x")</f>
        <v>270</v>
      </c>
    </row>
    <row r="1652" spans="1:2" x14ac:dyDescent="0.2">
      <c r="A1652" t="s">
        <v>8219</v>
      </c>
      <c r="B1652">
        <f>IF(Sheet1!F3248='Bonus Stats Analysis'!A1652, Sheet1!L3248," x")</f>
        <v>193</v>
      </c>
    </row>
    <row r="1653" spans="1:2" x14ac:dyDescent="0.2">
      <c r="A1653" t="s">
        <v>8219</v>
      </c>
      <c r="B1653">
        <f>IF(Sheet1!F3249='Bonus Stats Analysis'!A1653, Sheet1!L3249," x")</f>
        <v>57</v>
      </c>
    </row>
    <row r="1654" spans="1:2" x14ac:dyDescent="0.2">
      <c r="A1654" t="s">
        <v>8219</v>
      </c>
      <c r="B1654">
        <f>IF(Sheet1!F3250='Bonus Stats Analysis'!A1654, Sheet1!L3250," x")</f>
        <v>200</v>
      </c>
    </row>
    <row r="1655" spans="1:2" x14ac:dyDescent="0.2">
      <c r="A1655" t="s">
        <v>8219</v>
      </c>
      <c r="B1655">
        <f>IF(Sheet1!F3251='Bonus Stats Analysis'!A1655, Sheet1!L3251," x")</f>
        <v>88</v>
      </c>
    </row>
    <row r="1656" spans="1:2" x14ac:dyDescent="0.2">
      <c r="A1656" t="s">
        <v>8219</v>
      </c>
      <c r="B1656">
        <f>IF(Sheet1!F3252='Bonus Stats Analysis'!A1656, Sheet1!L3252," x")</f>
        <v>213</v>
      </c>
    </row>
    <row r="1657" spans="1:2" x14ac:dyDescent="0.2">
      <c r="A1657" t="s">
        <v>8219</v>
      </c>
      <c r="B1657">
        <f>IF(Sheet1!F3253='Bonus Stats Analysis'!A1657, Sheet1!L3253," x")</f>
        <v>20</v>
      </c>
    </row>
    <row r="1658" spans="1:2" x14ac:dyDescent="0.2">
      <c r="A1658" t="s">
        <v>8219</v>
      </c>
      <c r="B1658">
        <f>IF(Sheet1!F3254='Bonus Stats Analysis'!A1658, Sheet1!L3254," x")</f>
        <v>50</v>
      </c>
    </row>
    <row r="1659" spans="1:2" x14ac:dyDescent="0.2">
      <c r="A1659" t="s">
        <v>8219</v>
      </c>
      <c r="B1659">
        <f>IF(Sheet1!F3255='Bonus Stats Analysis'!A1659, Sheet1!L3255," x")</f>
        <v>115</v>
      </c>
    </row>
    <row r="1660" spans="1:2" x14ac:dyDescent="0.2">
      <c r="A1660" t="s">
        <v>8219</v>
      </c>
      <c r="B1660">
        <f>IF(Sheet1!F3256='Bonus Stats Analysis'!A1660, Sheet1!L3256," x")</f>
        <v>186</v>
      </c>
    </row>
    <row r="1661" spans="1:2" x14ac:dyDescent="0.2">
      <c r="A1661" t="s">
        <v>8219</v>
      </c>
      <c r="B1661">
        <f>IF(Sheet1!F3257='Bonus Stats Analysis'!A1661, Sheet1!L3257," x")</f>
        <v>18</v>
      </c>
    </row>
    <row r="1662" spans="1:2" x14ac:dyDescent="0.2">
      <c r="A1662" t="s">
        <v>8219</v>
      </c>
      <c r="B1662">
        <f>IF(Sheet1!F3258='Bonus Stats Analysis'!A1662, Sheet1!L3258," x")</f>
        <v>176</v>
      </c>
    </row>
    <row r="1663" spans="1:2" x14ac:dyDescent="0.2">
      <c r="A1663" t="s">
        <v>8219</v>
      </c>
      <c r="B1663">
        <f>IF(Sheet1!F3259='Bonus Stats Analysis'!A1663, Sheet1!L3259," x")</f>
        <v>41</v>
      </c>
    </row>
    <row r="1664" spans="1:2" x14ac:dyDescent="0.2">
      <c r="A1664" t="s">
        <v>8219</v>
      </c>
      <c r="B1664">
        <f>IF(Sheet1!F3260='Bonus Stats Analysis'!A1664, Sheet1!L3260," x")</f>
        <v>75</v>
      </c>
    </row>
    <row r="1665" spans="1:2" x14ac:dyDescent="0.2">
      <c r="A1665" t="s">
        <v>8219</v>
      </c>
      <c r="B1665">
        <f>IF(Sheet1!F3261='Bonus Stats Analysis'!A1665, Sheet1!L3261," x")</f>
        <v>97</v>
      </c>
    </row>
    <row r="1666" spans="1:2" x14ac:dyDescent="0.2">
      <c r="A1666" t="s">
        <v>8219</v>
      </c>
      <c r="B1666">
        <f>IF(Sheet1!F3262='Bonus Stats Analysis'!A1666, Sheet1!L3262," x")</f>
        <v>73</v>
      </c>
    </row>
    <row r="1667" spans="1:2" x14ac:dyDescent="0.2">
      <c r="A1667" t="s">
        <v>8219</v>
      </c>
      <c r="B1667">
        <f>IF(Sheet1!F3263='Bonus Stats Analysis'!A1667, Sheet1!L3263," x")</f>
        <v>49</v>
      </c>
    </row>
    <row r="1668" spans="1:2" x14ac:dyDescent="0.2">
      <c r="A1668" t="s">
        <v>8219</v>
      </c>
      <c r="B1668">
        <f>IF(Sheet1!F3264='Bonus Stats Analysis'!A1668, Sheet1!L3264," x")</f>
        <v>134</v>
      </c>
    </row>
    <row r="1669" spans="1:2" x14ac:dyDescent="0.2">
      <c r="A1669" t="s">
        <v>8219</v>
      </c>
      <c r="B1669">
        <f>IF(Sheet1!F3265='Bonus Stats Analysis'!A1669, Sheet1!L3265," x")</f>
        <v>68</v>
      </c>
    </row>
    <row r="1670" spans="1:2" x14ac:dyDescent="0.2">
      <c r="A1670" t="s">
        <v>8219</v>
      </c>
      <c r="B1670">
        <f>IF(Sheet1!F3266='Bonus Stats Analysis'!A1670, Sheet1!L3266," x")</f>
        <v>49</v>
      </c>
    </row>
    <row r="1671" spans="1:2" x14ac:dyDescent="0.2">
      <c r="A1671" t="s">
        <v>8219</v>
      </c>
      <c r="B1671">
        <f>IF(Sheet1!F3267='Bonus Stats Analysis'!A1671, Sheet1!L3267," x")</f>
        <v>63</v>
      </c>
    </row>
    <row r="1672" spans="1:2" x14ac:dyDescent="0.2">
      <c r="A1672" t="s">
        <v>8219</v>
      </c>
      <c r="B1672">
        <f>IF(Sheet1!F3268='Bonus Stats Analysis'!A1672, Sheet1!L3268," x")</f>
        <v>163</v>
      </c>
    </row>
    <row r="1673" spans="1:2" x14ac:dyDescent="0.2">
      <c r="A1673" t="s">
        <v>8219</v>
      </c>
      <c r="B1673">
        <f>IF(Sheet1!F3269='Bonus Stats Analysis'!A1673, Sheet1!L3269," x")</f>
        <v>288</v>
      </c>
    </row>
    <row r="1674" spans="1:2" x14ac:dyDescent="0.2">
      <c r="A1674" t="s">
        <v>8219</v>
      </c>
      <c r="B1674">
        <f>IF(Sheet1!F3270='Bonus Stats Analysis'!A1674, Sheet1!L3270," x")</f>
        <v>42</v>
      </c>
    </row>
    <row r="1675" spans="1:2" x14ac:dyDescent="0.2">
      <c r="A1675" t="s">
        <v>8219</v>
      </c>
      <c r="B1675">
        <f>IF(Sheet1!F3271='Bonus Stats Analysis'!A1675, Sheet1!L3271," x")</f>
        <v>70</v>
      </c>
    </row>
    <row r="1676" spans="1:2" x14ac:dyDescent="0.2">
      <c r="A1676" t="s">
        <v>8219</v>
      </c>
      <c r="B1676">
        <f>IF(Sheet1!F3272='Bonus Stats Analysis'!A1676, Sheet1!L3272," x")</f>
        <v>30</v>
      </c>
    </row>
    <row r="1677" spans="1:2" x14ac:dyDescent="0.2">
      <c r="A1677" t="s">
        <v>8219</v>
      </c>
      <c r="B1677">
        <f>IF(Sheet1!F3273='Bonus Stats Analysis'!A1677, Sheet1!L3273," x")</f>
        <v>51</v>
      </c>
    </row>
    <row r="1678" spans="1:2" x14ac:dyDescent="0.2">
      <c r="A1678" t="s">
        <v>8219</v>
      </c>
      <c r="B1678">
        <f>IF(Sheet1!F3274='Bonus Stats Analysis'!A1678, Sheet1!L3274," x")</f>
        <v>145</v>
      </c>
    </row>
    <row r="1679" spans="1:2" x14ac:dyDescent="0.2">
      <c r="A1679" t="s">
        <v>8219</v>
      </c>
      <c r="B1679">
        <f>IF(Sheet1!F3275='Bonus Stats Analysis'!A1679, Sheet1!L3275," x")</f>
        <v>21</v>
      </c>
    </row>
    <row r="1680" spans="1:2" x14ac:dyDescent="0.2">
      <c r="A1680" t="s">
        <v>8219</v>
      </c>
      <c r="B1680">
        <f>IF(Sheet1!F3276='Bonus Stats Analysis'!A1680, Sheet1!L3276," x")</f>
        <v>286</v>
      </c>
    </row>
    <row r="1681" spans="1:2" x14ac:dyDescent="0.2">
      <c r="A1681" t="s">
        <v>8219</v>
      </c>
      <c r="B1681">
        <f>IF(Sheet1!F3277='Bonus Stats Analysis'!A1681, Sheet1!L3277," x")</f>
        <v>12</v>
      </c>
    </row>
    <row r="1682" spans="1:2" x14ac:dyDescent="0.2">
      <c r="A1682" t="s">
        <v>8219</v>
      </c>
      <c r="B1682">
        <f>IF(Sheet1!F3278='Bonus Stats Analysis'!A1682, Sheet1!L3278," x")</f>
        <v>100</v>
      </c>
    </row>
    <row r="1683" spans="1:2" x14ac:dyDescent="0.2">
      <c r="A1683" t="s">
        <v>8219</v>
      </c>
      <c r="B1683">
        <f>IF(Sheet1!F3279='Bonus Stats Analysis'!A1683, Sheet1!L3279," x")</f>
        <v>100</v>
      </c>
    </row>
    <row r="1684" spans="1:2" x14ac:dyDescent="0.2">
      <c r="A1684" t="s">
        <v>8219</v>
      </c>
      <c r="B1684">
        <f>IF(Sheet1!F3280='Bonus Stats Analysis'!A1684, Sheet1!L3280," x")</f>
        <v>34</v>
      </c>
    </row>
    <row r="1685" spans="1:2" x14ac:dyDescent="0.2">
      <c r="A1685" t="s">
        <v>8219</v>
      </c>
      <c r="B1685">
        <f>IF(Sheet1!F3281='Bonus Stats Analysis'!A1685, Sheet1!L3281," x")</f>
        <v>63</v>
      </c>
    </row>
    <row r="1686" spans="1:2" x14ac:dyDescent="0.2">
      <c r="A1686" t="s">
        <v>8219</v>
      </c>
      <c r="B1686">
        <f>IF(Sheet1!F3282='Bonus Stats Analysis'!A1686, Sheet1!L3282," x")</f>
        <v>30</v>
      </c>
    </row>
    <row r="1687" spans="1:2" x14ac:dyDescent="0.2">
      <c r="A1687" t="s">
        <v>8219</v>
      </c>
      <c r="B1687">
        <f>IF(Sheet1!F3283='Bonus Stats Analysis'!A1687, Sheet1!L3283," x")</f>
        <v>47</v>
      </c>
    </row>
    <row r="1688" spans="1:2" x14ac:dyDescent="0.2">
      <c r="A1688" t="s">
        <v>8219</v>
      </c>
      <c r="B1688">
        <f>IF(Sheet1!F3284='Bonus Stats Analysis'!A1688, Sheet1!L3284," x")</f>
        <v>237</v>
      </c>
    </row>
    <row r="1689" spans="1:2" x14ac:dyDescent="0.2">
      <c r="A1689" t="s">
        <v>8219</v>
      </c>
      <c r="B1689">
        <f>IF(Sheet1!F3285='Bonus Stats Analysis'!A1689, Sheet1!L3285," x")</f>
        <v>47</v>
      </c>
    </row>
    <row r="1690" spans="1:2" x14ac:dyDescent="0.2">
      <c r="A1690" t="s">
        <v>8219</v>
      </c>
      <c r="B1690">
        <f>IF(Sheet1!F3286='Bonus Stats Analysis'!A1690, Sheet1!L3286," x")</f>
        <v>15</v>
      </c>
    </row>
    <row r="1691" spans="1:2" x14ac:dyDescent="0.2">
      <c r="A1691" t="s">
        <v>8219</v>
      </c>
      <c r="B1691">
        <f>IF(Sheet1!F3287='Bonus Stats Analysis'!A1691, Sheet1!L3287," x")</f>
        <v>81</v>
      </c>
    </row>
    <row r="1692" spans="1:2" x14ac:dyDescent="0.2">
      <c r="A1692" t="s">
        <v>8219</v>
      </c>
      <c r="B1692">
        <f>IF(Sheet1!F3288='Bonus Stats Analysis'!A1692, Sheet1!L3288," x")</f>
        <v>122</v>
      </c>
    </row>
    <row r="1693" spans="1:2" x14ac:dyDescent="0.2">
      <c r="A1693" t="s">
        <v>8219</v>
      </c>
      <c r="B1693">
        <f>IF(Sheet1!F3289='Bonus Stats Analysis'!A1693, Sheet1!L3289," x")</f>
        <v>34</v>
      </c>
    </row>
    <row r="1694" spans="1:2" x14ac:dyDescent="0.2">
      <c r="A1694" t="s">
        <v>8219</v>
      </c>
      <c r="B1694">
        <f>IF(Sheet1!F3290='Bonus Stats Analysis'!A1694, Sheet1!L3290," x")</f>
        <v>207</v>
      </c>
    </row>
    <row r="1695" spans="1:2" x14ac:dyDescent="0.2">
      <c r="A1695" t="s">
        <v>8219</v>
      </c>
      <c r="B1695">
        <f>IF(Sheet1!F3291='Bonus Stats Analysis'!A1695, Sheet1!L3291," x")</f>
        <v>25</v>
      </c>
    </row>
    <row r="1696" spans="1:2" x14ac:dyDescent="0.2">
      <c r="A1696" t="s">
        <v>8219</v>
      </c>
      <c r="B1696">
        <f>IF(Sheet1!F3292='Bonus Stats Analysis'!A1696, Sheet1!L3292," x")</f>
        <v>72</v>
      </c>
    </row>
    <row r="1697" spans="1:2" x14ac:dyDescent="0.2">
      <c r="A1697" t="s">
        <v>8219</v>
      </c>
      <c r="B1697">
        <f>IF(Sheet1!F3293='Bonus Stats Analysis'!A1697, Sheet1!L3293," x")</f>
        <v>14</v>
      </c>
    </row>
    <row r="1698" spans="1:2" x14ac:dyDescent="0.2">
      <c r="A1698" t="s">
        <v>8219</v>
      </c>
      <c r="B1698">
        <f>IF(Sheet1!F3294='Bonus Stats Analysis'!A1698, Sheet1!L3294," x")</f>
        <v>15</v>
      </c>
    </row>
    <row r="1699" spans="1:2" x14ac:dyDescent="0.2">
      <c r="A1699" t="s">
        <v>8219</v>
      </c>
      <c r="B1699">
        <f>IF(Sheet1!F3295='Bonus Stats Analysis'!A1699, Sheet1!L3295," x")</f>
        <v>91</v>
      </c>
    </row>
    <row r="1700" spans="1:2" x14ac:dyDescent="0.2">
      <c r="A1700" t="s">
        <v>8219</v>
      </c>
      <c r="B1700">
        <f>IF(Sheet1!F3296='Bonus Stats Analysis'!A1700, Sheet1!L3296," x")</f>
        <v>24</v>
      </c>
    </row>
    <row r="1701" spans="1:2" x14ac:dyDescent="0.2">
      <c r="A1701" t="s">
        <v>8219</v>
      </c>
      <c r="B1701">
        <f>IF(Sheet1!F3297='Bonus Stats Analysis'!A1701, Sheet1!L3297," x")</f>
        <v>27</v>
      </c>
    </row>
    <row r="1702" spans="1:2" x14ac:dyDescent="0.2">
      <c r="A1702" t="s">
        <v>8219</v>
      </c>
      <c r="B1702">
        <f>IF(Sheet1!F3298='Bonus Stats Analysis'!A1702, Sheet1!L3298," x")</f>
        <v>47</v>
      </c>
    </row>
    <row r="1703" spans="1:2" x14ac:dyDescent="0.2">
      <c r="A1703" t="s">
        <v>8219</v>
      </c>
      <c r="B1703">
        <f>IF(Sheet1!F3299='Bonus Stats Analysis'!A1703, Sheet1!L3299," x")</f>
        <v>44</v>
      </c>
    </row>
    <row r="1704" spans="1:2" x14ac:dyDescent="0.2">
      <c r="A1704" t="s">
        <v>8219</v>
      </c>
      <c r="B1704">
        <f>IF(Sheet1!F3300='Bonus Stats Analysis'!A1704, Sheet1!L3300," x")</f>
        <v>72</v>
      </c>
    </row>
    <row r="1705" spans="1:2" x14ac:dyDescent="0.2">
      <c r="A1705" t="s">
        <v>8219</v>
      </c>
      <c r="B1705">
        <f>IF(Sheet1!F3301='Bonus Stats Analysis'!A1705, Sheet1!L3301," x")</f>
        <v>63</v>
      </c>
    </row>
    <row r="1706" spans="1:2" x14ac:dyDescent="0.2">
      <c r="A1706" t="s">
        <v>8219</v>
      </c>
      <c r="B1706">
        <f>IF(Sheet1!F3302='Bonus Stats Analysis'!A1706, Sheet1!L3302," x")</f>
        <v>88</v>
      </c>
    </row>
    <row r="1707" spans="1:2" x14ac:dyDescent="0.2">
      <c r="A1707" t="s">
        <v>8219</v>
      </c>
      <c r="B1707">
        <f>IF(Sheet1!F3303='Bonus Stats Analysis'!A1707, Sheet1!L3303," x")</f>
        <v>70</v>
      </c>
    </row>
    <row r="1708" spans="1:2" x14ac:dyDescent="0.2">
      <c r="A1708" t="s">
        <v>8219</v>
      </c>
      <c r="B1708">
        <f>IF(Sheet1!F3304='Bonus Stats Analysis'!A1708, Sheet1!L3304," x")</f>
        <v>50</v>
      </c>
    </row>
    <row r="1709" spans="1:2" x14ac:dyDescent="0.2">
      <c r="A1709" t="s">
        <v>8219</v>
      </c>
      <c r="B1709">
        <f>IF(Sheet1!F3305='Bonus Stats Analysis'!A1709, Sheet1!L3305," x")</f>
        <v>35</v>
      </c>
    </row>
    <row r="1710" spans="1:2" x14ac:dyDescent="0.2">
      <c r="A1710" t="s">
        <v>8219</v>
      </c>
      <c r="B1710">
        <f>IF(Sheet1!F3306='Bonus Stats Analysis'!A1710, Sheet1!L3306," x")</f>
        <v>175</v>
      </c>
    </row>
    <row r="1711" spans="1:2" x14ac:dyDescent="0.2">
      <c r="A1711" t="s">
        <v>8219</v>
      </c>
      <c r="B1711">
        <f>IF(Sheet1!F3307='Bonus Stats Analysis'!A1711, Sheet1!L3307," x")</f>
        <v>20</v>
      </c>
    </row>
    <row r="1712" spans="1:2" x14ac:dyDescent="0.2">
      <c r="A1712" t="s">
        <v>8219</v>
      </c>
      <c r="B1712">
        <f>IF(Sheet1!F3308='Bonus Stats Analysis'!A1712, Sheet1!L3308," x")</f>
        <v>54</v>
      </c>
    </row>
    <row r="1713" spans="1:2" x14ac:dyDescent="0.2">
      <c r="A1713" t="s">
        <v>8219</v>
      </c>
      <c r="B1713">
        <f>IF(Sheet1!F3309='Bonus Stats Analysis'!A1713, Sheet1!L3309," x")</f>
        <v>20</v>
      </c>
    </row>
    <row r="1714" spans="1:2" x14ac:dyDescent="0.2">
      <c r="A1714" t="s">
        <v>8219</v>
      </c>
      <c r="B1714">
        <f>IF(Sheet1!F3310='Bonus Stats Analysis'!A1714, Sheet1!L3310," x")</f>
        <v>57</v>
      </c>
    </row>
    <row r="1715" spans="1:2" x14ac:dyDescent="0.2">
      <c r="A1715" t="s">
        <v>8219</v>
      </c>
      <c r="B1715">
        <f>IF(Sheet1!F3311='Bonus Stats Analysis'!A1715, Sheet1!L3311," x")</f>
        <v>31</v>
      </c>
    </row>
    <row r="1716" spans="1:2" x14ac:dyDescent="0.2">
      <c r="A1716" t="s">
        <v>8219</v>
      </c>
      <c r="B1716">
        <f>IF(Sheet1!F3312='Bonus Stats Analysis'!A1716, Sheet1!L3312," x")</f>
        <v>31</v>
      </c>
    </row>
    <row r="1717" spans="1:2" x14ac:dyDescent="0.2">
      <c r="A1717" t="s">
        <v>8219</v>
      </c>
      <c r="B1717">
        <f>IF(Sheet1!F3313='Bonus Stats Analysis'!A1717, Sheet1!L3313," x")</f>
        <v>45</v>
      </c>
    </row>
    <row r="1718" spans="1:2" x14ac:dyDescent="0.2">
      <c r="A1718" t="s">
        <v>8219</v>
      </c>
      <c r="B1718">
        <f>IF(Sheet1!F3314='Bonus Stats Analysis'!A1718, Sheet1!L3314," x")</f>
        <v>41</v>
      </c>
    </row>
    <row r="1719" spans="1:2" x14ac:dyDescent="0.2">
      <c r="A1719" t="s">
        <v>8219</v>
      </c>
      <c r="B1719">
        <f>IF(Sheet1!F3315='Bonus Stats Analysis'!A1719, Sheet1!L3315," x")</f>
        <v>29</v>
      </c>
    </row>
    <row r="1720" spans="1:2" x14ac:dyDescent="0.2">
      <c r="A1720" t="s">
        <v>8219</v>
      </c>
      <c r="B1720">
        <f>IF(Sheet1!F3316='Bonus Stats Analysis'!A1720, Sheet1!L3316," x")</f>
        <v>58</v>
      </c>
    </row>
    <row r="1721" spans="1:2" x14ac:dyDescent="0.2">
      <c r="A1721" t="s">
        <v>8219</v>
      </c>
      <c r="B1721">
        <f>IF(Sheet1!F3317='Bonus Stats Analysis'!A1721, Sheet1!L3317," x")</f>
        <v>89</v>
      </c>
    </row>
    <row r="1722" spans="1:2" x14ac:dyDescent="0.2">
      <c r="A1722" t="s">
        <v>8219</v>
      </c>
      <c r="B1722">
        <f>IF(Sheet1!F3318='Bonus Stats Analysis'!A1722, Sheet1!L3318," x")</f>
        <v>125</v>
      </c>
    </row>
    <row r="1723" spans="1:2" x14ac:dyDescent="0.2">
      <c r="A1723" t="s">
        <v>8219</v>
      </c>
      <c r="B1723">
        <f>IF(Sheet1!F3319='Bonus Stats Analysis'!A1723, Sheet1!L3319," x")</f>
        <v>18</v>
      </c>
    </row>
    <row r="1724" spans="1:2" x14ac:dyDescent="0.2">
      <c r="A1724" t="s">
        <v>8219</v>
      </c>
      <c r="B1724">
        <f>IF(Sheet1!F3320='Bonus Stats Analysis'!A1724, Sheet1!L3320," x")</f>
        <v>32</v>
      </c>
    </row>
    <row r="1725" spans="1:2" x14ac:dyDescent="0.2">
      <c r="A1725" t="s">
        <v>8219</v>
      </c>
      <c r="B1725">
        <f>IF(Sheet1!F3321='Bonus Stats Analysis'!A1725, Sheet1!L3321," x")</f>
        <v>16</v>
      </c>
    </row>
    <row r="1726" spans="1:2" x14ac:dyDescent="0.2">
      <c r="A1726" t="s">
        <v>8219</v>
      </c>
      <c r="B1726">
        <f>IF(Sheet1!F3322='Bonus Stats Analysis'!A1726, Sheet1!L3322," x")</f>
        <v>38</v>
      </c>
    </row>
    <row r="1727" spans="1:2" x14ac:dyDescent="0.2">
      <c r="A1727" t="s">
        <v>8219</v>
      </c>
      <c r="B1727">
        <f>IF(Sheet1!F3323='Bonus Stats Analysis'!A1727, Sheet1!L3323," x")</f>
        <v>15</v>
      </c>
    </row>
    <row r="1728" spans="1:2" x14ac:dyDescent="0.2">
      <c r="A1728" t="s">
        <v>8219</v>
      </c>
      <c r="B1728">
        <f>IF(Sheet1!F3324='Bonus Stats Analysis'!A1728, Sheet1!L3324," x")</f>
        <v>23</v>
      </c>
    </row>
    <row r="1729" spans="1:2" x14ac:dyDescent="0.2">
      <c r="A1729" t="s">
        <v>8219</v>
      </c>
      <c r="B1729">
        <f>IF(Sheet1!F3325='Bonus Stats Analysis'!A1729, Sheet1!L3325," x")</f>
        <v>49</v>
      </c>
    </row>
    <row r="1730" spans="1:2" x14ac:dyDescent="0.2">
      <c r="A1730" t="s">
        <v>8219</v>
      </c>
      <c r="B1730">
        <f>IF(Sheet1!F3326='Bonus Stats Analysis'!A1730, Sheet1!L3326," x")</f>
        <v>10</v>
      </c>
    </row>
    <row r="1731" spans="1:2" x14ac:dyDescent="0.2">
      <c r="A1731" t="s">
        <v>8219</v>
      </c>
      <c r="B1731">
        <f>IF(Sheet1!F3327='Bonus Stats Analysis'!A1731, Sheet1!L3327," x")</f>
        <v>15</v>
      </c>
    </row>
    <row r="1732" spans="1:2" x14ac:dyDescent="0.2">
      <c r="A1732" t="s">
        <v>8219</v>
      </c>
      <c r="B1732">
        <f>IF(Sheet1!F3328='Bonus Stats Analysis'!A1732, Sheet1!L3328," x")</f>
        <v>57</v>
      </c>
    </row>
    <row r="1733" spans="1:2" x14ac:dyDescent="0.2">
      <c r="A1733" t="s">
        <v>8219</v>
      </c>
      <c r="B1733">
        <f>IF(Sheet1!F3329='Bonus Stats Analysis'!A1733, Sheet1!L3329," x")</f>
        <v>33</v>
      </c>
    </row>
    <row r="1734" spans="1:2" x14ac:dyDescent="0.2">
      <c r="A1734" t="s">
        <v>8219</v>
      </c>
      <c r="B1734">
        <f>IF(Sheet1!F3330='Bonus Stats Analysis'!A1734, Sheet1!L3330," x")</f>
        <v>9</v>
      </c>
    </row>
    <row r="1735" spans="1:2" x14ac:dyDescent="0.2">
      <c r="A1735" t="s">
        <v>8219</v>
      </c>
      <c r="B1735">
        <f>IF(Sheet1!F3331='Bonus Stats Analysis'!A1735, Sheet1!L3331," x")</f>
        <v>26</v>
      </c>
    </row>
    <row r="1736" spans="1:2" x14ac:dyDescent="0.2">
      <c r="A1736" t="s">
        <v>8219</v>
      </c>
      <c r="B1736">
        <f>IF(Sheet1!F3332='Bonus Stats Analysis'!A1736, Sheet1!L3332," x")</f>
        <v>69</v>
      </c>
    </row>
    <row r="1737" spans="1:2" x14ac:dyDescent="0.2">
      <c r="A1737" t="s">
        <v>8219</v>
      </c>
      <c r="B1737">
        <f>IF(Sheet1!F3333='Bonus Stats Analysis'!A1737, Sheet1!L3333," x")</f>
        <v>65</v>
      </c>
    </row>
    <row r="1738" spans="1:2" x14ac:dyDescent="0.2">
      <c r="A1738" t="s">
        <v>8219</v>
      </c>
      <c r="B1738">
        <f>IF(Sheet1!F3334='Bonus Stats Analysis'!A1738, Sheet1!L3334," x")</f>
        <v>83</v>
      </c>
    </row>
    <row r="1739" spans="1:2" x14ac:dyDescent="0.2">
      <c r="A1739" t="s">
        <v>8219</v>
      </c>
      <c r="B1739">
        <f>IF(Sheet1!F3335='Bonus Stats Analysis'!A1739, Sheet1!L3335," x")</f>
        <v>111</v>
      </c>
    </row>
    <row r="1740" spans="1:2" x14ac:dyDescent="0.2">
      <c r="A1740" t="s">
        <v>8219</v>
      </c>
      <c r="B1740">
        <f>IF(Sheet1!F3336='Bonus Stats Analysis'!A1740, Sheet1!L3336," x")</f>
        <v>46</v>
      </c>
    </row>
    <row r="1741" spans="1:2" x14ac:dyDescent="0.2">
      <c r="A1741" t="s">
        <v>8219</v>
      </c>
      <c r="B1741">
        <f>IF(Sheet1!F3337='Bonus Stats Analysis'!A1741, Sheet1!L3337," x")</f>
        <v>63</v>
      </c>
    </row>
    <row r="1742" spans="1:2" x14ac:dyDescent="0.2">
      <c r="A1742" t="s">
        <v>8219</v>
      </c>
      <c r="B1742">
        <f>IF(Sheet1!F3338='Bonus Stats Analysis'!A1742, Sheet1!L3338," x")</f>
        <v>9</v>
      </c>
    </row>
    <row r="1743" spans="1:2" x14ac:dyDescent="0.2">
      <c r="A1743" t="s">
        <v>8219</v>
      </c>
      <c r="B1743">
        <f>IF(Sheet1!F3339='Bonus Stats Analysis'!A1743, Sheet1!L3339," x")</f>
        <v>34</v>
      </c>
    </row>
    <row r="1744" spans="1:2" x14ac:dyDescent="0.2">
      <c r="A1744" t="s">
        <v>8219</v>
      </c>
      <c r="B1744">
        <f>IF(Sheet1!F3340='Bonus Stats Analysis'!A1744, Sheet1!L3340," x")</f>
        <v>112</v>
      </c>
    </row>
    <row r="1745" spans="1:2" x14ac:dyDescent="0.2">
      <c r="A1745" t="s">
        <v>8219</v>
      </c>
      <c r="B1745">
        <f>IF(Sheet1!F3341='Bonus Stats Analysis'!A1745, Sheet1!L3341," x")</f>
        <v>47</v>
      </c>
    </row>
    <row r="1746" spans="1:2" x14ac:dyDescent="0.2">
      <c r="A1746" t="s">
        <v>8219</v>
      </c>
      <c r="B1746">
        <f>IF(Sheet1!F3342='Bonus Stats Analysis'!A1746, Sheet1!L3342," x")</f>
        <v>38</v>
      </c>
    </row>
    <row r="1747" spans="1:2" x14ac:dyDescent="0.2">
      <c r="A1747" t="s">
        <v>8219</v>
      </c>
      <c r="B1747">
        <f>IF(Sheet1!F3343='Bonus Stats Analysis'!A1747, Sheet1!L3343," x")</f>
        <v>28</v>
      </c>
    </row>
    <row r="1748" spans="1:2" x14ac:dyDescent="0.2">
      <c r="A1748" t="s">
        <v>8219</v>
      </c>
      <c r="B1748">
        <f>IF(Sheet1!F3344='Bonus Stats Analysis'!A1748, Sheet1!L3344," x")</f>
        <v>78</v>
      </c>
    </row>
    <row r="1749" spans="1:2" x14ac:dyDescent="0.2">
      <c r="A1749" t="s">
        <v>8219</v>
      </c>
      <c r="B1749">
        <f>IF(Sheet1!F3345='Bonus Stats Analysis'!A1749, Sheet1!L3345," x")</f>
        <v>23</v>
      </c>
    </row>
    <row r="1750" spans="1:2" x14ac:dyDescent="0.2">
      <c r="A1750" t="s">
        <v>8219</v>
      </c>
      <c r="B1750">
        <f>IF(Sheet1!F3346='Bonus Stats Analysis'!A1750, Sheet1!L3346," x")</f>
        <v>40</v>
      </c>
    </row>
    <row r="1751" spans="1:2" x14ac:dyDescent="0.2">
      <c r="A1751" t="s">
        <v>8219</v>
      </c>
      <c r="B1751">
        <f>IF(Sheet1!F3347='Bonus Stats Analysis'!A1751, Sheet1!L3347," x")</f>
        <v>13</v>
      </c>
    </row>
    <row r="1752" spans="1:2" x14ac:dyDescent="0.2">
      <c r="A1752" t="s">
        <v>8219</v>
      </c>
      <c r="B1752">
        <f>IF(Sheet1!F3348='Bonus Stats Analysis'!A1752, Sheet1!L3348," x")</f>
        <v>18</v>
      </c>
    </row>
    <row r="1753" spans="1:2" x14ac:dyDescent="0.2">
      <c r="A1753" t="s">
        <v>8219</v>
      </c>
      <c r="B1753">
        <f>IF(Sheet1!F3349='Bonus Stats Analysis'!A1753, Sheet1!L3349," x")</f>
        <v>22</v>
      </c>
    </row>
    <row r="1754" spans="1:2" x14ac:dyDescent="0.2">
      <c r="A1754" t="s">
        <v>8219</v>
      </c>
      <c r="B1754">
        <f>IF(Sheet1!F3350='Bonus Stats Analysis'!A1754, Sheet1!L3350," x")</f>
        <v>79</v>
      </c>
    </row>
    <row r="1755" spans="1:2" x14ac:dyDescent="0.2">
      <c r="A1755" t="s">
        <v>8219</v>
      </c>
      <c r="B1755">
        <f>IF(Sheet1!F3351='Bonus Stats Analysis'!A1755, Sheet1!L3351," x")</f>
        <v>14</v>
      </c>
    </row>
    <row r="1756" spans="1:2" x14ac:dyDescent="0.2">
      <c r="A1756" t="s">
        <v>8219</v>
      </c>
      <c r="B1756">
        <f>IF(Sheet1!F3352='Bonus Stats Analysis'!A1756, Sheet1!L3352," x")</f>
        <v>51</v>
      </c>
    </row>
    <row r="1757" spans="1:2" x14ac:dyDescent="0.2">
      <c r="A1757" t="s">
        <v>8219</v>
      </c>
      <c r="B1757">
        <f>IF(Sheet1!F3353='Bonus Stats Analysis'!A1757, Sheet1!L3353," x")</f>
        <v>54</v>
      </c>
    </row>
    <row r="1758" spans="1:2" x14ac:dyDescent="0.2">
      <c r="A1758" t="s">
        <v>8219</v>
      </c>
      <c r="B1758">
        <f>IF(Sheet1!F3354='Bonus Stats Analysis'!A1758, Sheet1!L3354," x")</f>
        <v>70</v>
      </c>
    </row>
    <row r="1759" spans="1:2" x14ac:dyDescent="0.2">
      <c r="A1759" t="s">
        <v>8219</v>
      </c>
      <c r="B1759">
        <f>IF(Sheet1!F3355='Bonus Stats Analysis'!A1759, Sheet1!L3355," x")</f>
        <v>44</v>
      </c>
    </row>
    <row r="1760" spans="1:2" x14ac:dyDescent="0.2">
      <c r="A1760" t="s">
        <v>8219</v>
      </c>
      <c r="B1760">
        <f>IF(Sheet1!F3356='Bonus Stats Analysis'!A1760, Sheet1!L3356," x")</f>
        <v>55</v>
      </c>
    </row>
    <row r="1761" spans="1:2" x14ac:dyDescent="0.2">
      <c r="A1761" t="s">
        <v>8219</v>
      </c>
      <c r="B1761">
        <f>IF(Sheet1!F3357='Bonus Stats Analysis'!A1761, Sheet1!L3357," x")</f>
        <v>15</v>
      </c>
    </row>
    <row r="1762" spans="1:2" x14ac:dyDescent="0.2">
      <c r="A1762" t="s">
        <v>8219</v>
      </c>
      <c r="B1762">
        <f>IF(Sheet1!F3358='Bonus Stats Analysis'!A1762, Sheet1!L3358," x")</f>
        <v>27</v>
      </c>
    </row>
    <row r="1763" spans="1:2" x14ac:dyDescent="0.2">
      <c r="A1763" t="s">
        <v>8219</v>
      </c>
      <c r="B1763">
        <f>IF(Sheet1!F3359='Bonus Stats Analysis'!A1763, Sheet1!L3359," x")</f>
        <v>21</v>
      </c>
    </row>
    <row r="1764" spans="1:2" x14ac:dyDescent="0.2">
      <c r="A1764" t="s">
        <v>8219</v>
      </c>
      <c r="B1764">
        <f>IF(Sheet1!F3360='Bonus Stats Analysis'!A1764, Sheet1!L3360," x")</f>
        <v>162</v>
      </c>
    </row>
    <row r="1765" spans="1:2" x14ac:dyDescent="0.2">
      <c r="A1765" t="s">
        <v>8219</v>
      </c>
      <c r="B1765">
        <f>IF(Sheet1!F3361='Bonus Stats Analysis'!A1765, Sheet1!L3361," x")</f>
        <v>23</v>
      </c>
    </row>
    <row r="1766" spans="1:2" x14ac:dyDescent="0.2">
      <c r="A1766" t="s">
        <v>8219</v>
      </c>
      <c r="B1766">
        <f>IF(Sheet1!F3362='Bonus Stats Analysis'!A1766, Sheet1!L3362," x")</f>
        <v>72</v>
      </c>
    </row>
    <row r="1767" spans="1:2" x14ac:dyDescent="0.2">
      <c r="A1767" t="s">
        <v>8219</v>
      </c>
      <c r="B1767">
        <f>IF(Sheet1!F3363='Bonus Stats Analysis'!A1767, Sheet1!L3363," x")</f>
        <v>68</v>
      </c>
    </row>
    <row r="1768" spans="1:2" x14ac:dyDescent="0.2">
      <c r="A1768" t="s">
        <v>8219</v>
      </c>
      <c r="B1768">
        <f>IF(Sheet1!F3364='Bonus Stats Analysis'!A1768, Sheet1!L3364," x")</f>
        <v>20</v>
      </c>
    </row>
    <row r="1769" spans="1:2" x14ac:dyDescent="0.2">
      <c r="A1769" t="s">
        <v>8219</v>
      </c>
      <c r="B1769">
        <f>IF(Sheet1!F3365='Bonus Stats Analysis'!A1769, Sheet1!L3365," x")</f>
        <v>26</v>
      </c>
    </row>
    <row r="1770" spans="1:2" x14ac:dyDescent="0.2">
      <c r="A1770" t="s">
        <v>8219</v>
      </c>
      <c r="B1770">
        <f>IF(Sheet1!F3366='Bonus Stats Analysis'!A1770, Sheet1!L3366," x")</f>
        <v>72</v>
      </c>
    </row>
    <row r="1771" spans="1:2" x14ac:dyDescent="0.2">
      <c r="A1771" t="s">
        <v>8219</v>
      </c>
      <c r="B1771">
        <f>IF(Sheet1!F3367='Bonus Stats Analysis'!A1771, Sheet1!L3367," x")</f>
        <v>3</v>
      </c>
    </row>
    <row r="1772" spans="1:2" x14ac:dyDescent="0.2">
      <c r="A1772" t="s">
        <v>8219</v>
      </c>
      <c r="B1772">
        <f>IF(Sheet1!F3368='Bonus Stats Analysis'!A1772, Sheet1!L3368," x")</f>
        <v>18</v>
      </c>
    </row>
    <row r="1773" spans="1:2" x14ac:dyDescent="0.2">
      <c r="A1773" t="s">
        <v>8219</v>
      </c>
      <c r="B1773">
        <f>IF(Sheet1!F3369='Bonus Stats Analysis'!A1773, Sheet1!L3369," x")</f>
        <v>30</v>
      </c>
    </row>
    <row r="1774" spans="1:2" x14ac:dyDescent="0.2">
      <c r="A1774" t="s">
        <v>8219</v>
      </c>
      <c r="B1774">
        <f>IF(Sheet1!F3370='Bonus Stats Analysis'!A1774, Sheet1!L3370," x")</f>
        <v>23</v>
      </c>
    </row>
    <row r="1775" spans="1:2" x14ac:dyDescent="0.2">
      <c r="A1775" t="s">
        <v>8219</v>
      </c>
      <c r="B1775">
        <f>IF(Sheet1!F3371='Bonus Stats Analysis'!A1775, Sheet1!L3371," x")</f>
        <v>54</v>
      </c>
    </row>
    <row r="1776" spans="1:2" x14ac:dyDescent="0.2">
      <c r="A1776" t="s">
        <v>8219</v>
      </c>
      <c r="B1776">
        <f>IF(Sheet1!F3372='Bonus Stats Analysis'!A1776, Sheet1!L3372," x")</f>
        <v>26</v>
      </c>
    </row>
    <row r="1777" spans="1:2" x14ac:dyDescent="0.2">
      <c r="A1777" t="s">
        <v>8219</v>
      </c>
      <c r="B1777">
        <f>IF(Sheet1!F3373='Bonus Stats Analysis'!A1777, Sheet1!L3373," x")</f>
        <v>9</v>
      </c>
    </row>
    <row r="1778" spans="1:2" x14ac:dyDescent="0.2">
      <c r="A1778" t="s">
        <v>8219</v>
      </c>
      <c r="B1778">
        <f>IF(Sheet1!F3374='Bonus Stats Analysis'!A1778, Sheet1!L3374," x")</f>
        <v>27</v>
      </c>
    </row>
    <row r="1779" spans="1:2" x14ac:dyDescent="0.2">
      <c r="A1779" t="s">
        <v>8219</v>
      </c>
      <c r="B1779">
        <f>IF(Sheet1!F3375='Bonus Stats Analysis'!A1779, Sheet1!L3375," x")</f>
        <v>30</v>
      </c>
    </row>
    <row r="1780" spans="1:2" x14ac:dyDescent="0.2">
      <c r="A1780" t="s">
        <v>8219</v>
      </c>
      <c r="B1780">
        <f>IF(Sheet1!F3376='Bonus Stats Analysis'!A1780, Sheet1!L3376," x")</f>
        <v>52</v>
      </c>
    </row>
    <row r="1781" spans="1:2" x14ac:dyDescent="0.2">
      <c r="A1781" t="s">
        <v>8219</v>
      </c>
      <c r="B1781">
        <f>IF(Sheet1!F3377='Bonus Stats Analysis'!A1781, Sheet1!L3377," x")</f>
        <v>17</v>
      </c>
    </row>
    <row r="1782" spans="1:2" x14ac:dyDescent="0.2">
      <c r="A1782" t="s">
        <v>8219</v>
      </c>
      <c r="B1782">
        <f>IF(Sheet1!F3378='Bonus Stats Analysis'!A1782, Sheet1!L3378," x")</f>
        <v>19</v>
      </c>
    </row>
    <row r="1783" spans="1:2" x14ac:dyDescent="0.2">
      <c r="A1783" t="s">
        <v>8219</v>
      </c>
      <c r="B1783">
        <f>IF(Sheet1!F3379='Bonus Stats Analysis'!A1783, Sheet1!L3379," x")</f>
        <v>77</v>
      </c>
    </row>
    <row r="1784" spans="1:2" x14ac:dyDescent="0.2">
      <c r="A1784" t="s">
        <v>8219</v>
      </c>
      <c r="B1784">
        <f>IF(Sheet1!F3380='Bonus Stats Analysis'!A1784, Sheet1!L3380," x")</f>
        <v>21</v>
      </c>
    </row>
    <row r="1785" spans="1:2" x14ac:dyDescent="0.2">
      <c r="A1785" t="s">
        <v>8219</v>
      </c>
      <c r="B1785">
        <f>IF(Sheet1!F3381='Bonus Stats Analysis'!A1785, Sheet1!L3381," x")</f>
        <v>38</v>
      </c>
    </row>
    <row r="1786" spans="1:2" x14ac:dyDescent="0.2">
      <c r="A1786" t="s">
        <v>8219</v>
      </c>
      <c r="B1786">
        <f>IF(Sheet1!F3382='Bonus Stats Analysis'!A1786, Sheet1!L3382," x")</f>
        <v>28</v>
      </c>
    </row>
    <row r="1787" spans="1:2" x14ac:dyDescent="0.2">
      <c r="A1787" t="s">
        <v>8219</v>
      </c>
      <c r="B1787">
        <f>IF(Sheet1!F3383='Bonus Stats Analysis'!A1787, Sheet1!L3383," x")</f>
        <v>48</v>
      </c>
    </row>
    <row r="1788" spans="1:2" x14ac:dyDescent="0.2">
      <c r="A1788" t="s">
        <v>8219</v>
      </c>
      <c r="B1788">
        <f>IF(Sheet1!F3384='Bonus Stats Analysis'!A1788, Sheet1!L3384," x")</f>
        <v>46</v>
      </c>
    </row>
    <row r="1789" spans="1:2" x14ac:dyDescent="0.2">
      <c r="A1789" t="s">
        <v>8219</v>
      </c>
      <c r="B1789">
        <f>IF(Sheet1!F3385='Bonus Stats Analysis'!A1789, Sheet1!L3385," x")</f>
        <v>30</v>
      </c>
    </row>
    <row r="1790" spans="1:2" x14ac:dyDescent="0.2">
      <c r="A1790" t="s">
        <v>8219</v>
      </c>
      <c r="B1790">
        <f>IF(Sheet1!F3386='Bonus Stats Analysis'!A1790, Sheet1!L3386," x")</f>
        <v>64</v>
      </c>
    </row>
    <row r="1791" spans="1:2" x14ac:dyDescent="0.2">
      <c r="A1791" t="s">
        <v>8219</v>
      </c>
      <c r="B1791">
        <f>IF(Sheet1!F3387='Bonus Stats Analysis'!A1791, Sheet1!L3387," x")</f>
        <v>15</v>
      </c>
    </row>
    <row r="1792" spans="1:2" x14ac:dyDescent="0.2">
      <c r="A1792" t="s">
        <v>8219</v>
      </c>
      <c r="B1792">
        <f>IF(Sheet1!F3388='Bonus Stats Analysis'!A1792, Sheet1!L3388," x")</f>
        <v>41</v>
      </c>
    </row>
    <row r="1793" spans="1:2" x14ac:dyDescent="0.2">
      <c r="A1793" t="s">
        <v>8219</v>
      </c>
      <c r="B1793">
        <f>IF(Sheet1!F3389='Bonus Stats Analysis'!A1793, Sheet1!L3389," x")</f>
        <v>35</v>
      </c>
    </row>
    <row r="1794" spans="1:2" x14ac:dyDescent="0.2">
      <c r="A1794" t="s">
        <v>8219</v>
      </c>
      <c r="B1794">
        <f>IF(Sheet1!F3390='Bonus Stats Analysis'!A1794, Sheet1!L3390," x")</f>
        <v>45</v>
      </c>
    </row>
    <row r="1795" spans="1:2" x14ac:dyDescent="0.2">
      <c r="A1795" t="s">
        <v>8219</v>
      </c>
      <c r="B1795">
        <f>IF(Sheet1!F3391='Bonus Stats Analysis'!A1795, Sheet1!L3391," x")</f>
        <v>62</v>
      </c>
    </row>
    <row r="1796" spans="1:2" x14ac:dyDescent="0.2">
      <c r="A1796" t="s">
        <v>8219</v>
      </c>
      <c r="B1796">
        <f>IF(Sheet1!F3392='Bonus Stats Analysis'!A1796, Sheet1!L3392," x")</f>
        <v>22</v>
      </c>
    </row>
    <row r="1797" spans="1:2" x14ac:dyDescent="0.2">
      <c r="A1797" t="s">
        <v>8219</v>
      </c>
      <c r="B1797">
        <f>IF(Sheet1!F3393='Bonus Stats Analysis'!A1797, Sheet1!L3393," x")</f>
        <v>18</v>
      </c>
    </row>
    <row r="1798" spans="1:2" x14ac:dyDescent="0.2">
      <c r="A1798" t="s">
        <v>8219</v>
      </c>
      <c r="B1798">
        <f>IF(Sheet1!F3394='Bonus Stats Analysis'!A1798, Sheet1!L3394," x")</f>
        <v>12</v>
      </c>
    </row>
    <row r="1799" spans="1:2" x14ac:dyDescent="0.2">
      <c r="A1799" t="s">
        <v>8219</v>
      </c>
      <c r="B1799">
        <f>IF(Sheet1!F3395='Bonus Stats Analysis'!A1799, Sheet1!L3395," x")</f>
        <v>44</v>
      </c>
    </row>
    <row r="1800" spans="1:2" x14ac:dyDescent="0.2">
      <c r="A1800" t="s">
        <v>8219</v>
      </c>
      <c r="B1800">
        <f>IF(Sheet1!F3396='Bonus Stats Analysis'!A1800, Sheet1!L3396," x")</f>
        <v>27</v>
      </c>
    </row>
    <row r="1801" spans="1:2" x14ac:dyDescent="0.2">
      <c r="A1801" t="s">
        <v>8219</v>
      </c>
      <c r="B1801">
        <f>IF(Sheet1!F3397='Bonus Stats Analysis'!A1801, Sheet1!L3397," x")</f>
        <v>38</v>
      </c>
    </row>
    <row r="1802" spans="1:2" x14ac:dyDescent="0.2">
      <c r="A1802" t="s">
        <v>8219</v>
      </c>
      <c r="B1802">
        <f>IF(Sheet1!F3398='Bonus Stats Analysis'!A1802, Sheet1!L3398," x")</f>
        <v>28</v>
      </c>
    </row>
    <row r="1803" spans="1:2" x14ac:dyDescent="0.2">
      <c r="A1803" t="s">
        <v>8219</v>
      </c>
      <c r="B1803">
        <f>IF(Sheet1!F3399='Bonus Stats Analysis'!A1803, Sheet1!L3399," x")</f>
        <v>24</v>
      </c>
    </row>
    <row r="1804" spans="1:2" x14ac:dyDescent="0.2">
      <c r="A1804" t="s">
        <v>8219</v>
      </c>
      <c r="B1804">
        <f>IF(Sheet1!F3400='Bonus Stats Analysis'!A1804, Sheet1!L3400," x")</f>
        <v>65</v>
      </c>
    </row>
    <row r="1805" spans="1:2" x14ac:dyDescent="0.2">
      <c r="A1805" t="s">
        <v>8219</v>
      </c>
      <c r="B1805">
        <f>IF(Sheet1!F3401='Bonus Stats Analysis'!A1805, Sheet1!L3401," x")</f>
        <v>46</v>
      </c>
    </row>
    <row r="1806" spans="1:2" x14ac:dyDescent="0.2">
      <c r="A1806" t="s">
        <v>8219</v>
      </c>
      <c r="B1806">
        <f>IF(Sheet1!F3402='Bonus Stats Analysis'!A1806, Sheet1!L3402," x")</f>
        <v>85</v>
      </c>
    </row>
    <row r="1807" spans="1:2" x14ac:dyDescent="0.2">
      <c r="A1807" t="s">
        <v>8219</v>
      </c>
      <c r="B1807">
        <f>IF(Sheet1!F3403='Bonus Stats Analysis'!A1807, Sheet1!L3403," x")</f>
        <v>66</v>
      </c>
    </row>
    <row r="1808" spans="1:2" x14ac:dyDescent="0.2">
      <c r="A1808" t="s">
        <v>8219</v>
      </c>
      <c r="B1808">
        <f>IF(Sheet1!F3404='Bonus Stats Analysis'!A1808, Sheet1!L3404," x")</f>
        <v>165</v>
      </c>
    </row>
    <row r="1809" spans="1:2" x14ac:dyDescent="0.2">
      <c r="A1809" t="s">
        <v>8219</v>
      </c>
      <c r="B1809">
        <f>IF(Sheet1!F3405='Bonus Stats Analysis'!A1809, Sheet1!L3405," x")</f>
        <v>17</v>
      </c>
    </row>
    <row r="1810" spans="1:2" x14ac:dyDescent="0.2">
      <c r="A1810" t="s">
        <v>8219</v>
      </c>
      <c r="B1810">
        <f>IF(Sheet1!F3406='Bonus Stats Analysis'!A1810, Sheet1!L3406," x")</f>
        <v>3</v>
      </c>
    </row>
    <row r="1811" spans="1:2" x14ac:dyDescent="0.2">
      <c r="A1811" t="s">
        <v>8219</v>
      </c>
      <c r="B1811">
        <f>IF(Sheet1!F3407='Bonus Stats Analysis'!A1811, Sheet1!L3407," x")</f>
        <v>17</v>
      </c>
    </row>
    <row r="1812" spans="1:2" x14ac:dyDescent="0.2">
      <c r="A1812" t="s">
        <v>8219</v>
      </c>
      <c r="B1812">
        <f>IF(Sheet1!F3408='Bonus Stats Analysis'!A1812, Sheet1!L3408," x")</f>
        <v>91</v>
      </c>
    </row>
    <row r="1813" spans="1:2" x14ac:dyDescent="0.2">
      <c r="A1813" t="s">
        <v>8219</v>
      </c>
      <c r="B1813">
        <f>IF(Sheet1!F3409='Bonus Stats Analysis'!A1813, Sheet1!L3409," x")</f>
        <v>67</v>
      </c>
    </row>
    <row r="1814" spans="1:2" x14ac:dyDescent="0.2">
      <c r="A1814" t="s">
        <v>8219</v>
      </c>
      <c r="B1814">
        <f>IF(Sheet1!F3410='Bonus Stats Analysis'!A1814, Sheet1!L3410," x")</f>
        <v>18</v>
      </c>
    </row>
    <row r="1815" spans="1:2" x14ac:dyDescent="0.2">
      <c r="A1815" t="s">
        <v>8219</v>
      </c>
      <c r="B1815">
        <f>IF(Sheet1!F3411='Bonus Stats Analysis'!A1815, Sheet1!L3411," x")</f>
        <v>21</v>
      </c>
    </row>
    <row r="1816" spans="1:2" x14ac:dyDescent="0.2">
      <c r="A1816" t="s">
        <v>8219</v>
      </c>
      <c r="B1816">
        <f>IF(Sheet1!F3412='Bonus Stats Analysis'!A1816, Sheet1!L3412," x")</f>
        <v>40</v>
      </c>
    </row>
    <row r="1817" spans="1:2" x14ac:dyDescent="0.2">
      <c r="A1817" t="s">
        <v>8219</v>
      </c>
      <c r="B1817">
        <f>IF(Sheet1!F3413='Bonus Stats Analysis'!A1817, Sheet1!L3413," x")</f>
        <v>78</v>
      </c>
    </row>
    <row r="1818" spans="1:2" x14ac:dyDescent="0.2">
      <c r="A1818" t="s">
        <v>8219</v>
      </c>
      <c r="B1818">
        <f>IF(Sheet1!F3414='Bonus Stats Analysis'!A1818, Sheet1!L3414," x")</f>
        <v>26</v>
      </c>
    </row>
    <row r="1819" spans="1:2" x14ac:dyDescent="0.2">
      <c r="A1819" t="s">
        <v>8219</v>
      </c>
      <c r="B1819">
        <f>IF(Sheet1!F3415='Bonus Stats Analysis'!A1819, Sheet1!L3415," x")</f>
        <v>14</v>
      </c>
    </row>
    <row r="1820" spans="1:2" x14ac:dyDescent="0.2">
      <c r="A1820" t="s">
        <v>8219</v>
      </c>
      <c r="B1820">
        <f>IF(Sheet1!F3416='Bonus Stats Analysis'!A1820, Sheet1!L3416," x")</f>
        <v>44</v>
      </c>
    </row>
    <row r="1821" spans="1:2" x14ac:dyDescent="0.2">
      <c r="A1821" t="s">
        <v>8219</v>
      </c>
      <c r="B1821">
        <f>IF(Sheet1!F3417='Bonus Stats Analysis'!A1821, Sheet1!L3417," x")</f>
        <v>9</v>
      </c>
    </row>
    <row r="1822" spans="1:2" x14ac:dyDescent="0.2">
      <c r="A1822" t="s">
        <v>8219</v>
      </c>
      <c r="B1822">
        <f>IF(Sheet1!F3418='Bonus Stats Analysis'!A1822, Sheet1!L3418," x")</f>
        <v>30</v>
      </c>
    </row>
    <row r="1823" spans="1:2" x14ac:dyDescent="0.2">
      <c r="A1823" t="s">
        <v>8219</v>
      </c>
      <c r="B1823">
        <f>IF(Sheet1!F3419='Bonus Stats Analysis'!A1823, Sheet1!L3419," x")</f>
        <v>45</v>
      </c>
    </row>
    <row r="1824" spans="1:2" x14ac:dyDescent="0.2">
      <c r="A1824" t="s">
        <v>8219</v>
      </c>
      <c r="B1824">
        <f>IF(Sheet1!F3420='Bonus Stats Analysis'!A1824, Sheet1!L3420," x")</f>
        <v>56</v>
      </c>
    </row>
    <row r="1825" spans="1:2" x14ac:dyDescent="0.2">
      <c r="A1825" t="s">
        <v>8219</v>
      </c>
      <c r="B1825">
        <f>IF(Sheet1!F3421='Bonus Stats Analysis'!A1825, Sheet1!L3421," x")</f>
        <v>46</v>
      </c>
    </row>
    <row r="1826" spans="1:2" x14ac:dyDescent="0.2">
      <c r="A1826" t="s">
        <v>8219</v>
      </c>
      <c r="B1826">
        <f>IF(Sheet1!F3422='Bonus Stats Analysis'!A1826, Sheet1!L3422," x")</f>
        <v>34</v>
      </c>
    </row>
    <row r="1827" spans="1:2" x14ac:dyDescent="0.2">
      <c r="A1827" t="s">
        <v>8219</v>
      </c>
      <c r="B1827">
        <f>IF(Sheet1!F3423='Bonus Stats Analysis'!A1827, Sheet1!L3423," x")</f>
        <v>98</v>
      </c>
    </row>
    <row r="1828" spans="1:2" x14ac:dyDescent="0.2">
      <c r="A1828" t="s">
        <v>8219</v>
      </c>
      <c r="B1828">
        <f>IF(Sheet1!F3424='Bonus Stats Analysis'!A1828, Sheet1!L3424," x")</f>
        <v>46</v>
      </c>
    </row>
    <row r="1829" spans="1:2" x14ac:dyDescent="0.2">
      <c r="A1829" t="s">
        <v>8219</v>
      </c>
      <c r="B1829">
        <f>IF(Sheet1!F3425='Bonus Stats Analysis'!A1829, Sheet1!L3425," x")</f>
        <v>10</v>
      </c>
    </row>
    <row r="1830" spans="1:2" x14ac:dyDescent="0.2">
      <c r="A1830" t="s">
        <v>8219</v>
      </c>
      <c r="B1830">
        <f>IF(Sheet1!F3426='Bonus Stats Analysis'!A1830, Sheet1!L3426," x")</f>
        <v>76</v>
      </c>
    </row>
    <row r="1831" spans="1:2" x14ac:dyDescent="0.2">
      <c r="A1831" t="s">
        <v>8219</v>
      </c>
      <c r="B1831">
        <f>IF(Sheet1!F3427='Bonus Stats Analysis'!A1831, Sheet1!L3427," x")</f>
        <v>104</v>
      </c>
    </row>
    <row r="1832" spans="1:2" x14ac:dyDescent="0.2">
      <c r="A1832" t="s">
        <v>8219</v>
      </c>
      <c r="B1832">
        <f>IF(Sheet1!F3428='Bonus Stats Analysis'!A1832, Sheet1!L3428," x")</f>
        <v>87</v>
      </c>
    </row>
    <row r="1833" spans="1:2" x14ac:dyDescent="0.2">
      <c r="A1833" t="s">
        <v>8219</v>
      </c>
      <c r="B1833">
        <f>IF(Sheet1!F3429='Bonus Stats Analysis'!A1833, Sheet1!L3429," x")</f>
        <v>29</v>
      </c>
    </row>
    <row r="1834" spans="1:2" x14ac:dyDescent="0.2">
      <c r="A1834" t="s">
        <v>8219</v>
      </c>
      <c r="B1834">
        <f>IF(Sheet1!F3430='Bonus Stats Analysis'!A1834, Sheet1!L3430," x")</f>
        <v>51</v>
      </c>
    </row>
    <row r="1835" spans="1:2" x14ac:dyDescent="0.2">
      <c r="A1835" t="s">
        <v>8219</v>
      </c>
      <c r="B1835">
        <f>IF(Sheet1!F3431='Bonus Stats Analysis'!A1835, Sheet1!L3431," x")</f>
        <v>12</v>
      </c>
    </row>
    <row r="1836" spans="1:2" x14ac:dyDescent="0.2">
      <c r="A1836" t="s">
        <v>8219</v>
      </c>
      <c r="B1836">
        <f>IF(Sheet1!F3432='Bonus Stats Analysis'!A1836, Sheet1!L3432," x")</f>
        <v>72</v>
      </c>
    </row>
    <row r="1837" spans="1:2" x14ac:dyDescent="0.2">
      <c r="A1837" t="s">
        <v>8219</v>
      </c>
      <c r="B1837">
        <f>IF(Sheet1!F3433='Bonus Stats Analysis'!A1837, Sheet1!L3433," x")</f>
        <v>21</v>
      </c>
    </row>
    <row r="1838" spans="1:2" x14ac:dyDescent="0.2">
      <c r="A1838" t="s">
        <v>8219</v>
      </c>
      <c r="B1838">
        <f>IF(Sheet1!F3434='Bonus Stats Analysis'!A1838, Sheet1!L3434," x")</f>
        <v>42</v>
      </c>
    </row>
    <row r="1839" spans="1:2" x14ac:dyDescent="0.2">
      <c r="A1839" t="s">
        <v>8219</v>
      </c>
      <c r="B1839">
        <f>IF(Sheet1!F3435='Bonus Stats Analysis'!A1839, Sheet1!L3435," x")</f>
        <v>71</v>
      </c>
    </row>
    <row r="1840" spans="1:2" x14ac:dyDescent="0.2">
      <c r="A1840" t="s">
        <v>8219</v>
      </c>
      <c r="B1840">
        <f>IF(Sheet1!F3436='Bonus Stats Analysis'!A1840, Sheet1!L3436," x")</f>
        <v>168</v>
      </c>
    </row>
    <row r="1841" spans="1:2" x14ac:dyDescent="0.2">
      <c r="A1841" t="s">
        <v>8219</v>
      </c>
      <c r="B1841">
        <f>IF(Sheet1!F3437='Bonus Stats Analysis'!A1841, Sheet1!L3437," x")</f>
        <v>19</v>
      </c>
    </row>
    <row r="1842" spans="1:2" x14ac:dyDescent="0.2">
      <c r="A1842" t="s">
        <v>8219</v>
      </c>
      <c r="B1842">
        <f>IF(Sheet1!F3438='Bonus Stats Analysis'!A1842, Sheet1!L3438," x")</f>
        <v>37</v>
      </c>
    </row>
    <row r="1843" spans="1:2" x14ac:dyDescent="0.2">
      <c r="A1843" t="s">
        <v>8219</v>
      </c>
      <c r="B1843">
        <f>IF(Sheet1!F3439='Bonus Stats Analysis'!A1843, Sheet1!L3439," x")</f>
        <v>36</v>
      </c>
    </row>
    <row r="1844" spans="1:2" x14ac:dyDescent="0.2">
      <c r="A1844" t="s">
        <v>8219</v>
      </c>
      <c r="B1844">
        <f>IF(Sheet1!F3440='Bonus Stats Analysis'!A1844, Sheet1!L3440," x")</f>
        <v>14</v>
      </c>
    </row>
    <row r="1845" spans="1:2" x14ac:dyDescent="0.2">
      <c r="A1845" t="s">
        <v>8219</v>
      </c>
      <c r="B1845">
        <f>IF(Sheet1!F3441='Bonus Stats Analysis'!A1845, Sheet1!L3441," x")</f>
        <v>18</v>
      </c>
    </row>
    <row r="1846" spans="1:2" x14ac:dyDescent="0.2">
      <c r="A1846" t="s">
        <v>8219</v>
      </c>
      <c r="B1846">
        <f>IF(Sheet1!F3442='Bonus Stats Analysis'!A1846, Sheet1!L3442," x")</f>
        <v>82</v>
      </c>
    </row>
    <row r="1847" spans="1:2" x14ac:dyDescent="0.2">
      <c r="A1847" t="s">
        <v>8219</v>
      </c>
      <c r="B1847">
        <f>IF(Sheet1!F3443='Bonus Stats Analysis'!A1847, Sheet1!L3443," x")</f>
        <v>43</v>
      </c>
    </row>
    <row r="1848" spans="1:2" x14ac:dyDescent="0.2">
      <c r="A1848" t="s">
        <v>8219</v>
      </c>
      <c r="B1848">
        <f>IF(Sheet1!F3444='Bonus Stats Analysis'!A1848, Sheet1!L3444," x")</f>
        <v>8</v>
      </c>
    </row>
    <row r="1849" spans="1:2" x14ac:dyDescent="0.2">
      <c r="A1849" t="s">
        <v>8219</v>
      </c>
      <c r="B1849">
        <f>IF(Sheet1!F3445='Bonus Stats Analysis'!A1849, Sheet1!L3445," x")</f>
        <v>45</v>
      </c>
    </row>
    <row r="1850" spans="1:2" x14ac:dyDescent="0.2">
      <c r="A1850" t="s">
        <v>8219</v>
      </c>
      <c r="B1850">
        <f>IF(Sheet1!F3446='Bonus Stats Analysis'!A1850, Sheet1!L3446," x")</f>
        <v>20</v>
      </c>
    </row>
    <row r="1851" spans="1:2" x14ac:dyDescent="0.2">
      <c r="A1851" t="s">
        <v>8219</v>
      </c>
      <c r="B1851">
        <f>IF(Sheet1!F3447='Bonus Stats Analysis'!A1851, Sheet1!L3447," x")</f>
        <v>31</v>
      </c>
    </row>
    <row r="1852" spans="1:2" x14ac:dyDescent="0.2">
      <c r="A1852" t="s">
        <v>8219</v>
      </c>
      <c r="B1852">
        <f>IF(Sheet1!F3448='Bonus Stats Analysis'!A1852, Sheet1!L3448," x")</f>
        <v>25</v>
      </c>
    </row>
    <row r="1853" spans="1:2" x14ac:dyDescent="0.2">
      <c r="A1853" t="s">
        <v>8219</v>
      </c>
      <c r="B1853">
        <f>IF(Sheet1!F3449='Bonus Stats Analysis'!A1853, Sheet1!L3449," x")</f>
        <v>14</v>
      </c>
    </row>
    <row r="1854" spans="1:2" x14ac:dyDescent="0.2">
      <c r="A1854" t="s">
        <v>8219</v>
      </c>
      <c r="B1854">
        <f>IF(Sheet1!F3450='Bonus Stats Analysis'!A1854, Sheet1!L3450," x")</f>
        <v>45</v>
      </c>
    </row>
    <row r="1855" spans="1:2" x14ac:dyDescent="0.2">
      <c r="A1855" t="s">
        <v>8219</v>
      </c>
      <c r="B1855">
        <f>IF(Sheet1!F3451='Bonus Stats Analysis'!A1855, Sheet1!L3451," x")</f>
        <v>20</v>
      </c>
    </row>
    <row r="1856" spans="1:2" x14ac:dyDescent="0.2">
      <c r="A1856" t="s">
        <v>8219</v>
      </c>
      <c r="B1856">
        <f>IF(Sheet1!F3452='Bonus Stats Analysis'!A1856, Sheet1!L3452," x")</f>
        <v>39</v>
      </c>
    </row>
    <row r="1857" spans="1:2" x14ac:dyDescent="0.2">
      <c r="A1857" t="s">
        <v>8219</v>
      </c>
      <c r="B1857">
        <f>IF(Sheet1!F3453='Bonus Stats Analysis'!A1857, Sheet1!L3453," x")</f>
        <v>16</v>
      </c>
    </row>
    <row r="1858" spans="1:2" x14ac:dyDescent="0.2">
      <c r="A1858" t="s">
        <v>8219</v>
      </c>
      <c r="B1858">
        <f>IF(Sheet1!F3454='Bonus Stats Analysis'!A1858, Sheet1!L3454," x")</f>
        <v>37</v>
      </c>
    </row>
    <row r="1859" spans="1:2" x14ac:dyDescent="0.2">
      <c r="A1859" t="s">
        <v>8219</v>
      </c>
      <c r="B1859">
        <f>IF(Sheet1!F3455='Bonus Stats Analysis'!A1859, Sheet1!L3455," x")</f>
        <v>14</v>
      </c>
    </row>
    <row r="1860" spans="1:2" x14ac:dyDescent="0.2">
      <c r="A1860" t="s">
        <v>8219</v>
      </c>
      <c r="B1860">
        <f>IF(Sheet1!F3456='Bonus Stats Analysis'!A1860, Sheet1!L3456," x")</f>
        <v>21</v>
      </c>
    </row>
    <row r="1861" spans="1:2" x14ac:dyDescent="0.2">
      <c r="A1861" t="s">
        <v>8219</v>
      </c>
      <c r="B1861">
        <f>IF(Sheet1!F3457='Bonus Stats Analysis'!A1861, Sheet1!L3457," x")</f>
        <v>69</v>
      </c>
    </row>
    <row r="1862" spans="1:2" x14ac:dyDescent="0.2">
      <c r="A1862" t="s">
        <v>8219</v>
      </c>
      <c r="B1862">
        <f>IF(Sheet1!F3458='Bonus Stats Analysis'!A1862, Sheet1!L3458," x")</f>
        <v>16</v>
      </c>
    </row>
    <row r="1863" spans="1:2" x14ac:dyDescent="0.2">
      <c r="A1863" t="s">
        <v>8219</v>
      </c>
      <c r="B1863">
        <f>IF(Sheet1!F3459='Bonus Stats Analysis'!A1863, Sheet1!L3459," x")</f>
        <v>55</v>
      </c>
    </row>
    <row r="1864" spans="1:2" x14ac:dyDescent="0.2">
      <c r="A1864" t="s">
        <v>8219</v>
      </c>
      <c r="B1864">
        <f>IF(Sheet1!F3460='Bonus Stats Analysis'!A1864, Sheet1!L3460," x")</f>
        <v>27</v>
      </c>
    </row>
    <row r="1865" spans="1:2" x14ac:dyDescent="0.2">
      <c r="A1865" t="s">
        <v>8219</v>
      </c>
      <c r="B1865">
        <f>IF(Sheet1!F3461='Bonus Stats Analysis'!A1865, Sheet1!L3461," x")</f>
        <v>36</v>
      </c>
    </row>
    <row r="1866" spans="1:2" x14ac:dyDescent="0.2">
      <c r="A1866" t="s">
        <v>8219</v>
      </c>
      <c r="B1866">
        <f>IF(Sheet1!F3462='Bonus Stats Analysis'!A1866, Sheet1!L3462," x")</f>
        <v>19</v>
      </c>
    </row>
    <row r="1867" spans="1:2" x14ac:dyDescent="0.2">
      <c r="A1867" t="s">
        <v>8219</v>
      </c>
      <c r="B1867">
        <f>IF(Sheet1!F3463='Bonus Stats Analysis'!A1867, Sheet1!L3463," x")</f>
        <v>12</v>
      </c>
    </row>
    <row r="1868" spans="1:2" x14ac:dyDescent="0.2">
      <c r="A1868" t="s">
        <v>8219</v>
      </c>
      <c r="B1868">
        <f>IF(Sheet1!F3464='Bonus Stats Analysis'!A1868, Sheet1!L3464," x")</f>
        <v>17</v>
      </c>
    </row>
    <row r="1869" spans="1:2" x14ac:dyDescent="0.2">
      <c r="A1869" t="s">
        <v>8219</v>
      </c>
      <c r="B1869">
        <f>IF(Sheet1!F3465='Bonus Stats Analysis'!A1869, Sheet1!L3465," x")</f>
        <v>114</v>
      </c>
    </row>
    <row r="1870" spans="1:2" x14ac:dyDescent="0.2">
      <c r="A1870" t="s">
        <v>8219</v>
      </c>
      <c r="B1870">
        <f>IF(Sheet1!F3466='Bonus Stats Analysis'!A1870, Sheet1!L3466," x")</f>
        <v>93</v>
      </c>
    </row>
    <row r="1871" spans="1:2" x14ac:dyDescent="0.2">
      <c r="A1871" t="s">
        <v>8219</v>
      </c>
      <c r="B1871">
        <f>IF(Sheet1!F3467='Bonus Stats Analysis'!A1871, Sheet1!L3467," x")</f>
        <v>36</v>
      </c>
    </row>
    <row r="1872" spans="1:2" x14ac:dyDescent="0.2">
      <c r="A1872" t="s">
        <v>8219</v>
      </c>
      <c r="B1872">
        <f>IF(Sheet1!F3468='Bonus Stats Analysis'!A1872, Sheet1!L3468," x")</f>
        <v>61</v>
      </c>
    </row>
    <row r="1873" spans="1:2" x14ac:dyDescent="0.2">
      <c r="A1873" t="s">
        <v>8219</v>
      </c>
      <c r="B1873">
        <f>IF(Sheet1!F3469='Bonus Stats Analysis'!A1873, Sheet1!L3469," x")</f>
        <v>47</v>
      </c>
    </row>
    <row r="1874" spans="1:2" x14ac:dyDescent="0.2">
      <c r="A1874" t="s">
        <v>8219</v>
      </c>
      <c r="B1874">
        <f>IF(Sheet1!F3470='Bonus Stats Analysis'!A1874, Sheet1!L3470," x")</f>
        <v>17</v>
      </c>
    </row>
    <row r="1875" spans="1:2" x14ac:dyDescent="0.2">
      <c r="A1875" t="s">
        <v>8219</v>
      </c>
      <c r="B1875">
        <f>IF(Sheet1!F3471='Bonus Stats Analysis'!A1875, Sheet1!L3471," x")</f>
        <v>63</v>
      </c>
    </row>
    <row r="1876" spans="1:2" x14ac:dyDescent="0.2">
      <c r="A1876" t="s">
        <v>8219</v>
      </c>
      <c r="B1876">
        <f>IF(Sheet1!F3472='Bonus Stats Analysis'!A1876, Sheet1!L3472," x")</f>
        <v>9</v>
      </c>
    </row>
    <row r="1877" spans="1:2" x14ac:dyDescent="0.2">
      <c r="A1877" t="s">
        <v>8219</v>
      </c>
      <c r="B1877">
        <f>IF(Sheet1!F3473='Bonus Stats Analysis'!A1877, Sheet1!L3473," x")</f>
        <v>30</v>
      </c>
    </row>
    <row r="1878" spans="1:2" x14ac:dyDescent="0.2">
      <c r="A1878" t="s">
        <v>8219</v>
      </c>
      <c r="B1878">
        <f>IF(Sheet1!F3474='Bonus Stats Analysis'!A1878, Sheet1!L3474," x")</f>
        <v>23</v>
      </c>
    </row>
    <row r="1879" spans="1:2" x14ac:dyDescent="0.2">
      <c r="A1879" t="s">
        <v>8219</v>
      </c>
      <c r="B1879">
        <f>IF(Sheet1!F3475='Bonus Stats Analysis'!A1879, Sheet1!L3475," x")</f>
        <v>33</v>
      </c>
    </row>
    <row r="1880" spans="1:2" x14ac:dyDescent="0.2">
      <c r="A1880" t="s">
        <v>8219</v>
      </c>
      <c r="B1880">
        <f>IF(Sheet1!F3476='Bonus Stats Analysis'!A1880, Sheet1!L3476," x")</f>
        <v>39</v>
      </c>
    </row>
    <row r="1881" spans="1:2" x14ac:dyDescent="0.2">
      <c r="A1881" t="s">
        <v>8219</v>
      </c>
      <c r="B1881">
        <f>IF(Sheet1!F3477='Bonus Stats Analysis'!A1881, Sheet1!L3477," x")</f>
        <v>17</v>
      </c>
    </row>
    <row r="1882" spans="1:2" x14ac:dyDescent="0.2">
      <c r="A1882" t="s">
        <v>8219</v>
      </c>
      <c r="B1882">
        <f>IF(Sheet1!F3478='Bonus Stats Analysis'!A1882, Sheet1!L3478," x")</f>
        <v>6</v>
      </c>
    </row>
    <row r="1883" spans="1:2" x14ac:dyDescent="0.2">
      <c r="A1883" t="s">
        <v>8219</v>
      </c>
      <c r="B1883">
        <f>IF(Sheet1!F3479='Bonus Stats Analysis'!A1883, Sheet1!L3479," x")</f>
        <v>39</v>
      </c>
    </row>
    <row r="1884" spans="1:2" x14ac:dyDescent="0.2">
      <c r="A1884" t="s">
        <v>8219</v>
      </c>
      <c r="B1884">
        <f>IF(Sheet1!F3480='Bonus Stats Analysis'!A1884, Sheet1!L3480," x")</f>
        <v>57</v>
      </c>
    </row>
    <row r="1885" spans="1:2" x14ac:dyDescent="0.2">
      <c r="A1885" t="s">
        <v>8219</v>
      </c>
      <c r="B1885">
        <f>IF(Sheet1!F3481='Bonus Stats Analysis'!A1885, Sheet1!L3481," x")</f>
        <v>56</v>
      </c>
    </row>
    <row r="1886" spans="1:2" x14ac:dyDescent="0.2">
      <c r="A1886" t="s">
        <v>8219</v>
      </c>
      <c r="B1886">
        <f>IF(Sheet1!F3482='Bonus Stats Analysis'!A1886, Sheet1!L3482," x")</f>
        <v>13</v>
      </c>
    </row>
    <row r="1887" spans="1:2" x14ac:dyDescent="0.2">
      <c r="A1887" t="s">
        <v>8219</v>
      </c>
      <c r="B1887">
        <f>IF(Sheet1!F3483='Bonus Stats Analysis'!A1887, Sheet1!L3483," x")</f>
        <v>95</v>
      </c>
    </row>
    <row r="1888" spans="1:2" x14ac:dyDescent="0.2">
      <c r="A1888" t="s">
        <v>8219</v>
      </c>
      <c r="B1888">
        <f>IF(Sheet1!F3484='Bonus Stats Analysis'!A1888, Sheet1!L3484," x")</f>
        <v>80</v>
      </c>
    </row>
    <row r="1889" spans="1:2" x14ac:dyDescent="0.2">
      <c r="A1889" t="s">
        <v>8219</v>
      </c>
      <c r="B1889">
        <f>IF(Sheet1!F3485='Bonus Stats Analysis'!A1889, Sheet1!L3485," x")</f>
        <v>133</v>
      </c>
    </row>
    <row r="1890" spans="1:2" x14ac:dyDescent="0.2">
      <c r="A1890" t="s">
        <v>8219</v>
      </c>
      <c r="B1890">
        <f>IF(Sheet1!F3486='Bonus Stats Analysis'!A1890, Sheet1!L3486," x")</f>
        <v>44</v>
      </c>
    </row>
    <row r="1891" spans="1:2" x14ac:dyDescent="0.2">
      <c r="A1891" t="s">
        <v>8219</v>
      </c>
      <c r="B1891">
        <f>IF(Sheet1!F3487='Bonus Stats Analysis'!A1891, Sheet1!L3487," x")</f>
        <v>30</v>
      </c>
    </row>
    <row r="1892" spans="1:2" x14ac:dyDescent="0.2">
      <c r="A1892" t="s">
        <v>8219</v>
      </c>
      <c r="B1892">
        <f>IF(Sheet1!F3488='Bonus Stats Analysis'!A1892, Sheet1!L3488," x")</f>
        <v>56</v>
      </c>
    </row>
    <row r="1893" spans="1:2" x14ac:dyDescent="0.2">
      <c r="A1893" t="s">
        <v>8219</v>
      </c>
      <c r="B1893">
        <f>IF(Sheet1!F3489='Bonus Stats Analysis'!A1893, Sheet1!L3489," x")</f>
        <v>66</v>
      </c>
    </row>
    <row r="1894" spans="1:2" x14ac:dyDescent="0.2">
      <c r="A1894" t="s">
        <v>8219</v>
      </c>
      <c r="B1894">
        <f>IF(Sheet1!F3490='Bonus Stats Analysis'!A1894, Sheet1!L3490," x")</f>
        <v>29</v>
      </c>
    </row>
    <row r="1895" spans="1:2" x14ac:dyDescent="0.2">
      <c r="A1895" t="s">
        <v>8219</v>
      </c>
      <c r="B1895">
        <f>IF(Sheet1!F3491='Bonus Stats Analysis'!A1895, Sheet1!L3491," x")</f>
        <v>72</v>
      </c>
    </row>
    <row r="1896" spans="1:2" x14ac:dyDescent="0.2">
      <c r="A1896" t="s">
        <v>8219</v>
      </c>
      <c r="B1896">
        <f>IF(Sheet1!F3492='Bonus Stats Analysis'!A1896, Sheet1!L3492," x")</f>
        <v>27</v>
      </c>
    </row>
    <row r="1897" spans="1:2" x14ac:dyDescent="0.2">
      <c r="A1897" t="s">
        <v>8219</v>
      </c>
      <c r="B1897">
        <f>IF(Sheet1!F3493='Bonus Stats Analysis'!A1897, Sheet1!L3493," x")</f>
        <v>10</v>
      </c>
    </row>
    <row r="1898" spans="1:2" x14ac:dyDescent="0.2">
      <c r="A1898" t="s">
        <v>8219</v>
      </c>
      <c r="B1898">
        <f>IF(Sheet1!F3494='Bonus Stats Analysis'!A1898, Sheet1!L3494," x")</f>
        <v>35</v>
      </c>
    </row>
    <row r="1899" spans="1:2" x14ac:dyDescent="0.2">
      <c r="A1899" t="s">
        <v>8219</v>
      </c>
      <c r="B1899">
        <f>IF(Sheet1!F3495='Bonus Stats Analysis'!A1899, Sheet1!L3495," x")</f>
        <v>29</v>
      </c>
    </row>
    <row r="1900" spans="1:2" x14ac:dyDescent="0.2">
      <c r="A1900" t="s">
        <v>8219</v>
      </c>
      <c r="B1900">
        <f>IF(Sheet1!F3496='Bonus Stats Analysis'!A1900, Sheet1!L3496," x")</f>
        <v>13</v>
      </c>
    </row>
    <row r="1901" spans="1:2" x14ac:dyDescent="0.2">
      <c r="A1901" t="s">
        <v>8219</v>
      </c>
      <c r="B1901">
        <f>IF(Sheet1!F3497='Bonus Stats Analysis'!A1901, Sheet1!L3497," x")</f>
        <v>72</v>
      </c>
    </row>
    <row r="1902" spans="1:2" x14ac:dyDescent="0.2">
      <c r="A1902" t="s">
        <v>8219</v>
      </c>
      <c r="B1902">
        <f>IF(Sheet1!F3498='Bonus Stats Analysis'!A1902, Sheet1!L3498," x")</f>
        <v>78</v>
      </c>
    </row>
    <row r="1903" spans="1:2" x14ac:dyDescent="0.2">
      <c r="A1903" t="s">
        <v>8219</v>
      </c>
      <c r="B1903">
        <f>IF(Sheet1!F3499='Bonus Stats Analysis'!A1903, Sheet1!L3499," x")</f>
        <v>49</v>
      </c>
    </row>
    <row r="1904" spans="1:2" x14ac:dyDescent="0.2">
      <c r="A1904" t="s">
        <v>8219</v>
      </c>
      <c r="B1904">
        <f>IF(Sheet1!F3500='Bonus Stats Analysis'!A1904, Sheet1!L3500," x")</f>
        <v>42</v>
      </c>
    </row>
    <row r="1905" spans="1:2" x14ac:dyDescent="0.2">
      <c r="A1905" t="s">
        <v>8219</v>
      </c>
      <c r="B1905">
        <f>IF(Sheet1!F3501='Bonus Stats Analysis'!A1905, Sheet1!L3501," x")</f>
        <v>35</v>
      </c>
    </row>
    <row r="1906" spans="1:2" x14ac:dyDescent="0.2">
      <c r="A1906" t="s">
        <v>8219</v>
      </c>
      <c r="B1906">
        <f>IF(Sheet1!F3502='Bonus Stats Analysis'!A1906, Sheet1!L3502," x")</f>
        <v>42</v>
      </c>
    </row>
    <row r="1907" spans="1:2" x14ac:dyDescent="0.2">
      <c r="A1907" t="s">
        <v>8219</v>
      </c>
      <c r="B1907">
        <f>IF(Sheet1!F3503='Bonus Stats Analysis'!A1907, Sheet1!L3503," x")</f>
        <v>42</v>
      </c>
    </row>
    <row r="1908" spans="1:2" x14ac:dyDescent="0.2">
      <c r="A1908" t="s">
        <v>8219</v>
      </c>
      <c r="B1908">
        <f>IF(Sheet1!F3504='Bonus Stats Analysis'!A1908, Sheet1!L3504," x")</f>
        <v>31</v>
      </c>
    </row>
    <row r="1909" spans="1:2" x14ac:dyDescent="0.2">
      <c r="A1909" t="s">
        <v>8219</v>
      </c>
      <c r="B1909">
        <f>IF(Sheet1!F3505='Bonus Stats Analysis'!A1909, Sheet1!L3505," x")</f>
        <v>38</v>
      </c>
    </row>
    <row r="1910" spans="1:2" x14ac:dyDescent="0.2">
      <c r="A1910" t="s">
        <v>8219</v>
      </c>
      <c r="B1910">
        <f>IF(Sheet1!F3506='Bonus Stats Analysis'!A1910, Sheet1!L3506," x")</f>
        <v>8</v>
      </c>
    </row>
    <row r="1911" spans="1:2" x14ac:dyDescent="0.2">
      <c r="A1911" t="s">
        <v>8219</v>
      </c>
      <c r="B1911">
        <f>IF(Sheet1!F3507='Bonus Stats Analysis'!A1911, Sheet1!L3507," x")</f>
        <v>39</v>
      </c>
    </row>
    <row r="1912" spans="1:2" x14ac:dyDescent="0.2">
      <c r="A1912" t="s">
        <v>8219</v>
      </c>
      <c r="B1912">
        <f>IF(Sheet1!F3508='Bonus Stats Analysis'!A1912, Sheet1!L3508," x")</f>
        <v>29</v>
      </c>
    </row>
    <row r="1913" spans="1:2" x14ac:dyDescent="0.2">
      <c r="A1913" t="s">
        <v>8219</v>
      </c>
      <c r="B1913">
        <f>IF(Sheet1!F3509='Bonus Stats Analysis'!A1913, Sheet1!L3509," x")</f>
        <v>72</v>
      </c>
    </row>
    <row r="1914" spans="1:2" x14ac:dyDescent="0.2">
      <c r="A1914" t="s">
        <v>8219</v>
      </c>
      <c r="B1914">
        <f>IF(Sheet1!F3510='Bonus Stats Analysis'!A1914, Sheet1!L3510," x")</f>
        <v>15</v>
      </c>
    </row>
    <row r="1915" spans="1:2" x14ac:dyDescent="0.2">
      <c r="A1915" t="s">
        <v>8219</v>
      </c>
      <c r="B1915">
        <f>IF(Sheet1!F3511='Bonus Stats Analysis'!A1915, Sheet1!L3511," x")</f>
        <v>33</v>
      </c>
    </row>
    <row r="1916" spans="1:2" x14ac:dyDescent="0.2">
      <c r="A1916" t="s">
        <v>8219</v>
      </c>
      <c r="B1916">
        <f>IF(Sheet1!F3512='Bonus Stats Analysis'!A1916, Sheet1!L3512," x")</f>
        <v>15</v>
      </c>
    </row>
    <row r="1917" spans="1:2" x14ac:dyDescent="0.2">
      <c r="A1917" t="s">
        <v>8219</v>
      </c>
      <c r="B1917">
        <f>IF(Sheet1!F3513='Bonus Stats Analysis'!A1917, Sheet1!L3513," x")</f>
        <v>19</v>
      </c>
    </row>
    <row r="1918" spans="1:2" x14ac:dyDescent="0.2">
      <c r="A1918" t="s">
        <v>8219</v>
      </c>
      <c r="B1918">
        <f>IF(Sheet1!F3514='Bonus Stats Analysis'!A1918, Sheet1!L3514," x")</f>
        <v>17</v>
      </c>
    </row>
    <row r="1919" spans="1:2" x14ac:dyDescent="0.2">
      <c r="A1919" t="s">
        <v>8219</v>
      </c>
      <c r="B1919">
        <f>IF(Sheet1!F3515='Bonus Stats Analysis'!A1919, Sheet1!L3515," x")</f>
        <v>44</v>
      </c>
    </row>
    <row r="1920" spans="1:2" x14ac:dyDescent="0.2">
      <c r="A1920" t="s">
        <v>8219</v>
      </c>
      <c r="B1920">
        <f>IF(Sheet1!F3516='Bonus Stats Analysis'!A1920, Sheet1!L3516," x")</f>
        <v>10</v>
      </c>
    </row>
    <row r="1921" spans="1:2" x14ac:dyDescent="0.2">
      <c r="A1921" t="s">
        <v>8219</v>
      </c>
      <c r="B1921">
        <f>IF(Sheet1!F3517='Bonus Stats Analysis'!A1921, Sheet1!L3517," x")</f>
        <v>46</v>
      </c>
    </row>
    <row r="1922" spans="1:2" x14ac:dyDescent="0.2">
      <c r="A1922" t="s">
        <v>8219</v>
      </c>
      <c r="B1922">
        <f>IF(Sheet1!F3518='Bonus Stats Analysis'!A1922, Sheet1!L3518," x")</f>
        <v>11</v>
      </c>
    </row>
    <row r="1923" spans="1:2" x14ac:dyDescent="0.2">
      <c r="A1923" t="s">
        <v>8219</v>
      </c>
      <c r="B1923">
        <f>IF(Sheet1!F3519='Bonus Stats Analysis'!A1923, Sheet1!L3519," x")</f>
        <v>13</v>
      </c>
    </row>
    <row r="1924" spans="1:2" x14ac:dyDescent="0.2">
      <c r="A1924" t="s">
        <v>8219</v>
      </c>
      <c r="B1924">
        <f>IF(Sheet1!F3520='Bonus Stats Analysis'!A1924, Sheet1!L3520," x")</f>
        <v>33</v>
      </c>
    </row>
    <row r="1925" spans="1:2" x14ac:dyDescent="0.2">
      <c r="A1925" t="s">
        <v>8219</v>
      </c>
      <c r="B1925">
        <f>IF(Sheet1!F3521='Bonus Stats Analysis'!A1925, Sheet1!L3521," x")</f>
        <v>28</v>
      </c>
    </row>
    <row r="1926" spans="1:2" x14ac:dyDescent="0.2">
      <c r="A1926" t="s">
        <v>8219</v>
      </c>
      <c r="B1926">
        <f>IF(Sheet1!F3522='Bonus Stats Analysis'!A1926, Sheet1!L3522," x")</f>
        <v>21</v>
      </c>
    </row>
    <row r="1927" spans="1:2" x14ac:dyDescent="0.2">
      <c r="A1927" t="s">
        <v>8219</v>
      </c>
      <c r="B1927">
        <f>IF(Sheet1!F3523='Bonus Stats Analysis'!A1927, Sheet1!L3523," x")</f>
        <v>13</v>
      </c>
    </row>
    <row r="1928" spans="1:2" x14ac:dyDescent="0.2">
      <c r="A1928" t="s">
        <v>8219</v>
      </c>
      <c r="B1928">
        <f>IF(Sheet1!F3524='Bonus Stats Analysis'!A1928, Sheet1!L3524," x")</f>
        <v>34</v>
      </c>
    </row>
    <row r="1929" spans="1:2" x14ac:dyDescent="0.2">
      <c r="A1929" t="s">
        <v>8219</v>
      </c>
      <c r="B1929">
        <f>IF(Sheet1!F3525='Bonus Stats Analysis'!A1929, Sheet1!L3525," x")</f>
        <v>80</v>
      </c>
    </row>
    <row r="1930" spans="1:2" x14ac:dyDescent="0.2">
      <c r="A1930" t="s">
        <v>8219</v>
      </c>
      <c r="B1930">
        <f>IF(Sheet1!F3526='Bonus Stats Analysis'!A1930, Sheet1!L3526," x")</f>
        <v>74</v>
      </c>
    </row>
    <row r="1931" spans="1:2" x14ac:dyDescent="0.2">
      <c r="A1931" t="s">
        <v>8219</v>
      </c>
      <c r="B1931">
        <f>IF(Sheet1!F3527='Bonus Stats Analysis'!A1931, Sheet1!L3527," x")</f>
        <v>7</v>
      </c>
    </row>
    <row r="1932" spans="1:2" x14ac:dyDescent="0.2">
      <c r="A1932" t="s">
        <v>8219</v>
      </c>
      <c r="B1932">
        <f>IF(Sheet1!F3528='Bonus Stats Analysis'!A1932, Sheet1!L3528," x")</f>
        <v>34</v>
      </c>
    </row>
    <row r="1933" spans="1:2" x14ac:dyDescent="0.2">
      <c r="A1933" t="s">
        <v>8219</v>
      </c>
      <c r="B1933">
        <f>IF(Sheet1!F3529='Bonus Stats Analysis'!A1933, Sheet1!L3529," x")</f>
        <v>86</v>
      </c>
    </row>
    <row r="1934" spans="1:2" x14ac:dyDescent="0.2">
      <c r="A1934" t="s">
        <v>8219</v>
      </c>
      <c r="B1934">
        <f>IF(Sheet1!F3530='Bonus Stats Analysis'!A1934, Sheet1!L3530," x")</f>
        <v>37</v>
      </c>
    </row>
    <row r="1935" spans="1:2" x14ac:dyDescent="0.2">
      <c r="A1935" t="s">
        <v>8219</v>
      </c>
      <c r="B1935">
        <f>IF(Sheet1!F3531='Bonus Stats Analysis'!A1935, Sheet1!L3531," x")</f>
        <v>18</v>
      </c>
    </row>
    <row r="1936" spans="1:2" x14ac:dyDescent="0.2">
      <c r="A1936" t="s">
        <v>8219</v>
      </c>
      <c r="B1936">
        <f>IF(Sheet1!F3532='Bonus Stats Analysis'!A1936, Sheet1!L3532," x")</f>
        <v>22</v>
      </c>
    </row>
    <row r="1937" spans="1:2" x14ac:dyDescent="0.2">
      <c r="A1937" t="s">
        <v>8219</v>
      </c>
      <c r="B1937">
        <f>IF(Sheet1!F3533='Bonus Stats Analysis'!A1937, Sheet1!L3533," x")</f>
        <v>26</v>
      </c>
    </row>
    <row r="1938" spans="1:2" x14ac:dyDescent="0.2">
      <c r="A1938" t="s">
        <v>8219</v>
      </c>
      <c r="B1938">
        <f>IF(Sheet1!F3534='Bonus Stats Analysis'!A1938, Sheet1!L3534," x")</f>
        <v>27</v>
      </c>
    </row>
    <row r="1939" spans="1:2" x14ac:dyDescent="0.2">
      <c r="A1939" t="s">
        <v>8219</v>
      </c>
      <c r="B1939">
        <f>IF(Sheet1!F3535='Bonus Stats Analysis'!A1939, Sheet1!L3535," x")</f>
        <v>8</v>
      </c>
    </row>
    <row r="1940" spans="1:2" x14ac:dyDescent="0.2">
      <c r="A1940" t="s">
        <v>8219</v>
      </c>
      <c r="B1940">
        <f>IF(Sheet1!F3536='Bonus Stats Analysis'!A1940, Sheet1!L3536," x")</f>
        <v>204</v>
      </c>
    </row>
    <row r="1941" spans="1:2" x14ac:dyDescent="0.2">
      <c r="A1941" t="s">
        <v>8219</v>
      </c>
      <c r="B1941">
        <f>IF(Sheet1!F3537='Bonus Stats Analysis'!A1941, Sheet1!L3537," x")</f>
        <v>46</v>
      </c>
    </row>
    <row r="1942" spans="1:2" x14ac:dyDescent="0.2">
      <c r="A1942" t="s">
        <v>8219</v>
      </c>
      <c r="B1942">
        <f>IF(Sheet1!F3538='Bonus Stats Analysis'!A1942, Sheet1!L3538," x")</f>
        <v>17</v>
      </c>
    </row>
    <row r="1943" spans="1:2" x14ac:dyDescent="0.2">
      <c r="A1943" t="s">
        <v>8219</v>
      </c>
      <c r="B1943">
        <f>IF(Sheet1!F3539='Bonus Stats Analysis'!A1943, Sheet1!L3539," x")</f>
        <v>28</v>
      </c>
    </row>
    <row r="1944" spans="1:2" x14ac:dyDescent="0.2">
      <c r="A1944" t="s">
        <v>8219</v>
      </c>
      <c r="B1944">
        <f>IF(Sheet1!F3540='Bonus Stats Analysis'!A1944, Sheet1!L3540," x")</f>
        <v>83</v>
      </c>
    </row>
    <row r="1945" spans="1:2" x14ac:dyDescent="0.2">
      <c r="A1945" t="s">
        <v>8219</v>
      </c>
      <c r="B1945">
        <f>IF(Sheet1!F3541='Bonus Stats Analysis'!A1945, Sheet1!L3541," x")</f>
        <v>13</v>
      </c>
    </row>
    <row r="1946" spans="1:2" x14ac:dyDescent="0.2">
      <c r="A1946" t="s">
        <v>8219</v>
      </c>
      <c r="B1946">
        <f>IF(Sheet1!F3542='Bonus Stats Analysis'!A1946, Sheet1!L3542," x")</f>
        <v>8</v>
      </c>
    </row>
    <row r="1947" spans="1:2" x14ac:dyDescent="0.2">
      <c r="A1947" t="s">
        <v>8219</v>
      </c>
      <c r="B1947">
        <f>IF(Sheet1!F3543='Bonus Stats Analysis'!A1947, Sheet1!L3543," x")</f>
        <v>32</v>
      </c>
    </row>
    <row r="1948" spans="1:2" x14ac:dyDescent="0.2">
      <c r="A1948" t="s">
        <v>8219</v>
      </c>
      <c r="B1948">
        <f>IF(Sheet1!F3544='Bonus Stats Analysis'!A1948, Sheet1!L3544," x")</f>
        <v>85</v>
      </c>
    </row>
    <row r="1949" spans="1:2" x14ac:dyDescent="0.2">
      <c r="A1949" t="s">
        <v>8219</v>
      </c>
      <c r="B1949">
        <f>IF(Sheet1!F3545='Bonus Stats Analysis'!A1949, Sheet1!L3545," x")</f>
        <v>29</v>
      </c>
    </row>
    <row r="1950" spans="1:2" x14ac:dyDescent="0.2">
      <c r="A1950" t="s">
        <v>8219</v>
      </c>
      <c r="B1950">
        <f>IF(Sheet1!F3546='Bonus Stats Analysis'!A1950, Sheet1!L3546," x")</f>
        <v>24</v>
      </c>
    </row>
    <row r="1951" spans="1:2" x14ac:dyDescent="0.2">
      <c r="A1951" t="s">
        <v>8219</v>
      </c>
      <c r="B1951">
        <f>IF(Sheet1!F3547='Bonus Stats Analysis'!A1951, Sheet1!L3547," x")</f>
        <v>8</v>
      </c>
    </row>
    <row r="1952" spans="1:2" x14ac:dyDescent="0.2">
      <c r="A1952" t="s">
        <v>8219</v>
      </c>
      <c r="B1952">
        <f>IF(Sheet1!F3548='Bonus Stats Analysis'!A1952, Sheet1!L3548," x")</f>
        <v>19</v>
      </c>
    </row>
    <row r="1953" spans="1:2" x14ac:dyDescent="0.2">
      <c r="A1953" t="s">
        <v>8219</v>
      </c>
      <c r="B1953">
        <f>IF(Sheet1!F3549='Bonus Stats Analysis'!A1953, Sheet1!L3549," x")</f>
        <v>336</v>
      </c>
    </row>
    <row r="1954" spans="1:2" x14ac:dyDescent="0.2">
      <c r="A1954" t="s">
        <v>8219</v>
      </c>
      <c r="B1954">
        <f>IF(Sheet1!F3550='Bonus Stats Analysis'!A1954, Sheet1!L3550," x")</f>
        <v>13</v>
      </c>
    </row>
    <row r="1955" spans="1:2" x14ac:dyDescent="0.2">
      <c r="A1955" t="s">
        <v>8219</v>
      </c>
      <c r="B1955">
        <f>IF(Sheet1!F3551='Bonus Stats Analysis'!A1955, Sheet1!L3551," x")</f>
        <v>42</v>
      </c>
    </row>
    <row r="1956" spans="1:2" x14ac:dyDescent="0.2">
      <c r="A1956" t="s">
        <v>8219</v>
      </c>
      <c r="B1956">
        <f>IF(Sheet1!F3552='Bonus Stats Analysis'!A1956, Sheet1!L3552," x")</f>
        <v>64</v>
      </c>
    </row>
    <row r="1957" spans="1:2" x14ac:dyDescent="0.2">
      <c r="A1957" t="s">
        <v>8219</v>
      </c>
      <c r="B1957">
        <f>IF(Sheet1!F3553='Bonus Stats Analysis'!A1957, Sheet1!L3553," x")</f>
        <v>25</v>
      </c>
    </row>
    <row r="1958" spans="1:2" x14ac:dyDescent="0.2">
      <c r="A1958" t="s">
        <v>8219</v>
      </c>
      <c r="B1958">
        <f>IF(Sheet1!F3554='Bonus Stats Analysis'!A1958, Sheet1!L3554," x")</f>
        <v>20</v>
      </c>
    </row>
    <row r="1959" spans="1:2" x14ac:dyDescent="0.2">
      <c r="A1959" t="s">
        <v>8219</v>
      </c>
      <c r="B1959">
        <f>IF(Sheet1!F3555='Bonus Stats Analysis'!A1959, Sheet1!L3555," x")</f>
        <v>104</v>
      </c>
    </row>
    <row r="1960" spans="1:2" x14ac:dyDescent="0.2">
      <c r="A1960" t="s">
        <v>8219</v>
      </c>
      <c r="B1960">
        <f>IF(Sheet1!F3556='Bonus Stats Analysis'!A1960, Sheet1!L3556," x")</f>
        <v>53</v>
      </c>
    </row>
    <row r="1961" spans="1:2" x14ac:dyDescent="0.2">
      <c r="A1961" t="s">
        <v>8219</v>
      </c>
      <c r="B1961">
        <f>IF(Sheet1!F3557='Bonus Stats Analysis'!A1961, Sheet1!L3557," x")</f>
        <v>14</v>
      </c>
    </row>
    <row r="1962" spans="1:2" x14ac:dyDescent="0.2">
      <c r="A1962" t="s">
        <v>8219</v>
      </c>
      <c r="B1962">
        <f>IF(Sheet1!F3558='Bonus Stats Analysis'!A1962, Sheet1!L3558," x")</f>
        <v>20</v>
      </c>
    </row>
    <row r="1963" spans="1:2" x14ac:dyDescent="0.2">
      <c r="A1963" t="s">
        <v>8219</v>
      </c>
      <c r="B1963">
        <f>IF(Sheet1!F3559='Bonus Stats Analysis'!A1963, Sheet1!L3559," x")</f>
        <v>558</v>
      </c>
    </row>
    <row r="1964" spans="1:2" x14ac:dyDescent="0.2">
      <c r="A1964" t="s">
        <v>8219</v>
      </c>
      <c r="B1964">
        <f>IF(Sheet1!F3560='Bonus Stats Analysis'!A1964, Sheet1!L3560," x")</f>
        <v>22</v>
      </c>
    </row>
    <row r="1965" spans="1:2" x14ac:dyDescent="0.2">
      <c r="A1965" t="s">
        <v>8219</v>
      </c>
      <c r="B1965">
        <f>IF(Sheet1!F3561='Bonus Stats Analysis'!A1965, Sheet1!L3561," x")</f>
        <v>24</v>
      </c>
    </row>
    <row r="1966" spans="1:2" x14ac:dyDescent="0.2">
      <c r="A1966" t="s">
        <v>8219</v>
      </c>
      <c r="B1966">
        <f>IF(Sheet1!F3562='Bonus Stats Analysis'!A1966, Sheet1!L3562," x")</f>
        <v>74</v>
      </c>
    </row>
    <row r="1967" spans="1:2" x14ac:dyDescent="0.2">
      <c r="A1967" t="s">
        <v>8219</v>
      </c>
      <c r="B1967">
        <f>IF(Sheet1!F3563='Bonus Stats Analysis'!A1967, Sheet1!L3563," x")</f>
        <v>54</v>
      </c>
    </row>
    <row r="1968" spans="1:2" x14ac:dyDescent="0.2">
      <c r="A1968" t="s">
        <v>8219</v>
      </c>
      <c r="B1968">
        <f>IF(Sheet1!F3564='Bonus Stats Analysis'!A1968, Sheet1!L3564," x")</f>
        <v>31</v>
      </c>
    </row>
    <row r="1969" spans="1:2" x14ac:dyDescent="0.2">
      <c r="A1969" t="s">
        <v>8219</v>
      </c>
      <c r="B1969">
        <f>IF(Sheet1!F3565='Bonus Stats Analysis'!A1969, Sheet1!L3565," x")</f>
        <v>25</v>
      </c>
    </row>
    <row r="1970" spans="1:2" x14ac:dyDescent="0.2">
      <c r="A1970" t="s">
        <v>8219</v>
      </c>
      <c r="B1970">
        <f>IF(Sheet1!F3566='Bonus Stats Analysis'!A1970, Sheet1!L3566," x")</f>
        <v>17</v>
      </c>
    </row>
    <row r="1971" spans="1:2" x14ac:dyDescent="0.2">
      <c r="A1971" t="s">
        <v>8219</v>
      </c>
      <c r="B1971">
        <f>IF(Sheet1!F3567='Bonus Stats Analysis'!A1971, Sheet1!L3567," x")</f>
        <v>12</v>
      </c>
    </row>
    <row r="1972" spans="1:2" x14ac:dyDescent="0.2">
      <c r="A1972" t="s">
        <v>8219</v>
      </c>
      <c r="B1972">
        <f>IF(Sheet1!F3568='Bonus Stats Analysis'!A1972, Sheet1!L3568," x")</f>
        <v>38</v>
      </c>
    </row>
    <row r="1973" spans="1:2" x14ac:dyDescent="0.2">
      <c r="A1973" t="s">
        <v>8219</v>
      </c>
      <c r="B1973">
        <f>IF(Sheet1!F3569='Bonus Stats Analysis'!A1973, Sheet1!L3569," x")</f>
        <v>41</v>
      </c>
    </row>
    <row r="1974" spans="1:2" x14ac:dyDescent="0.2">
      <c r="A1974" t="s">
        <v>8219</v>
      </c>
      <c r="B1974">
        <f>IF(Sheet1!F3570='Bonus Stats Analysis'!A1974, Sheet1!L3570," x")</f>
        <v>19</v>
      </c>
    </row>
    <row r="1975" spans="1:2" x14ac:dyDescent="0.2">
      <c r="A1975" t="s">
        <v>8219</v>
      </c>
      <c r="B1975">
        <f>IF(Sheet1!F3571='Bonus Stats Analysis'!A1975, Sheet1!L3571," x")</f>
        <v>41</v>
      </c>
    </row>
    <row r="1976" spans="1:2" x14ac:dyDescent="0.2">
      <c r="A1976" t="s">
        <v>8219</v>
      </c>
      <c r="B1976">
        <f>IF(Sheet1!F3572='Bonus Stats Analysis'!A1976, Sheet1!L3572," x")</f>
        <v>26</v>
      </c>
    </row>
    <row r="1977" spans="1:2" x14ac:dyDescent="0.2">
      <c r="A1977" t="s">
        <v>8219</v>
      </c>
      <c r="B1977">
        <f>IF(Sheet1!F3573='Bonus Stats Analysis'!A1977, Sheet1!L3573," x")</f>
        <v>25</v>
      </c>
    </row>
    <row r="1978" spans="1:2" x14ac:dyDescent="0.2">
      <c r="A1978" t="s">
        <v>8219</v>
      </c>
      <c r="B1978">
        <f>IF(Sheet1!F3574='Bonus Stats Analysis'!A1978, Sheet1!L3574," x")</f>
        <v>9</v>
      </c>
    </row>
    <row r="1979" spans="1:2" x14ac:dyDescent="0.2">
      <c r="A1979" t="s">
        <v>8219</v>
      </c>
      <c r="B1979">
        <f>IF(Sheet1!F3575='Bonus Stats Analysis'!A1979, Sheet1!L3575," x")</f>
        <v>78</v>
      </c>
    </row>
    <row r="1980" spans="1:2" x14ac:dyDescent="0.2">
      <c r="A1980" t="s">
        <v>8219</v>
      </c>
      <c r="B1980">
        <f>IF(Sheet1!F3576='Bonus Stats Analysis'!A1980, Sheet1!L3576," x")</f>
        <v>45</v>
      </c>
    </row>
    <row r="1981" spans="1:2" x14ac:dyDescent="0.2">
      <c r="A1981" t="s">
        <v>8219</v>
      </c>
      <c r="B1981">
        <f>IF(Sheet1!F3577='Bonus Stats Analysis'!A1981, Sheet1!L3577," x")</f>
        <v>102</v>
      </c>
    </row>
    <row r="1982" spans="1:2" x14ac:dyDescent="0.2">
      <c r="A1982" t="s">
        <v>8219</v>
      </c>
      <c r="B1982">
        <f>IF(Sheet1!F3578='Bonus Stats Analysis'!A1982, Sheet1!L3578," x")</f>
        <v>5</v>
      </c>
    </row>
    <row r="1983" spans="1:2" x14ac:dyDescent="0.2">
      <c r="A1983" t="s">
        <v>8219</v>
      </c>
      <c r="B1983">
        <f>IF(Sheet1!F3579='Bonus Stats Analysis'!A1983, Sheet1!L3579," x")</f>
        <v>27</v>
      </c>
    </row>
    <row r="1984" spans="1:2" x14ac:dyDescent="0.2">
      <c r="A1984" t="s">
        <v>8219</v>
      </c>
      <c r="B1984">
        <f>IF(Sheet1!F3580='Bonus Stats Analysis'!A1984, Sheet1!L3580," x")</f>
        <v>37</v>
      </c>
    </row>
    <row r="1985" spans="1:2" x14ac:dyDescent="0.2">
      <c r="A1985" t="s">
        <v>8219</v>
      </c>
      <c r="B1985">
        <f>IF(Sheet1!F3581='Bonus Stats Analysis'!A1985, Sheet1!L3581," x")</f>
        <v>14</v>
      </c>
    </row>
    <row r="1986" spans="1:2" x14ac:dyDescent="0.2">
      <c r="A1986" t="s">
        <v>8219</v>
      </c>
      <c r="B1986">
        <f>IF(Sheet1!F3582='Bonus Stats Analysis'!A1986, Sheet1!L3582," x")</f>
        <v>27</v>
      </c>
    </row>
    <row r="1987" spans="1:2" x14ac:dyDescent="0.2">
      <c r="A1987" t="s">
        <v>8219</v>
      </c>
      <c r="B1987">
        <f>IF(Sheet1!F3583='Bonus Stats Analysis'!A1987, Sheet1!L3583," x")</f>
        <v>45</v>
      </c>
    </row>
    <row r="1988" spans="1:2" x14ac:dyDescent="0.2">
      <c r="A1988" t="s">
        <v>8219</v>
      </c>
      <c r="B1988">
        <f>IF(Sheet1!F3584='Bonus Stats Analysis'!A1988, Sheet1!L3584," x")</f>
        <v>49</v>
      </c>
    </row>
    <row r="1989" spans="1:2" x14ac:dyDescent="0.2">
      <c r="A1989" t="s">
        <v>8219</v>
      </c>
      <c r="B1989">
        <f>IF(Sheet1!F3585='Bonus Stats Analysis'!A1989, Sheet1!L3585," x")</f>
        <v>24</v>
      </c>
    </row>
    <row r="1990" spans="1:2" x14ac:dyDescent="0.2">
      <c r="A1990" t="s">
        <v>8219</v>
      </c>
      <c r="B1990">
        <f>IF(Sheet1!F3586='Bonus Stats Analysis'!A1990, Sheet1!L3586," x")</f>
        <v>112</v>
      </c>
    </row>
    <row r="1991" spans="1:2" x14ac:dyDescent="0.2">
      <c r="A1991" t="s">
        <v>8219</v>
      </c>
      <c r="B1991">
        <f>IF(Sheet1!F3587='Bonus Stats Analysis'!A1991, Sheet1!L3587," x")</f>
        <v>23</v>
      </c>
    </row>
    <row r="1992" spans="1:2" x14ac:dyDescent="0.2">
      <c r="A1992" t="s">
        <v>8219</v>
      </c>
      <c r="B1992">
        <f>IF(Sheet1!F3588='Bonus Stats Analysis'!A1992, Sheet1!L3588," x")</f>
        <v>54</v>
      </c>
    </row>
    <row r="1993" spans="1:2" x14ac:dyDescent="0.2">
      <c r="A1993" t="s">
        <v>8219</v>
      </c>
      <c r="B1993">
        <f>IF(Sheet1!F3589='Bonus Stats Analysis'!A1993, Sheet1!L3589," x")</f>
        <v>28</v>
      </c>
    </row>
    <row r="1994" spans="1:2" x14ac:dyDescent="0.2">
      <c r="A1994" t="s">
        <v>8219</v>
      </c>
      <c r="B1994">
        <f>IF(Sheet1!F3590='Bonus Stats Analysis'!A1994, Sheet1!L3590," x")</f>
        <v>11</v>
      </c>
    </row>
    <row r="1995" spans="1:2" x14ac:dyDescent="0.2">
      <c r="A1995" t="s">
        <v>8219</v>
      </c>
      <c r="B1995">
        <f>IF(Sheet1!F3591='Bonus Stats Analysis'!A1995, Sheet1!L3591," x")</f>
        <v>62</v>
      </c>
    </row>
    <row r="1996" spans="1:2" x14ac:dyDescent="0.2">
      <c r="A1996" t="s">
        <v>8219</v>
      </c>
      <c r="B1996">
        <f>IF(Sheet1!F3592='Bonus Stats Analysis'!A1996, Sheet1!L3592," x")</f>
        <v>73</v>
      </c>
    </row>
    <row r="1997" spans="1:2" x14ac:dyDescent="0.2">
      <c r="A1997" t="s">
        <v>8219</v>
      </c>
      <c r="B1997">
        <f>IF(Sheet1!F3593='Bonus Stats Analysis'!A1997, Sheet1!L3593," x")</f>
        <v>18</v>
      </c>
    </row>
    <row r="1998" spans="1:2" x14ac:dyDescent="0.2">
      <c r="A1998" t="s">
        <v>8219</v>
      </c>
      <c r="B1998">
        <f>IF(Sheet1!F3594='Bonus Stats Analysis'!A1998, Sheet1!L3594," x")</f>
        <v>35</v>
      </c>
    </row>
    <row r="1999" spans="1:2" x14ac:dyDescent="0.2">
      <c r="A1999" t="s">
        <v>8219</v>
      </c>
      <c r="B1999">
        <f>IF(Sheet1!F3595='Bonus Stats Analysis'!A1999, Sheet1!L3595," x")</f>
        <v>43</v>
      </c>
    </row>
    <row r="2000" spans="1:2" x14ac:dyDescent="0.2">
      <c r="A2000" t="s">
        <v>8219</v>
      </c>
      <c r="B2000">
        <f>IF(Sheet1!F3596='Bonus Stats Analysis'!A2000, Sheet1!L3596," x")</f>
        <v>36</v>
      </c>
    </row>
    <row r="2001" spans="1:2" x14ac:dyDescent="0.2">
      <c r="A2001" t="s">
        <v>8219</v>
      </c>
      <c r="B2001">
        <f>IF(Sheet1!F3597='Bonus Stats Analysis'!A2001, Sheet1!L3597," x")</f>
        <v>62</v>
      </c>
    </row>
    <row r="2002" spans="1:2" x14ac:dyDescent="0.2">
      <c r="A2002" t="s">
        <v>8219</v>
      </c>
      <c r="B2002">
        <f>IF(Sheet1!F3598='Bonus Stats Analysis'!A2002, Sheet1!L3598," x")</f>
        <v>15</v>
      </c>
    </row>
    <row r="2003" spans="1:2" x14ac:dyDescent="0.2">
      <c r="A2003" t="s">
        <v>8219</v>
      </c>
      <c r="B2003">
        <f>IF(Sheet1!F3599='Bonus Stats Analysis'!A2003, Sheet1!L3599," x")</f>
        <v>33</v>
      </c>
    </row>
    <row r="2004" spans="1:2" x14ac:dyDescent="0.2">
      <c r="A2004" t="s">
        <v>8219</v>
      </c>
      <c r="B2004">
        <f>IF(Sheet1!F3600='Bonus Stats Analysis'!A2004, Sheet1!L3600," x")</f>
        <v>27</v>
      </c>
    </row>
    <row r="2005" spans="1:2" x14ac:dyDescent="0.2">
      <c r="A2005" t="s">
        <v>8219</v>
      </c>
      <c r="B2005">
        <f>IF(Sheet1!F3601='Bonus Stats Analysis'!A2005, Sheet1!L3601," x")</f>
        <v>17</v>
      </c>
    </row>
    <row r="2006" spans="1:2" x14ac:dyDescent="0.2">
      <c r="A2006" t="s">
        <v>8219</v>
      </c>
      <c r="B2006">
        <f>IF(Sheet1!F3602='Bonus Stats Analysis'!A2006, Sheet1!L3602," x")</f>
        <v>4</v>
      </c>
    </row>
    <row r="2007" spans="1:2" x14ac:dyDescent="0.2">
      <c r="A2007" t="s">
        <v>8219</v>
      </c>
      <c r="B2007">
        <f>IF(Sheet1!F3603='Bonus Stats Analysis'!A2007, Sheet1!L3603," x")</f>
        <v>53</v>
      </c>
    </row>
    <row r="2008" spans="1:2" x14ac:dyDescent="0.2">
      <c r="A2008" t="s">
        <v>8219</v>
      </c>
      <c r="B2008">
        <f>IF(Sheet1!F3604='Bonus Stats Analysis'!A2008, Sheet1!L3604," x")</f>
        <v>49</v>
      </c>
    </row>
    <row r="2009" spans="1:2" x14ac:dyDescent="0.2">
      <c r="A2009" t="s">
        <v>8219</v>
      </c>
      <c r="B2009">
        <f>IF(Sheet1!F3605='Bonus Stats Analysis'!A2009, Sheet1!L3605," x")</f>
        <v>57</v>
      </c>
    </row>
    <row r="2010" spans="1:2" x14ac:dyDescent="0.2">
      <c r="A2010" t="s">
        <v>8219</v>
      </c>
      <c r="B2010">
        <f>IF(Sheet1!F3606='Bonus Stats Analysis'!A2010, Sheet1!L3606," x")</f>
        <v>69</v>
      </c>
    </row>
    <row r="2011" spans="1:2" x14ac:dyDescent="0.2">
      <c r="A2011" t="s">
        <v>8219</v>
      </c>
      <c r="B2011">
        <f>IF(Sheet1!F3607='Bonus Stats Analysis'!A2011, Sheet1!L3607," x")</f>
        <v>15</v>
      </c>
    </row>
    <row r="2012" spans="1:2" x14ac:dyDescent="0.2">
      <c r="A2012" t="s">
        <v>8219</v>
      </c>
      <c r="B2012">
        <f>IF(Sheet1!F3608='Bonus Stats Analysis'!A2012, Sheet1!L3608," x")</f>
        <v>64</v>
      </c>
    </row>
    <row r="2013" spans="1:2" x14ac:dyDescent="0.2">
      <c r="A2013" t="s">
        <v>8219</v>
      </c>
      <c r="B2013">
        <f>IF(Sheet1!F3609='Bonus Stats Analysis'!A2013, Sheet1!L3609," x")</f>
        <v>20</v>
      </c>
    </row>
    <row r="2014" spans="1:2" x14ac:dyDescent="0.2">
      <c r="A2014" t="s">
        <v>8219</v>
      </c>
      <c r="B2014">
        <f>IF(Sheet1!F3610='Bonus Stats Analysis'!A2014, Sheet1!L3610," x")</f>
        <v>27</v>
      </c>
    </row>
    <row r="2015" spans="1:2" x14ac:dyDescent="0.2">
      <c r="A2015" t="s">
        <v>8219</v>
      </c>
      <c r="B2015">
        <f>IF(Sheet1!F3611='Bonus Stats Analysis'!A2015, Sheet1!L3611," x")</f>
        <v>21</v>
      </c>
    </row>
    <row r="2016" spans="1:2" x14ac:dyDescent="0.2">
      <c r="A2016" t="s">
        <v>8219</v>
      </c>
      <c r="B2016">
        <f>IF(Sheet1!F3612='Bonus Stats Analysis'!A2016, Sheet1!L3612," x")</f>
        <v>31</v>
      </c>
    </row>
    <row r="2017" spans="1:2" x14ac:dyDescent="0.2">
      <c r="A2017" t="s">
        <v>8219</v>
      </c>
      <c r="B2017">
        <f>IF(Sheet1!F3613='Bonus Stats Analysis'!A2017, Sheet1!L3613," x")</f>
        <v>51</v>
      </c>
    </row>
    <row r="2018" spans="1:2" x14ac:dyDescent="0.2">
      <c r="A2018" t="s">
        <v>8219</v>
      </c>
      <c r="B2018">
        <f>IF(Sheet1!F3614='Bonus Stats Analysis'!A2018, Sheet1!L3614," x")</f>
        <v>57</v>
      </c>
    </row>
    <row r="2019" spans="1:2" x14ac:dyDescent="0.2">
      <c r="A2019" t="s">
        <v>8219</v>
      </c>
      <c r="B2019">
        <f>IF(Sheet1!F3615='Bonus Stats Analysis'!A2019, Sheet1!L3615," x")</f>
        <v>20</v>
      </c>
    </row>
    <row r="2020" spans="1:2" x14ac:dyDescent="0.2">
      <c r="A2020" t="s">
        <v>8219</v>
      </c>
      <c r="B2020">
        <f>IF(Sheet1!F3616='Bonus Stats Analysis'!A2020, Sheet1!L3616," x")</f>
        <v>71</v>
      </c>
    </row>
    <row r="2021" spans="1:2" x14ac:dyDescent="0.2">
      <c r="A2021" t="s">
        <v>8219</v>
      </c>
      <c r="B2021">
        <f>IF(Sheet1!F3617='Bonus Stats Analysis'!A2021, Sheet1!L3617," x")</f>
        <v>72</v>
      </c>
    </row>
    <row r="2022" spans="1:2" x14ac:dyDescent="0.2">
      <c r="A2022" t="s">
        <v>8219</v>
      </c>
      <c r="B2022">
        <f>IF(Sheet1!F3618='Bonus Stats Analysis'!A2022, Sheet1!L3618," x")</f>
        <v>45</v>
      </c>
    </row>
    <row r="2023" spans="1:2" x14ac:dyDescent="0.2">
      <c r="A2023" t="s">
        <v>8219</v>
      </c>
      <c r="B2023">
        <f>IF(Sheet1!F3619='Bonus Stats Analysis'!A2023, Sheet1!L3619," x")</f>
        <v>51</v>
      </c>
    </row>
    <row r="2024" spans="1:2" x14ac:dyDescent="0.2">
      <c r="A2024" t="s">
        <v>8219</v>
      </c>
      <c r="B2024">
        <f>IF(Sheet1!F3620='Bonus Stats Analysis'!A2024, Sheet1!L3620," x")</f>
        <v>56</v>
      </c>
    </row>
    <row r="2025" spans="1:2" x14ac:dyDescent="0.2">
      <c r="A2025" t="s">
        <v>8219</v>
      </c>
      <c r="B2025">
        <f>IF(Sheet1!F3621='Bonus Stats Analysis'!A2025, Sheet1!L3621," x")</f>
        <v>17</v>
      </c>
    </row>
    <row r="2026" spans="1:2" x14ac:dyDescent="0.2">
      <c r="A2026" t="s">
        <v>8219</v>
      </c>
      <c r="B2026">
        <f>IF(Sheet1!F3622='Bonus Stats Analysis'!A2026, Sheet1!L3622," x")</f>
        <v>197</v>
      </c>
    </row>
    <row r="2027" spans="1:2" x14ac:dyDescent="0.2">
      <c r="A2027" t="s">
        <v>8219</v>
      </c>
      <c r="B2027">
        <f>IF(Sheet1!F3623='Bonus Stats Analysis'!A2027, Sheet1!L3623," x")</f>
        <v>70</v>
      </c>
    </row>
    <row r="2028" spans="1:2" x14ac:dyDescent="0.2">
      <c r="A2028" t="s">
        <v>8219</v>
      </c>
      <c r="B2028">
        <f>IF(Sheet1!F3624='Bonus Stats Analysis'!A2028, Sheet1!L3624," x")</f>
        <v>21</v>
      </c>
    </row>
    <row r="2029" spans="1:2" x14ac:dyDescent="0.2">
      <c r="A2029" t="s">
        <v>8219</v>
      </c>
      <c r="B2029">
        <f>IF(Sheet1!F3625='Bonus Stats Analysis'!A2029, Sheet1!L3625," x")</f>
        <v>34</v>
      </c>
    </row>
    <row r="2030" spans="1:2" x14ac:dyDescent="0.2">
      <c r="A2030" t="s">
        <v>8219</v>
      </c>
      <c r="B2030">
        <f>IF(Sheet1!F3626='Bonus Stats Analysis'!A2030, Sheet1!L3626," x")</f>
        <v>39</v>
      </c>
    </row>
    <row r="2031" spans="1:2" x14ac:dyDescent="0.2">
      <c r="A2031" t="s">
        <v>8219</v>
      </c>
      <c r="B2031">
        <f>IF(Sheet1!F3627='Bonus Stats Analysis'!A2031, Sheet1!L3627," x")</f>
        <v>78</v>
      </c>
    </row>
    <row r="2032" spans="1:2" x14ac:dyDescent="0.2">
      <c r="A2032" t="s">
        <v>8219</v>
      </c>
      <c r="B2032">
        <f>IF(Sheet1!F3628='Bonus Stats Analysis'!A2032, Sheet1!L3628," x")</f>
        <v>48</v>
      </c>
    </row>
    <row r="2033" spans="1:2" x14ac:dyDescent="0.2">
      <c r="A2033" t="s">
        <v>8219</v>
      </c>
      <c r="B2033">
        <f>IF(Sheet1!F3629='Bonus Stats Analysis'!A2033, Sheet1!L3629," x")</f>
        <v>29</v>
      </c>
    </row>
    <row r="2034" spans="1:2" x14ac:dyDescent="0.2">
      <c r="A2034" t="s">
        <v>8219</v>
      </c>
      <c r="B2034">
        <f>IF(Sheet1!F3650='Bonus Stats Analysis'!A2034, Sheet1!L3650," x")</f>
        <v>73</v>
      </c>
    </row>
    <row r="2035" spans="1:2" x14ac:dyDescent="0.2">
      <c r="A2035" t="s">
        <v>8219</v>
      </c>
      <c r="B2035">
        <f>IF(Sheet1!F3651='Bonus Stats Analysis'!A2035, Sheet1!L3651," x")</f>
        <v>8</v>
      </c>
    </row>
    <row r="2036" spans="1:2" x14ac:dyDescent="0.2">
      <c r="A2036" t="s">
        <v>8219</v>
      </c>
      <c r="B2036">
        <f>IF(Sheet1!F3652='Bonus Stats Analysis'!A2036, Sheet1!L3652," x")</f>
        <v>17</v>
      </c>
    </row>
    <row r="2037" spans="1:2" x14ac:dyDescent="0.2">
      <c r="A2037" t="s">
        <v>8219</v>
      </c>
      <c r="B2037">
        <f>IF(Sheet1!F3653='Bonus Stats Analysis'!A2037, Sheet1!L3653," x")</f>
        <v>9</v>
      </c>
    </row>
    <row r="2038" spans="1:2" x14ac:dyDescent="0.2">
      <c r="A2038" t="s">
        <v>8219</v>
      </c>
      <c r="B2038">
        <f>IF(Sheet1!F3654='Bonus Stats Analysis'!A2038, Sheet1!L3654," x")</f>
        <v>17</v>
      </c>
    </row>
    <row r="2039" spans="1:2" x14ac:dyDescent="0.2">
      <c r="A2039" t="s">
        <v>8219</v>
      </c>
      <c r="B2039">
        <f>IF(Sheet1!F3655='Bonus Stats Analysis'!A2039, Sheet1!L3655," x")</f>
        <v>33</v>
      </c>
    </row>
    <row r="2040" spans="1:2" x14ac:dyDescent="0.2">
      <c r="A2040" t="s">
        <v>8219</v>
      </c>
      <c r="B2040">
        <f>IF(Sheet1!F3656='Bonus Stats Analysis'!A2040, Sheet1!L3656," x")</f>
        <v>38</v>
      </c>
    </row>
    <row r="2041" spans="1:2" x14ac:dyDescent="0.2">
      <c r="A2041" t="s">
        <v>8219</v>
      </c>
      <c r="B2041">
        <f>IF(Sheet1!F3657='Bonus Stats Analysis'!A2041, Sheet1!L3657," x")</f>
        <v>79</v>
      </c>
    </row>
    <row r="2042" spans="1:2" x14ac:dyDescent="0.2">
      <c r="A2042" t="s">
        <v>8219</v>
      </c>
      <c r="B2042">
        <f>IF(Sheet1!F3658='Bonus Stats Analysis'!A2042, Sheet1!L3658," x")</f>
        <v>46</v>
      </c>
    </row>
    <row r="2043" spans="1:2" x14ac:dyDescent="0.2">
      <c r="A2043" t="s">
        <v>8219</v>
      </c>
      <c r="B2043">
        <f>IF(Sheet1!F3659='Bonus Stats Analysis'!A2043, Sheet1!L3659," x")</f>
        <v>20</v>
      </c>
    </row>
    <row r="2044" spans="1:2" x14ac:dyDescent="0.2">
      <c r="A2044" t="s">
        <v>8219</v>
      </c>
      <c r="B2044">
        <f>IF(Sheet1!F3660='Bonus Stats Analysis'!A2044, Sheet1!L3660," x")</f>
        <v>20</v>
      </c>
    </row>
    <row r="2045" spans="1:2" x14ac:dyDescent="0.2">
      <c r="A2045" t="s">
        <v>8219</v>
      </c>
      <c r="B2045">
        <f>IF(Sheet1!F3661='Bonus Stats Analysis'!A2045, Sheet1!L3661," x")</f>
        <v>13</v>
      </c>
    </row>
    <row r="2046" spans="1:2" x14ac:dyDescent="0.2">
      <c r="A2046" t="s">
        <v>8219</v>
      </c>
      <c r="B2046">
        <f>IF(Sheet1!F3662='Bonus Stats Analysis'!A2046, Sheet1!L3662," x")</f>
        <v>22</v>
      </c>
    </row>
    <row r="2047" spans="1:2" x14ac:dyDescent="0.2">
      <c r="A2047" t="s">
        <v>8219</v>
      </c>
      <c r="B2047">
        <f>IF(Sheet1!F3663='Bonus Stats Analysis'!A2047, Sheet1!L3663," x")</f>
        <v>36</v>
      </c>
    </row>
    <row r="2048" spans="1:2" x14ac:dyDescent="0.2">
      <c r="A2048" t="s">
        <v>8219</v>
      </c>
      <c r="B2048">
        <f>IF(Sheet1!F3664='Bonus Stats Analysis'!A2048, Sheet1!L3664," x")</f>
        <v>40</v>
      </c>
    </row>
    <row r="2049" spans="1:2" x14ac:dyDescent="0.2">
      <c r="A2049" t="s">
        <v>8219</v>
      </c>
      <c r="B2049">
        <f>IF(Sheet1!F3665='Bonus Stats Analysis'!A2049, Sheet1!L3665," x")</f>
        <v>9</v>
      </c>
    </row>
    <row r="2050" spans="1:2" x14ac:dyDescent="0.2">
      <c r="A2050" t="s">
        <v>8219</v>
      </c>
      <c r="B2050">
        <f>IF(Sheet1!F3666='Bonus Stats Analysis'!A2050, Sheet1!L3666," x")</f>
        <v>19</v>
      </c>
    </row>
    <row r="2051" spans="1:2" x14ac:dyDescent="0.2">
      <c r="A2051" t="s">
        <v>8219</v>
      </c>
      <c r="B2051">
        <f>IF(Sheet1!F3667='Bonus Stats Analysis'!A2051, Sheet1!L3667," x")</f>
        <v>14</v>
      </c>
    </row>
    <row r="2052" spans="1:2" x14ac:dyDescent="0.2">
      <c r="A2052" t="s">
        <v>8219</v>
      </c>
      <c r="B2052">
        <f>IF(Sheet1!F3668='Bonus Stats Analysis'!A2052, Sheet1!L3668," x")</f>
        <v>38</v>
      </c>
    </row>
    <row r="2053" spans="1:2" x14ac:dyDescent="0.2">
      <c r="A2053" t="s">
        <v>8219</v>
      </c>
      <c r="B2053">
        <f>IF(Sheet1!F3669='Bonus Stats Analysis'!A2053, Sheet1!L3669," x")</f>
        <v>58</v>
      </c>
    </row>
    <row r="2054" spans="1:2" x14ac:dyDescent="0.2">
      <c r="A2054" t="s">
        <v>8219</v>
      </c>
      <c r="B2054">
        <f>IF(Sheet1!F3670='Bonus Stats Analysis'!A2054, Sheet1!L3670," x")</f>
        <v>28</v>
      </c>
    </row>
    <row r="2055" spans="1:2" x14ac:dyDescent="0.2">
      <c r="A2055" t="s">
        <v>8219</v>
      </c>
      <c r="B2055">
        <f>IF(Sheet1!F3671='Bonus Stats Analysis'!A2055, Sheet1!L3671," x")</f>
        <v>17</v>
      </c>
    </row>
    <row r="2056" spans="1:2" x14ac:dyDescent="0.2">
      <c r="A2056" t="s">
        <v>8219</v>
      </c>
      <c r="B2056">
        <f>IF(Sheet1!F3672='Bonus Stats Analysis'!A2056, Sheet1!L3672," x")</f>
        <v>12</v>
      </c>
    </row>
    <row r="2057" spans="1:2" x14ac:dyDescent="0.2">
      <c r="A2057" t="s">
        <v>8219</v>
      </c>
      <c r="B2057">
        <f>IF(Sheet1!F3673='Bonus Stats Analysis'!A2057, Sheet1!L3673," x")</f>
        <v>40</v>
      </c>
    </row>
    <row r="2058" spans="1:2" x14ac:dyDescent="0.2">
      <c r="A2058" t="s">
        <v>8219</v>
      </c>
      <c r="B2058">
        <f>IF(Sheet1!F3674='Bonus Stats Analysis'!A2058, Sheet1!L3674," x")</f>
        <v>57</v>
      </c>
    </row>
    <row r="2059" spans="1:2" x14ac:dyDescent="0.2">
      <c r="A2059" t="s">
        <v>8219</v>
      </c>
      <c r="B2059">
        <f>IF(Sheet1!F3675='Bonus Stats Analysis'!A2059, Sheet1!L3675," x")</f>
        <v>114</v>
      </c>
    </row>
    <row r="2060" spans="1:2" x14ac:dyDescent="0.2">
      <c r="A2060" t="s">
        <v>8219</v>
      </c>
      <c r="B2060">
        <f>IF(Sheet1!F3676='Bonus Stats Analysis'!A2060, Sheet1!L3676," x")</f>
        <v>31</v>
      </c>
    </row>
    <row r="2061" spans="1:2" x14ac:dyDescent="0.2">
      <c r="A2061" t="s">
        <v>8219</v>
      </c>
      <c r="B2061">
        <f>IF(Sheet1!F3677='Bonus Stats Analysis'!A2061, Sheet1!L3677," x")</f>
        <v>3</v>
      </c>
    </row>
    <row r="2062" spans="1:2" x14ac:dyDescent="0.2">
      <c r="A2062" t="s">
        <v>8219</v>
      </c>
      <c r="B2062">
        <f>IF(Sheet1!F3678='Bonus Stats Analysis'!A2062, Sheet1!L3678," x")</f>
        <v>16</v>
      </c>
    </row>
    <row r="2063" spans="1:2" x14ac:dyDescent="0.2">
      <c r="A2063" t="s">
        <v>8219</v>
      </c>
      <c r="B2063">
        <f>IF(Sheet1!F3679='Bonus Stats Analysis'!A2063, Sheet1!L3679," x")</f>
        <v>199</v>
      </c>
    </row>
    <row r="2064" spans="1:2" x14ac:dyDescent="0.2">
      <c r="A2064" t="s">
        <v>8219</v>
      </c>
      <c r="B2064">
        <f>IF(Sheet1!F3680='Bonus Stats Analysis'!A2064, Sheet1!L3680," x")</f>
        <v>31</v>
      </c>
    </row>
    <row r="2065" spans="1:2" x14ac:dyDescent="0.2">
      <c r="A2065" t="s">
        <v>8219</v>
      </c>
      <c r="B2065">
        <f>IF(Sheet1!F3681='Bonus Stats Analysis'!A2065, Sheet1!L3681," x")</f>
        <v>30</v>
      </c>
    </row>
    <row r="2066" spans="1:2" x14ac:dyDescent="0.2">
      <c r="A2066" t="s">
        <v>8219</v>
      </c>
      <c r="B2066">
        <f>IF(Sheet1!F3682='Bonus Stats Analysis'!A2066, Sheet1!L3682," x")</f>
        <v>34</v>
      </c>
    </row>
    <row r="2067" spans="1:2" x14ac:dyDescent="0.2">
      <c r="A2067" t="s">
        <v>8219</v>
      </c>
      <c r="B2067">
        <f>IF(Sheet1!F3683='Bonus Stats Analysis'!A2067, Sheet1!L3683," x")</f>
        <v>18</v>
      </c>
    </row>
    <row r="2068" spans="1:2" x14ac:dyDescent="0.2">
      <c r="A2068" t="s">
        <v>8219</v>
      </c>
      <c r="B2068">
        <f>IF(Sheet1!F3684='Bonus Stats Analysis'!A2068, Sheet1!L3684," x")</f>
        <v>67</v>
      </c>
    </row>
    <row r="2069" spans="1:2" x14ac:dyDescent="0.2">
      <c r="A2069" t="s">
        <v>8219</v>
      </c>
      <c r="B2069">
        <f>IF(Sheet1!F3685='Bonus Stats Analysis'!A2069, Sheet1!L3685," x")</f>
        <v>66</v>
      </c>
    </row>
    <row r="2070" spans="1:2" x14ac:dyDescent="0.2">
      <c r="A2070" t="s">
        <v>8219</v>
      </c>
      <c r="B2070">
        <f>IF(Sheet1!F3686='Bonus Stats Analysis'!A2070, Sheet1!L3686," x")</f>
        <v>23</v>
      </c>
    </row>
    <row r="2071" spans="1:2" x14ac:dyDescent="0.2">
      <c r="A2071" t="s">
        <v>8219</v>
      </c>
      <c r="B2071">
        <f>IF(Sheet1!F3687='Bonus Stats Analysis'!A2071, Sheet1!L3687," x")</f>
        <v>126</v>
      </c>
    </row>
    <row r="2072" spans="1:2" x14ac:dyDescent="0.2">
      <c r="A2072" t="s">
        <v>8219</v>
      </c>
      <c r="B2072">
        <f>IF(Sheet1!F3688='Bonus Stats Analysis'!A2072, Sheet1!L3688," x")</f>
        <v>6</v>
      </c>
    </row>
    <row r="2073" spans="1:2" x14ac:dyDescent="0.2">
      <c r="A2073" t="s">
        <v>8219</v>
      </c>
      <c r="B2073">
        <f>IF(Sheet1!F3689='Bonus Stats Analysis'!A2073, Sheet1!L3689," x")</f>
        <v>25</v>
      </c>
    </row>
    <row r="2074" spans="1:2" x14ac:dyDescent="0.2">
      <c r="A2074" t="s">
        <v>8219</v>
      </c>
      <c r="B2074">
        <f>IF(Sheet1!F3690='Bonus Stats Analysis'!A2074, Sheet1!L3690," x")</f>
        <v>39</v>
      </c>
    </row>
    <row r="2075" spans="1:2" x14ac:dyDescent="0.2">
      <c r="A2075" t="s">
        <v>8219</v>
      </c>
      <c r="B2075">
        <f>IF(Sheet1!F3691='Bonus Stats Analysis'!A2075, Sheet1!L3691," x")</f>
        <v>62</v>
      </c>
    </row>
    <row r="2076" spans="1:2" x14ac:dyDescent="0.2">
      <c r="A2076" t="s">
        <v>8219</v>
      </c>
      <c r="B2076">
        <f>IF(Sheet1!F3692='Bonus Stats Analysis'!A2076, Sheet1!L3692," x")</f>
        <v>31</v>
      </c>
    </row>
    <row r="2077" spans="1:2" x14ac:dyDescent="0.2">
      <c r="A2077" t="s">
        <v>8219</v>
      </c>
      <c r="B2077">
        <f>IF(Sheet1!F3693='Bonus Stats Analysis'!A2077, Sheet1!L3693," x")</f>
        <v>274</v>
      </c>
    </row>
    <row r="2078" spans="1:2" x14ac:dyDescent="0.2">
      <c r="A2078" t="s">
        <v>8219</v>
      </c>
      <c r="B2078">
        <f>IF(Sheet1!F3694='Bonus Stats Analysis'!A2078, Sheet1!L3694," x")</f>
        <v>17</v>
      </c>
    </row>
    <row r="2079" spans="1:2" x14ac:dyDescent="0.2">
      <c r="A2079" t="s">
        <v>8219</v>
      </c>
      <c r="B2079">
        <f>IF(Sheet1!F3695='Bonus Stats Analysis'!A2079, Sheet1!L3695," x")</f>
        <v>14</v>
      </c>
    </row>
    <row r="2080" spans="1:2" x14ac:dyDescent="0.2">
      <c r="A2080" t="s">
        <v>8219</v>
      </c>
      <c r="B2080">
        <f>IF(Sheet1!F3696='Bonus Stats Analysis'!A2080, Sheet1!L3696," x")</f>
        <v>60</v>
      </c>
    </row>
    <row r="2081" spans="1:2" x14ac:dyDescent="0.2">
      <c r="A2081" t="s">
        <v>8219</v>
      </c>
      <c r="B2081">
        <f>IF(Sheet1!F3697='Bonus Stats Analysis'!A2081, Sheet1!L3697," x")</f>
        <v>33</v>
      </c>
    </row>
    <row r="2082" spans="1:2" x14ac:dyDescent="0.2">
      <c r="A2082" t="s">
        <v>8219</v>
      </c>
      <c r="B2082">
        <f>IF(Sheet1!F3698='Bonus Stats Analysis'!A2082, Sheet1!L3698," x")</f>
        <v>78</v>
      </c>
    </row>
    <row r="2083" spans="1:2" x14ac:dyDescent="0.2">
      <c r="A2083" t="s">
        <v>8219</v>
      </c>
      <c r="B2083">
        <f>IF(Sheet1!F3699='Bonus Stats Analysis'!A2083, Sheet1!L3699," x")</f>
        <v>30</v>
      </c>
    </row>
    <row r="2084" spans="1:2" x14ac:dyDescent="0.2">
      <c r="A2084" t="s">
        <v>8219</v>
      </c>
      <c r="B2084">
        <f>IF(Sheet1!F3700='Bonus Stats Analysis'!A2084, Sheet1!L3700," x")</f>
        <v>136</v>
      </c>
    </row>
    <row r="2085" spans="1:2" x14ac:dyDescent="0.2">
      <c r="A2085" t="s">
        <v>8219</v>
      </c>
      <c r="B2085">
        <f>IF(Sheet1!F3701='Bonus Stats Analysis'!A2085, Sheet1!L3701," x")</f>
        <v>40</v>
      </c>
    </row>
    <row r="2086" spans="1:2" x14ac:dyDescent="0.2">
      <c r="A2086" t="s">
        <v>8219</v>
      </c>
      <c r="B2086">
        <f>IF(Sheet1!F3702='Bonus Stats Analysis'!A2086, Sheet1!L3702," x")</f>
        <v>18</v>
      </c>
    </row>
    <row r="2087" spans="1:2" x14ac:dyDescent="0.2">
      <c r="A2087" t="s">
        <v>8219</v>
      </c>
      <c r="B2087">
        <f>IF(Sheet1!F3703='Bonus Stats Analysis'!A2087, Sheet1!L3703," x")</f>
        <v>39</v>
      </c>
    </row>
    <row r="2088" spans="1:2" x14ac:dyDescent="0.2">
      <c r="A2088" t="s">
        <v>8219</v>
      </c>
      <c r="B2088">
        <f>IF(Sheet1!F3704='Bonus Stats Analysis'!A2088, Sheet1!L3704," x")</f>
        <v>21</v>
      </c>
    </row>
    <row r="2089" spans="1:2" x14ac:dyDescent="0.2">
      <c r="A2089" t="s">
        <v>8219</v>
      </c>
      <c r="B2089">
        <f>IF(Sheet1!F3705='Bonus Stats Analysis'!A2089, Sheet1!L3705," x")</f>
        <v>30</v>
      </c>
    </row>
    <row r="2090" spans="1:2" x14ac:dyDescent="0.2">
      <c r="A2090" t="s">
        <v>8219</v>
      </c>
      <c r="B2090">
        <f>IF(Sheet1!F3706='Bonus Stats Analysis'!A2090, Sheet1!L3706," x")</f>
        <v>27</v>
      </c>
    </row>
    <row r="2091" spans="1:2" x14ac:dyDescent="0.2">
      <c r="A2091" t="s">
        <v>8219</v>
      </c>
      <c r="B2091">
        <f>IF(Sheet1!F3707='Bonus Stats Analysis'!A2091, Sheet1!L3707," x")</f>
        <v>35</v>
      </c>
    </row>
    <row r="2092" spans="1:2" x14ac:dyDescent="0.2">
      <c r="A2092" t="s">
        <v>8219</v>
      </c>
      <c r="B2092">
        <f>IF(Sheet1!F3708='Bonus Stats Analysis'!A2092, Sheet1!L3708," x")</f>
        <v>13</v>
      </c>
    </row>
    <row r="2093" spans="1:2" x14ac:dyDescent="0.2">
      <c r="A2093" t="s">
        <v>8219</v>
      </c>
      <c r="B2093">
        <f>IF(Sheet1!F3709='Bonus Stats Analysis'!A2093, Sheet1!L3709," x")</f>
        <v>23</v>
      </c>
    </row>
    <row r="2094" spans="1:2" x14ac:dyDescent="0.2">
      <c r="A2094" t="s">
        <v>8219</v>
      </c>
      <c r="B2094">
        <f>IF(Sheet1!F3710='Bonus Stats Analysis'!A2094, Sheet1!L3710," x")</f>
        <v>39</v>
      </c>
    </row>
    <row r="2095" spans="1:2" x14ac:dyDescent="0.2">
      <c r="A2095" t="s">
        <v>8219</v>
      </c>
      <c r="B2095">
        <f>IF(Sheet1!F3711='Bonus Stats Analysis'!A2095, Sheet1!L3711," x")</f>
        <v>35</v>
      </c>
    </row>
    <row r="2096" spans="1:2" x14ac:dyDescent="0.2">
      <c r="A2096" t="s">
        <v>8219</v>
      </c>
      <c r="B2096">
        <f>IF(Sheet1!F3712='Bonus Stats Analysis'!A2096, Sheet1!L3712," x")</f>
        <v>27</v>
      </c>
    </row>
    <row r="2097" spans="1:2" x14ac:dyDescent="0.2">
      <c r="A2097" t="s">
        <v>8219</v>
      </c>
      <c r="B2097">
        <f>IF(Sheet1!F3713='Bonus Stats Analysis'!A2097, Sheet1!L3713," x")</f>
        <v>21</v>
      </c>
    </row>
    <row r="2098" spans="1:2" x14ac:dyDescent="0.2">
      <c r="A2098" t="s">
        <v>8219</v>
      </c>
      <c r="B2098">
        <f>IF(Sheet1!F3714='Bonus Stats Analysis'!A2098, Sheet1!L3714," x")</f>
        <v>104</v>
      </c>
    </row>
    <row r="2099" spans="1:2" x14ac:dyDescent="0.2">
      <c r="A2099" t="s">
        <v>8219</v>
      </c>
      <c r="B2099">
        <f>IF(Sheet1!F3715='Bonus Stats Analysis'!A2099, Sheet1!L3715," x")</f>
        <v>19</v>
      </c>
    </row>
    <row r="2100" spans="1:2" x14ac:dyDescent="0.2">
      <c r="A2100" t="s">
        <v>8219</v>
      </c>
      <c r="B2100">
        <f>IF(Sheet1!F3716='Bonus Stats Analysis'!A2100, Sheet1!L3716," x")</f>
        <v>97</v>
      </c>
    </row>
    <row r="2101" spans="1:2" x14ac:dyDescent="0.2">
      <c r="A2101" t="s">
        <v>8219</v>
      </c>
      <c r="B2101">
        <f>IF(Sheet1!F3717='Bonus Stats Analysis'!A2101, Sheet1!L3717," x")</f>
        <v>27</v>
      </c>
    </row>
    <row r="2102" spans="1:2" x14ac:dyDescent="0.2">
      <c r="A2102" t="s">
        <v>8219</v>
      </c>
      <c r="B2102">
        <f>IF(Sheet1!F3718='Bonus Stats Analysis'!A2102, Sheet1!L3718," x")</f>
        <v>24</v>
      </c>
    </row>
    <row r="2103" spans="1:2" x14ac:dyDescent="0.2">
      <c r="A2103" t="s">
        <v>8219</v>
      </c>
      <c r="B2103">
        <f>IF(Sheet1!F3719='Bonus Stats Analysis'!A2103, Sheet1!L3719," x")</f>
        <v>13</v>
      </c>
    </row>
    <row r="2104" spans="1:2" x14ac:dyDescent="0.2">
      <c r="A2104" t="s">
        <v>8219</v>
      </c>
      <c r="B2104">
        <f>IF(Sheet1!F3720='Bonus Stats Analysis'!A2104, Sheet1!L3720," x")</f>
        <v>46</v>
      </c>
    </row>
    <row r="2105" spans="1:2" x14ac:dyDescent="0.2">
      <c r="A2105" t="s">
        <v>8219</v>
      </c>
      <c r="B2105">
        <f>IF(Sheet1!F3721='Bonus Stats Analysis'!A2105, Sheet1!L3721," x")</f>
        <v>4</v>
      </c>
    </row>
    <row r="2106" spans="1:2" x14ac:dyDescent="0.2">
      <c r="A2106" t="s">
        <v>8219</v>
      </c>
      <c r="B2106">
        <f>IF(Sheet1!F3722='Bonus Stats Analysis'!A2106, Sheet1!L3722," x")</f>
        <v>40</v>
      </c>
    </row>
    <row r="2107" spans="1:2" x14ac:dyDescent="0.2">
      <c r="A2107" t="s">
        <v>8219</v>
      </c>
      <c r="B2107">
        <f>IF(Sheet1!F3723='Bonus Stats Analysis'!A2107, Sheet1!L3723," x")</f>
        <v>44</v>
      </c>
    </row>
    <row r="2108" spans="1:2" x14ac:dyDescent="0.2">
      <c r="A2108" t="s">
        <v>8219</v>
      </c>
      <c r="B2108">
        <f>IF(Sheet1!F3724='Bonus Stats Analysis'!A2108, Sheet1!L3724," x")</f>
        <v>35</v>
      </c>
    </row>
    <row r="2109" spans="1:2" x14ac:dyDescent="0.2">
      <c r="A2109" t="s">
        <v>8219</v>
      </c>
      <c r="B2109">
        <f>IF(Sheet1!F3725='Bonus Stats Analysis'!A2109, Sheet1!L3725," x")</f>
        <v>63</v>
      </c>
    </row>
    <row r="2110" spans="1:2" x14ac:dyDescent="0.2">
      <c r="A2110" t="s">
        <v>8219</v>
      </c>
      <c r="B2110">
        <f>IF(Sheet1!F3726='Bonus Stats Analysis'!A2110, Sheet1!L3726," x")</f>
        <v>89</v>
      </c>
    </row>
    <row r="2111" spans="1:2" x14ac:dyDescent="0.2">
      <c r="A2111" t="s">
        <v>8219</v>
      </c>
      <c r="B2111">
        <f>IF(Sheet1!F3727='Bonus Stats Analysis'!A2111, Sheet1!L3727," x")</f>
        <v>15</v>
      </c>
    </row>
    <row r="2112" spans="1:2" x14ac:dyDescent="0.2">
      <c r="A2112" t="s">
        <v>8219</v>
      </c>
      <c r="B2112">
        <f>IF(Sheet1!F3728='Bonus Stats Analysis'!A2112, Sheet1!L3728," x")</f>
        <v>46</v>
      </c>
    </row>
    <row r="2113" spans="1:2" x14ac:dyDescent="0.2">
      <c r="A2113" t="s">
        <v>8219</v>
      </c>
      <c r="B2113">
        <f>IF(Sheet1!F3729='Bonus Stats Analysis'!A2113, Sheet1!L3729," x")</f>
        <v>33</v>
      </c>
    </row>
    <row r="2114" spans="1:2" x14ac:dyDescent="0.2">
      <c r="A2114" t="s">
        <v>8219</v>
      </c>
      <c r="B2114">
        <f>IF(Sheet1!F3750='Bonus Stats Analysis'!A2114, Sheet1!L3750," x")</f>
        <v>52</v>
      </c>
    </row>
    <row r="2115" spans="1:2" x14ac:dyDescent="0.2">
      <c r="A2115" t="s">
        <v>8219</v>
      </c>
      <c r="B2115">
        <f>IF(Sheet1!F3751='Bonus Stats Analysis'!A2115, Sheet1!L3751," x")</f>
        <v>7</v>
      </c>
    </row>
    <row r="2116" spans="1:2" x14ac:dyDescent="0.2">
      <c r="A2116" t="s">
        <v>8219</v>
      </c>
      <c r="B2116">
        <f>IF(Sheet1!F3752='Bonus Stats Analysis'!A2116, Sheet1!L3752," x")</f>
        <v>28</v>
      </c>
    </row>
    <row r="2117" spans="1:2" x14ac:dyDescent="0.2">
      <c r="A2117" t="s">
        <v>8219</v>
      </c>
      <c r="B2117">
        <f>IF(Sheet1!F3753='Bonus Stats Analysis'!A2117, Sheet1!L3753," x")</f>
        <v>11</v>
      </c>
    </row>
    <row r="2118" spans="1:2" x14ac:dyDescent="0.2">
      <c r="A2118" t="s">
        <v>8219</v>
      </c>
      <c r="B2118">
        <f>IF(Sheet1!F3754='Bonus Stats Analysis'!A2118, Sheet1!L3754," x")</f>
        <v>15</v>
      </c>
    </row>
    <row r="2119" spans="1:2" x14ac:dyDescent="0.2">
      <c r="A2119" t="s">
        <v>8219</v>
      </c>
      <c r="B2119">
        <f>IF(Sheet1!F3755='Bonus Stats Analysis'!A2119, Sheet1!L3755," x")</f>
        <v>30</v>
      </c>
    </row>
    <row r="2120" spans="1:2" x14ac:dyDescent="0.2">
      <c r="A2120" t="s">
        <v>8219</v>
      </c>
      <c r="B2120">
        <f>IF(Sheet1!F3756='Bonus Stats Analysis'!A2120, Sheet1!L3756," x")</f>
        <v>27</v>
      </c>
    </row>
    <row r="2121" spans="1:2" x14ac:dyDescent="0.2">
      <c r="A2121" t="s">
        <v>8219</v>
      </c>
      <c r="B2121">
        <f>IF(Sheet1!F3757='Bonus Stats Analysis'!A2121, Sheet1!L3757," x")</f>
        <v>28</v>
      </c>
    </row>
    <row r="2122" spans="1:2" x14ac:dyDescent="0.2">
      <c r="A2122" t="s">
        <v>8219</v>
      </c>
      <c r="B2122">
        <f>IF(Sheet1!F3758='Bonus Stats Analysis'!A2122, Sheet1!L3758," x")</f>
        <v>17</v>
      </c>
    </row>
    <row r="2123" spans="1:2" x14ac:dyDescent="0.2">
      <c r="A2123" t="s">
        <v>8219</v>
      </c>
      <c r="B2123">
        <f>IF(Sheet1!F3759='Bonus Stats Analysis'!A2123, Sheet1!L3759," x")</f>
        <v>50</v>
      </c>
    </row>
    <row r="2124" spans="1:2" x14ac:dyDescent="0.2">
      <c r="A2124" t="s">
        <v>8219</v>
      </c>
      <c r="B2124">
        <f>IF(Sheet1!F3760='Bonus Stats Analysis'!A2124, Sheet1!L3760," x")</f>
        <v>26</v>
      </c>
    </row>
    <row r="2125" spans="1:2" x14ac:dyDescent="0.2">
      <c r="A2125" t="s">
        <v>8219</v>
      </c>
      <c r="B2125">
        <f>IF(Sheet1!F3761='Bonus Stats Analysis'!A2125, Sheet1!L3761," x")</f>
        <v>88</v>
      </c>
    </row>
    <row r="2126" spans="1:2" x14ac:dyDescent="0.2">
      <c r="A2126" t="s">
        <v>8219</v>
      </c>
      <c r="B2126">
        <f>IF(Sheet1!F3762='Bonus Stats Analysis'!A2126, Sheet1!L3762," x")</f>
        <v>91</v>
      </c>
    </row>
    <row r="2127" spans="1:2" x14ac:dyDescent="0.2">
      <c r="A2127" t="s">
        <v>8219</v>
      </c>
      <c r="B2127">
        <f>IF(Sheet1!F3763='Bonus Stats Analysis'!A2127, Sheet1!L3763," x")</f>
        <v>3</v>
      </c>
    </row>
    <row r="2128" spans="1:2" x14ac:dyDescent="0.2">
      <c r="A2128" t="s">
        <v>8219</v>
      </c>
      <c r="B2128">
        <f>IF(Sheet1!F3764='Bonus Stats Analysis'!A2128, Sheet1!L3764," x")</f>
        <v>28</v>
      </c>
    </row>
    <row r="2129" spans="1:2" x14ac:dyDescent="0.2">
      <c r="A2129" t="s">
        <v>8219</v>
      </c>
      <c r="B2129">
        <f>IF(Sheet1!F3765='Bonus Stats Analysis'!A2129, Sheet1!L3765," x")</f>
        <v>77</v>
      </c>
    </row>
    <row r="2130" spans="1:2" x14ac:dyDescent="0.2">
      <c r="A2130" t="s">
        <v>8219</v>
      </c>
      <c r="B2130">
        <f>IF(Sheet1!F3766='Bonus Stats Analysis'!A2130, Sheet1!L3766," x")</f>
        <v>27</v>
      </c>
    </row>
    <row r="2131" spans="1:2" x14ac:dyDescent="0.2">
      <c r="A2131" t="s">
        <v>8219</v>
      </c>
      <c r="B2131">
        <f>IF(Sheet1!F3767='Bonus Stats Analysis'!A2131, Sheet1!L3767," x")</f>
        <v>107</v>
      </c>
    </row>
    <row r="2132" spans="1:2" x14ac:dyDescent="0.2">
      <c r="A2132" t="s">
        <v>8219</v>
      </c>
      <c r="B2132">
        <f>IF(Sheet1!F3768='Bonus Stats Analysis'!A2132, Sheet1!L3768," x")</f>
        <v>96</v>
      </c>
    </row>
    <row r="2133" spans="1:2" x14ac:dyDescent="0.2">
      <c r="A2133" t="s">
        <v>8219</v>
      </c>
      <c r="B2133">
        <f>IF(Sheet1!F3769='Bonus Stats Analysis'!A2133, Sheet1!L3769," x")</f>
        <v>56</v>
      </c>
    </row>
    <row r="2134" spans="1:2" x14ac:dyDescent="0.2">
      <c r="A2134" t="s">
        <v>8219</v>
      </c>
      <c r="B2134">
        <f>IF(Sheet1!F3770='Bonus Stats Analysis'!A2134, Sheet1!L3770," x")</f>
        <v>58</v>
      </c>
    </row>
    <row r="2135" spans="1:2" x14ac:dyDescent="0.2">
      <c r="A2135" t="s">
        <v>8219</v>
      </c>
      <c r="B2135">
        <f>IF(Sheet1!F3771='Bonus Stats Analysis'!A2135, Sheet1!L3771," x")</f>
        <v>15</v>
      </c>
    </row>
    <row r="2136" spans="1:2" x14ac:dyDescent="0.2">
      <c r="A2136" t="s">
        <v>8219</v>
      </c>
      <c r="B2136">
        <f>IF(Sheet1!F3772='Bonus Stats Analysis'!A2136, Sheet1!L3772," x")</f>
        <v>20</v>
      </c>
    </row>
    <row r="2137" spans="1:2" x14ac:dyDescent="0.2">
      <c r="A2137" t="s">
        <v>8219</v>
      </c>
      <c r="B2137">
        <f>IF(Sheet1!F3773='Bonus Stats Analysis'!A2137, Sheet1!L3773," x")</f>
        <v>38</v>
      </c>
    </row>
    <row r="2138" spans="1:2" x14ac:dyDescent="0.2">
      <c r="A2138" t="s">
        <v>8219</v>
      </c>
      <c r="B2138">
        <f>IF(Sheet1!F3774='Bonus Stats Analysis'!A2138, Sheet1!L3774," x")</f>
        <v>33</v>
      </c>
    </row>
    <row r="2139" spans="1:2" x14ac:dyDescent="0.2">
      <c r="A2139" t="s">
        <v>8219</v>
      </c>
      <c r="B2139">
        <f>IF(Sheet1!F3775='Bonus Stats Analysis'!A2139, Sheet1!L3775," x")</f>
        <v>57</v>
      </c>
    </row>
    <row r="2140" spans="1:2" x14ac:dyDescent="0.2">
      <c r="A2140" t="s">
        <v>8219</v>
      </c>
      <c r="B2140">
        <f>IF(Sheet1!F3776='Bonus Stats Analysis'!A2140, Sheet1!L3776," x")</f>
        <v>25</v>
      </c>
    </row>
    <row r="2141" spans="1:2" x14ac:dyDescent="0.2">
      <c r="A2141" t="s">
        <v>8219</v>
      </c>
      <c r="B2141">
        <f>IF(Sheet1!F3777='Bonus Stats Analysis'!A2141, Sheet1!L3777," x")</f>
        <v>14</v>
      </c>
    </row>
    <row r="2142" spans="1:2" x14ac:dyDescent="0.2">
      <c r="A2142" t="s">
        <v>8219</v>
      </c>
      <c r="B2142">
        <f>IF(Sheet1!F3778='Bonus Stats Analysis'!A2142, Sheet1!L3778," x")</f>
        <v>94</v>
      </c>
    </row>
    <row r="2143" spans="1:2" x14ac:dyDescent="0.2">
      <c r="A2143" t="s">
        <v>8219</v>
      </c>
      <c r="B2143">
        <f>IF(Sheet1!F3779='Bonus Stats Analysis'!A2143, Sheet1!L3779," x")</f>
        <v>59</v>
      </c>
    </row>
    <row r="2144" spans="1:2" x14ac:dyDescent="0.2">
      <c r="A2144" t="s">
        <v>8219</v>
      </c>
      <c r="B2144">
        <f>IF(Sheet1!F3780='Bonus Stats Analysis'!A2144, Sheet1!L3780," x")</f>
        <v>36</v>
      </c>
    </row>
    <row r="2145" spans="1:2" x14ac:dyDescent="0.2">
      <c r="A2145" t="s">
        <v>8219</v>
      </c>
      <c r="B2145">
        <f>IF(Sheet1!F3781='Bonus Stats Analysis'!A2145, Sheet1!L3781," x")</f>
        <v>115</v>
      </c>
    </row>
    <row r="2146" spans="1:2" x14ac:dyDescent="0.2">
      <c r="A2146" t="s">
        <v>8219</v>
      </c>
      <c r="B2146">
        <f>IF(Sheet1!F3782='Bonus Stats Analysis'!A2146, Sheet1!L3782," x")</f>
        <v>30</v>
      </c>
    </row>
    <row r="2147" spans="1:2" x14ac:dyDescent="0.2">
      <c r="A2147" t="s">
        <v>8219</v>
      </c>
      <c r="B2147">
        <f>IF(Sheet1!F3783='Bonus Stats Analysis'!A2147, Sheet1!L3783," x")</f>
        <v>52</v>
      </c>
    </row>
    <row r="2148" spans="1:2" x14ac:dyDescent="0.2">
      <c r="A2148" t="s">
        <v>8219</v>
      </c>
      <c r="B2148">
        <f>IF(Sheet1!F3784='Bonus Stats Analysis'!A2148, Sheet1!L3784," x")</f>
        <v>27</v>
      </c>
    </row>
    <row r="2149" spans="1:2" x14ac:dyDescent="0.2">
      <c r="A2149" t="s">
        <v>8219</v>
      </c>
      <c r="B2149">
        <f>IF(Sheet1!F3785='Bonus Stats Analysis'!A2149, Sheet1!L3785," x")</f>
        <v>24</v>
      </c>
    </row>
    <row r="2150" spans="1:2" x14ac:dyDescent="0.2">
      <c r="A2150" t="s">
        <v>8219</v>
      </c>
      <c r="B2150">
        <f>IF(Sheet1!F3786='Bonus Stats Analysis'!A2150, Sheet1!L3786," x")</f>
        <v>10</v>
      </c>
    </row>
    <row r="2151" spans="1:2" x14ac:dyDescent="0.2">
      <c r="A2151" t="s">
        <v>8219</v>
      </c>
      <c r="B2151">
        <f>IF(Sheet1!F3787='Bonus Stats Analysis'!A2151, Sheet1!L3787," x")</f>
        <v>30</v>
      </c>
    </row>
    <row r="2152" spans="1:2" x14ac:dyDescent="0.2">
      <c r="A2152" t="s">
        <v>8219</v>
      </c>
      <c r="B2152">
        <f>IF(Sheet1!F3788='Bonus Stats Analysis'!A2152, Sheet1!L3788," x")</f>
        <v>71</v>
      </c>
    </row>
    <row r="2153" spans="1:2" x14ac:dyDescent="0.2">
      <c r="A2153" t="s">
        <v>8219</v>
      </c>
      <c r="B2153">
        <f>IF(Sheet1!F3789='Bonus Stats Analysis'!A2153, Sheet1!L3789," x")</f>
        <v>10</v>
      </c>
    </row>
    <row r="2154" spans="1:2" x14ac:dyDescent="0.2">
      <c r="A2154" t="s">
        <v>8219</v>
      </c>
      <c r="B2154">
        <f>IF(Sheet1!F3810='Bonus Stats Analysis'!A2154, Sheet1!L3810," x")</f>
        <v>24</v>
      </c>
    </row>
    <row r="2155" spans="1:2" x14ac:dyDescent="0.2">
      <c r="A2155" t="s">
        <v>8219</v>
      </c>
      <c r="B2155">
        <f>IF(Sheet1!F3811='Bonus Stats Analysis'!A2155, Sheet1!L3811," x")</f>
        <v>38</v>
      </c>
    </row>
    <row r="2156" spans="1:2" x14ac:dyDescent="0.2">
      <c r="A2156" t="s">
        <v>8219</v>
      </c>
      <c r="B2156">
        <f>IF(Sheet1!F3812='Bonus Stats Analysis'!A2156, Sheet1!L3812," x")</f>
        <v>26</v>
      </c>
    </row>
    <row r="2157" spans="1:2" x14ac:dyDescent="0.2">
      <c r="A2157" t="s">
        <v>8219</v>
      </c>
      <c r="B2157">
        <f>IF(Sheet1!F3813='Bonus Stats Analysis'!A2157, Sheet1!L3813," x")</f>
        <v>19</v>
      </c>
    </row>
    <row r="2158" spans="1:2" x14ac:dyDescent="0.2">
      <c r="A2158" t="s">
        <v>8219</v>
      </c>
      <c r="B2158">
        <f>IF(Sheet1!F3814='Bonus Stats Analysis'!A2158, Sheet1!L3814," x")</f>
        <v>11</v>
      </c>
    </row>
    <row r="2159" spans="1:2" x14ac:dyDescent="0.2">
      <c r="A2159" t="s">
        <v>8219</v>
      </c>
      <c r="B2159">
        <f>IF(Sheet1!F3815='Bonus Stats Analysis'!A2159, Sheet1!L3815," x")</f>
        <v>27</v>
      </c>
    </row>
    <row r="2160" spans="1:2" x14ac:dyDescent="0.2">
      <c r="A2160" t="s">
        <v>8219</v>
      </c>
      <c r="B2160">
        <f>IF(Sheet1!F3816='Bonus Stats Analysis'!A2160, Sheet1!L3816," x")</f>
        <v>34</v>
      </c>
    </row>
    <row r="2161" spans="1:2" x14ac:dyDescent="0.2">
      <c r="A2161" t="s">
        <v>8219</v>
      </c>
      <c r="B2161">
        <f>IF(Sheet1!F3817='Bonus Stats Analysis'!A2161, Sheet1!L3817," x")</f>
        <v>20</v>
      </c>
    </row>
    <row r="2162" spans="1:2" x14ac:dyDescent="0.2">
      <c r="A2162" t="s">
        <v>8219</v>
      </c>
      <c r="B2162">
        <f>IF(Sheet1!F3818='Bonus Stats Analysis'!A2162, Sheet1!L3818," x")</f>
        <v>37</v>
      </c>
    </row>
    <row r="2163" spans="1:2" x14ac:dyDescent="0.2">
      <c r="A2163" t="s">
        <v>8219</v>
      </c>
      <c r="B2163">
        <f>IF(Sheet1!F3819='Bonus Stats Analysis'!A2163, Sheet1!L3819," x")</f>
        <v>20</v>
      </c>
    </row>
    <row r="2164" spans="1:2" x14ac:dyDescent="0.2">
      <c r="A2164" t="s">
        <v>8219</v>
      </c>
      <c r="B2164">
        <f>IF(Sheet1!F3820='Bonus Stats Analysis'!A2164, Sheet1!L3820," x")</f>
        <v>10</v>
      </c>
    </row>
    <row r="2165" spans="1:2" x14ac:dyDescent="0.2">
      <c r="A2165" t="s">
        <v>8219</v>
      </c>
      <c r="B2165">
        <f>IF(Sheet1!F3821='Bonus Stats Analysis'!A2165, Sheet1!L3821," x")</f>
        <v>26</v>
      </c>
    </row>
    <row r="2166" spans="1:2" x14ac:dyDescent="0.2">
      <c r="A2166" t="s">
        <v>8219</v>
      </c>
      <c r="B2166">
        <f>IF(Sheet1!F3822='Bonus Stats Analysis'!A2166, Sheet1!L3822," x")</f>
        <v>20</v>
      </c>
    </row>
    <row r="2167" spans="1:2" x14ac:dyDescent="0.2">
      <c r="A2167" t="s">
        <v>8219</v>
      </c>
      <c r="B2167">
        <f>IF(Sheet1!F3823='Bonus Stats Analysis'!A2167, Sheet1!L3823," x")</f>
        <v>46</v>
      </c>
    </row>
    <row r="2168" spans="1:2" x14ac:dyDescent="0.2">
      <c r="A2168" t="s">
        <v>8219</v>
      </c>
      <c r="B2168">
        <f>IF(Sheet1!F3824='Bonus Stats Analysis'!A2168, Sheet1!L3824," x")</f>
        <v>76</v>
      </c>
    </row>
    <row r="2169" spans="1:2" x14ac:dyDescent="0.2">
      <c r="A2169" t="s">
        <v>8219</v>
      </c>
      <c r="B2169">
        <f>IF(Sheet1!F3825='Bonus Stats Analysis'!A2169, Sheet1!L3825," x")</f>
        <v>41</v>
      </c>
    </row>
    <row r="2170" spans="1:2" x14ac:dyDescent="0.2">
      <c r="A2170" t="s">
        <v>8219</v>
      </c>
      <c r="B2170">
        <f>IF(Sheet1!F3826='Bonus Stats Analysis'!A2170, Sheet1!L3826," x")</f>
        <v>7</v>
      </c>
    </row>
    <row r="2171" spans="1:2" x14ac:dyDescent="0.2">
      <c r="A2171" t="s">
        <v>8219</v>
      </c>
      <c r="B2171">
        <f>IF(Sheet1!F3827='Bonus Stats Analysis'!A2171, Sheet1!L3827," x")</f>
        <v>49</v>
      </c>
    </row>
    <row r="2172" spans="1:2" x14ac:dyDescent="0.2">
      <c r="A2172" t="s">
        <v>8219</v>
      </c>
      <c r="B2172">
        <f>IF(Sheet1!F3828='Bonus Stats Analysis'!A2172, Sheet1!L3828," x")</f>
        <v>26</v>
      </c>
    </row>
    <row r="2173" spans="1:2" x14ac:dyDescent="0.2">
      <c r="A2173" t="s">
        <v>8219</v>
      </c>
      <c r="B2173">
        <f>IF(Sheet1!F3829='Bonus Stats Analysis'!A2173, Sheet1!L3829," x")</f>
        <v>65</v>
      </c>
    </row>
    <row r="2174" spans="1:2" x14ac:dyDescent="0.2">
      <c r="A2174" t="s">
        <v>8219</v>
      </c>
      <c r="B2174">
        <f>IF(Sheet1!F3830='Bonus Stats Analysis'!A2174, Sheet1!L3830," x")</f>
        <v>28</v>
      </c>
    </row>
    <row r="2175" spans="1:2" x14ac:dyDescent="0.2">
      <c r="A2175" t="s">
        <v>8219</v>
      </c>
      <c r="B2175">
        <f>IF(Sheet1!F3831='Bonus Stats Analysis'!A2175, Sheet1!L3831," x")</f>
        <v>8</v>
      </c>
    </row>
    <row r="2176" spans="1:2" x14ac:dyDescent="0.2">
      <c r="A2176" t="s">
        <v>8219</v>
      </c>
      <c r="B2176">
        <f>IF(Sheet1!F3832='Bonus Stats Analysis'!A2176, Sheet1!L3832," x")</f>
        <v>3</v>
      </c>
    </row>
    <row r="2177" spans="1:2" x14ac:dyDescent="0.2">
      <c r="A2177" t="s">
        <v>8219</v>
      </c>
      <c r="B2177">
        <f>IF(Sheet1!F3833='Bonus Stats Analysis'!A2177, Sheet1!L3833," x")</f>
        <v>9</v>
      </c>
    </row>
    <row r="2178" spans="1:2" x14ac:dyDescent="0.2">
      <c r="A2178" t="s">
        <v>8219</v>
      </c>
      <c r="B2178">
        <f>IF(Sheet1!F3834='Bonus Stats Analysis'!A2178, Sheet1!L3834," x")</f>
        <v>9</v>
      </c>
    </row>
    <row r="2179" spans="1:2" x14ac:dyDescent="0.2">
      <c r="A2179" t="s">
        <v>8219</v>
      </c>
      <c r="B2179">
        <f>IF(Sheet1!F3835='Bonus Stats Analysis'!A2179, Sheet1!L3835," x")</f>
        <v>20</v>
      </c>
    </row>
    <row r="2180" spans="1:2" x14ac:dyDescent="0.2">
      <c r="A2180" t="s">
        <v>8219</v>
      </c>
      <c r="B2180">
        <f>IF(Sheet1!F3836='Bonus Stats Analysis'!A2180, Sheet1!L3836," x")</f>
        <v>57</v>
      </c>
    </row>
    <row r="2181" spans="1:2" x14ac:dyDescent="0.2">
      <c r="A2181" t="s">
        <v>8219</v>
      </c>
      <c r="B2181">
        <f>IF(Sheet1!F3837='Bonus Stats Analysis'!A2181, Sheet1!L3837," x")</f>
        <v>8</v>
      </c>
    </row>
    <row r="2182" spans="1:2" x14ac:dyDescent="0.2">
      <c r="A2182" t="s">
        <v>8219</v>
      </c>
      <c r="B2182">
        <f>IF(Sheet1!F3838='Bonus Stats Analysis'!A2182, Sheet1!L3838," x")</f>
        <v>14</v>
      </c>
    </row>
    <row r="2183" spans="1:2" x14ac:dyDescent="0.2">
      <c r="A2183" t="s">
        <v>8219</v>
      </c>
      <c r="B2183">
        <f>IF(Sheet1!F3839='Bonus Stats Analysis'!A2183, Sheet1!L3839," x")</f>
        <v>17</v>
      </c>
    </row>
    <row r="2184" spans="1:2" x14ac:dyDescent="0.2">
      <c r="A2184" t="s">
        <v>8219</v>
      </c>
      <c r="B2184">
        <f>IF(Sheet1!F3840='Bonus Stats Analysis'!A2184, Sheet1!L3840," x")</f>
        <v>100</v>
      </c>
    </row>
    <row r="2185" spans="1:2" x14ac:dyDescent="0.2">
      <c r="A2185" t="s">
        <v>8219</v>
      </c>
      <c r="B2185">
        <f>IF(Sheet1!F3841='Bonus Stats Analysis'!A2185, Sheet1!L3841," x")</f>
        <v>32</v>
      </c>
    </row>
    <row r="2186" spans="1:2" x14ac:dyDescent="0.2">
      <c r="A2186" t="s">
        <v>8219</v>
      </c>
      <c r="B2186">
        <f>IF(Sheet1!F3842='Bonus Stats Analysis'!A2186, Sheet1!L3842," x")</f>
        <v>3</v>
      </c>
    </row>
  </sheetData>
  <mergeCells count="2">
    <mergeCell ref="H14:L18"/>
    <mergeCell ref="H21:L25"/>
  </mergeCells>
  <conditionalFormatting sqref="C2">
    <cfRule type="cellIs" dxfId="11" priority="216" operator="equal">
      <formula>#REF!</formula>
    </cfRule>
    <cfRule type="cellIs" dxfId="10" priority="217" operator="equal">
      <formula>#REF!</formula>
    </cfRule>
    <cfRule type="cellIs" dxfId="9" priority="218" operator="equal">
      <formula>#REF!</formula>
    </cfRule>
    <cfRule type="cellIs" dxfId="8" priority="219" operator="equal">
      <formula>$F$3</formula>
    </cfRule>
    <cfRule type="colorScale" priority="220">
      <colorScale>
        <cfvo type="min"/>
        <cfvo type="percentile" val="50"/>
        <cfvo type="max"/>
        <color rgb="FFFF0000"/>
        <color rgb="FFFFFF00"/>
        <color rgb="FF92D050"/>
      </colorScale>
    </cfRule>
  </conditionalFormatting>
  <conditionalFormatting sqref="A2:A2186">
    <cfRule type="cellIs" dxfId="7" priority="246" operator="equal">
      <formula>#REF!</formula>
    </cfRule>
    <cfRule type="cellIs" dxfId="6" priority="247" operator="equal">
      <formula>#REF!</formula>
    </cfRule>
    <cfRule type="cellIs" dxfId="5" priority="248" operator="equal">
      <formula>#REF!</formula>
    </cfRule>
    <cfRule type="cellIs" dxfId="4" priority="249" operator="equal">
      <formula>$F$3</formula>
    </cfRule>
    <cfRule type="colorScale" priority="250">
      <colorScale>
        <cfvo type="min"/>
        <cfvo type="percentile" val="50"/>
        <cfvo type="max"/>
        <color rgb="FFFF0000"/>
        <color rgb="FFFFFF00"/>
        <color rgb="FF92D050"/>
      </colorScale>
    </cfRule>
  </conditionalFormatting>
  <conditionalFormatting sqref="E2:E1531">
    <cfRule type="cellIs" dxfId="3" priority="1" operator="equal">
      <formula>#REF!</formula>
    </cfRule>
    <cfRule type="cellIs" dxfId="2" priority="2" operator="equal">
      <formula>#REF!</formula>
    </cfRule>
    <cfRule type="cellIs" dxfId="1" priority="3" operator="equal">
      <formula>$F$297</formula>
    </cfRule>
    <cfRule type="cellIs" dxfId="0" priority="4" operator="equal">
      <formula>#REF!</formula>
    </cfRule>
    <cfRule type="colorScale" priority="5">
      <colorScale>
        <cfvo type="min"/>
        <cfvo type="percentile" val="50"/>
        <cfvo type="max"/>
        <color rgb="FFFF0000"/>
        <color rgb="FFFFFF00"/>
        <color rgb="FF92D05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Sub-Categoty</vt:lpstr>
      <vt:lpstr>Category</vt:lpstr>
      <vt:lpstr>Date</vt:lpstr>
      <vt:lpstr>Bonus</vt:lpstr>
      <vt:lpstr>Bonus Stats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2020-04-02T00:20:28Z</dcterms:modified>
</cp:coreProperties>
</file>