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Метрики\"/>
    </mc:Choice>
  </mc:AlternateContent>
  <xr:revisionPtr revIDLastSave="0" documentId="13_ncr:1_{78E30C51-7806-4B68-93C5-6CC8B15228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ExternalData_1" localSheetId="0" hidden="1">Лист1!$A$3:$C$26</definedName>
    <definedName name="ExternalData_1" localSheetId="1" hidden="1">Лист2!$A$3:$C$26</definedName>
    <definedName name="ExternalData_2" localSheetId="1" hidden="1">Лист2!$F$3:$H$33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2" l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29" i="2"/>
  <c r="C29" i="2"/>
  <c r="B29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9" i="1" l="1"/>
  <c r="B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718D4-E572-4ED5-BBDD-184AC2738B2A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  <connection id="2" xr16:uid="{F180A57F-5934-439C-9EC6-FB4DF8037D5F}" keepAlive="1" name="Запрос — Новый текстовый документ (2)" description="Соединение с запросом &quot;Новый текстовый документ (2)&quot; в книге." type="5" refreshedVersion="7" background="1" saveData="1">
    <dbPr connection="Provider=Microsoft.Mashup.OleDb.1;Data Source=$Workbook$;Location=&quot;Новый текстовый документ (2)&quot;;Extended Properties=&quot;&quot;" command="SELECT * FROM [Новый текстовый документ (2)]"/>
  </connection>
  <connection id="3" xr16:uid="{217A4FC2-03B5-4E5A-8BF2-56A20140043C}" keepAlive="1" name="Запрос — Новый текстовый документ (3)" description="Соединение с запросом &quot;Новый текстовый документ (3)&quot; в книге." type="5" refreshedVersion="7" background="1" saveData="1">
    <dbPr connection="Provider=Microsoft.Mashup.OleDb.1;Data Source=$Workbook$;Location=&quot;Новый текстовый документ (3)&quot;;Extended Properties=&quot;&quot;" command="SELECT * FROM [Новый текстовый документ (3)]"/>
  </connection>
</connections>
</file>

<file path=xl/sharedStrings.xml><?xml version="1.0" encoding="utf-8"?>
<sst xmlns="http://schemas.openxmlformats.org/spreadsheetml/2006/main" count="92" uniqueCount="62">
  <si>
    <t>Название класса</t>
  </si>
  <si>
    <t>Полнота, %</t>
  </si>
  <si>
    <t>Точность по OKS, %</t>
  </si>
  <si>
    <t>Точность с учётом полноты, %</t>
  </si>
  <si>
    <t>antelope</t>
  </si>
  <si>
    <t>bobcat</t>
  </si>
  <si>
    <t>buffalo</t>
  </si>
  <si>
    <t>chihuahua</t>
  </si>
  <si>
    <t>collie</t>
  </si>
  <si>
    <t>cow</t>
  </si>
  <si>
    <t>dalmatian</t>
  </si>
  <si>
    <t>deer</t>
  </si>
  <si>
    <t>fox</t>
  </si>
  <si>
    <t>german+shepherd</t>
  </si>
  <si>
    <t>giant+panda</t>
  </si>
  <si>
    <t>grizzly+bear</t>
  </si>
  <si>
    <t>horse</t>
  </si>
  <si>
    <t>leopard</t>
  </si>
  <si>
    <t>lion</t>
  </si>
  <si>
    <t>moose</t>
  </si>
  <si>
    <t>ox</t>
  </si>
  <si>
    <t>persian+cat</t>
  </si>
  <si>
    <t>polar+bear</t>
  </si>
  <si>
    <t>sheep</t>
  </si>
  <si>
    <t>siamese+cat</t>
  </si>
  <si>
    <t>tiger</t>
  </si>
  <si>
    <t>wolf</t>
  </si>
  <si>
    <t>total</t>
  </si>
  <si>
    <t>С удалением точек, отвечающих за рога</t>
  </si>
  <si>
    <t>С усреднением координат точек</t>
  </si>
  <si>
    <t>Название точки</t>
  </si>
  <si>
    <t>Итоговая точность, %</t>
  </si>
  <si>
    <t>tail_end</t>
  </si>
  <si>
    <t>back_left_paw</t>
  </si>
  <si>
    <t>back_right_paw</t>
  </si>
  <si>
    <t>front_right_paw</t>
  </si>
  <si>
    <t>back_left_thai</t>
  </si>
  <si>
    <t>back_left_knee</t>
  </si>
  <si>
    <t>front_left_paw</t>
  </si>
  <si>
    <t>back_right_knee</t>
  </si>
  <si>
    <t>front_right_thai</t>
  </si>
  <si>
    <t>front_left_thai</t>
  </si>
  <si>
    <t>tail_base</t>
  </si>
  <si>
    <t>back_right_thai</t>
  </si>
  <si>
    <t>neck_base</t>
  </si>
  <si>
    <t>front_left_knee</t>
  </si>
  <si>
    <t>front_right_knee</t>
  </si>
  <si>
    <t>neck_end</t>
  </si>
  <si>
    <t>throat_end</t>
  </si>
  <si>
    <t>back_middle</t>
  </si>
  <si>
    <t>mouth_end_right</t>
  </si>
  <si>
    <t>mouth_end_left</t>
  </si>
  <si>
    <t>left_earend</t>
  </si>
  <si>
    <t>right_earend</t>
  </si>
  <si>
    <t>throat_base</t>
  </si>
  <si>
    <t>left_earbase</t>
  </si>
  <si>
    <t>lower_jaw</t>
  </si>
  <si>
    <t>right_earbase</t>
  </si>
  <si>
    <t>left_eye</t>
  </si>
  <si>
    <t>right_eye</t>
  </si>
  <si>
    <t>upper_jaw</t>
  </si>
  <si>
    <t>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</si>
</sst>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2"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1E5DF0-85CD-4FC1-8BF5-B77168F6F22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5D6220-B878-403B-99B0-599C7A80A6D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E1C63F7-D5B8-4F7C-9CB1-BF210356938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630F2-4286-46F2-89A1-5A050FA87D77}" name="Новый_текстовый_документ" displayName="Новый_текстовый_документ" ref="A3:D26" tableType="queryTable" totalsRowShown="0">
  <autoFilter ref="A3:D26" xr:uid="{813630F2-4286-46F2-89A1-5A050FA87D77}"/>
  <tableColumns count="4">
    <tableColumn id="1" xr3:uid="{6CB68148-B4DB-41EB-B62A-9F5603FA556E}" uniqueName="1" name="Название класса" queryTableFieldId="1" dataDxfId="11"/>
    <tableColumn id="2" xr3:uid="{67C07A15-F999-40B0-8692-2ECFF17B9140}" uniqueName="2" name="Полнота, %" queryTableFieldId="2" dataDxfId="10"/>
    <tableColumn id="3" xr3:uid="{B579855B-F22C-4E87-A35A-B5228E59C413}" uniqueName="3" name="Точность по OKS, %" queryTableFieldId="3" dataDxfId="9"/>
    <tableColumn id="4" xr3:uid="{2E13EF85-B6E3-475B-B3BC-1766B14F0B17}" uniqueName="4" name="Точность с учётом полноты, %" queryTableFieldId="4" dataDxfId="8">
      <calculatedColumnFormula>Новый_текстовый_документ[[#This Row],[Полнота, %]]*Новый_текстовый_документ[[#This Row],[Точность по OKS, %]]/100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9C362B-CA8D-4CCA-825B-FF3692BB0DE7}" name="Новый_текстовый_документ3" displayName="Новый_текстовый_документ3" ref="A3:D26" tableType="queryTable" totalsRowShown="0" headerRowDxfId="7" dataDxfId="6">
  <autoFilter ref="A3:D26" xr:uid="{C79C362B-CA8D-4CCA-825B-FF3692BB0DE7}"/>
  <tableColumns count="4">
    <tableColumn id="1" xr3:uid="{D83F6D64-08F4-4E36-AC1C-2C9404C722BF}" uniqueName="1" name="Название класса" queryTableFieldId="1" dataDxfId="5"/>
    <tableColumn id="2" xr3:uid="{76439519-2ACB-4B06-918D-BE4658A3D2ED}" uniqueName="2" name="Полнота, %" queryTableFieldId="2" dataDxfId="4"/>
    <tableColumn id="3" xr3:uid="{1F479CBA-176F-48F2-97D8-BD7BE75DD586}" uniqueName="3" name="Точность по OKS, %" queryTableFieldId="3" dataDxfId="3"/>
    <tableColumn id="4" xr3:uid="{8FB0BA60-87C2-4470-B9BD-20FE297CB4AB}" uniqueName="4" name="Точность с учётом полноты, %" queryTableFieldId="4" dataDxfId="2">
      <calculatedColumnFormula>Новый_текстовый_документ3[[#This Row],[Полнота, %]]*Новый_текстовый_документ3[[#This Row],[Точность по OKS, %]]/100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F6ADB7-504C-4A0E-8439-25AF3ACA3DF3}" name="Новый_текстовый_документ4" displayName="Новый_текстовый_документ4" ref="F3:I33" tableType="queryTable" totalsRowShown="0">
  <autoFilter ref="F3:I33" xr:uid="{BBF6ADB7-504C-4A0E-8439-25AF3ACA3DF3}"/>
  <sortState xmlns:xlrd2="http://schemas.microsoft.com/office/spreadsheetml/2017/richdata2" ref="F4:I33">
    <sortCondition ref="I2:I31"/>
  </sortState>
  <tableColumns count="4">
    <tableColumn id="1" xr3:uid="{54D379BF-ABFD-4989-96A0-58498E78AB52}" uniqueName="1" name="Название точки" queryTableFieldId="1" dataDxfId="1"/>
    <tableColumn id="2" xr3:uid="{AC8FFBF9-0235-488A-9115-E01CA9495207}" uniqueName="2" name="Полнота, %" queryTableFieldId="2"/>
    <tableColumn id="3" xr3:uid="{8A09B9F2-3EFB-43F3-8184-3F031DA5B3BF}" uniqueName="3" name="Точность по OKS, %" queryTableFieldId="3"/>
    <tableColumn id="4" xr3:uid="{B1D105B8-3C20-40BB-AB37-9F9BB6A67953}" uniqueName="4" name="Итоговая точность, %" queryTableFieldId="4" dataDxfId="0">
      <calculatedColumnFormula>Новый_текстовый_документ4[[#This Row],[Полнота, %]]*Новый_текстовый_документ4[[#This Row],[Точность по OKS, %]]/100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sqref="A1:D1"/>
    </sheetView>
  </sheetViews>
  <sheetFormatPr defaultRowHeight="15" x14ac:dyDescent="0.25"/>
  <cols>
    <col min="1" max="1" width="18.28515625" bestFit="1" customWidth="1"/>
    <col min="2" max="2" width="13.5703125" bestFit="1" customWidth="1"/>
    <col min="3" max="3" width="21" bestFit="1" customWidth="1"/>
    <col min="4" max="4" width="31.5703125" bestFit="1" customWidth="1"/>
  </cols>
  <sheetData>
    <row r="1" spans="1:4" ht="21" x14ac:dyDescent="0.35">
      <c r="A1" s="3" t="s">
        <v>28</v>
      </c>
      <c r="B1" s="3"/>
      <c r="C1" s="3"/>
      <c r="D1" s="3"/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t="s">
        <v>4</v>
      </c>
      <c r="B4" s="1">
        <v>92.113095238095227</v>
      </c>
      <c r="C4" s="1">
        <v>75.000679051115313</v>
      </c>
      <c r="D4" s="1">
        <f>Новый_текстовый_документ[[#This Row],[Полнота, %]]*Новый_текстовый_документ[[#This Row],[Точность по OKS, %]]/100</f>
        <v>69.085446923571979</v>
      </c>
    </row>
    <row r="5" spans="1:4" x14ac:dyDescent="0.25">
      <c r="A5" t="s">
        <v>5</v>
      </c>
      <c r="B5" s="1">
        <v>92.96875</v>
      </c>
      <c r="C5" s="1">
        <v>68.723001619812379</v>
      </c>
      <c r="D5" s="1">
        <f>Новый_текстовый_документ[[#This Row],[Полнота, %]]*Новый_текстовый_документ[[#This Row],[Точность по OKS, %]]/100</f>
        <v>63.890915568419324</v>
      </c>
    </row>
    <row r="6" spans="1:4" x14ac:dyDescent="0.25">
      <c r="A6" t="s">
        <v>6</v>
      </c>
      <c r="B6" s="1">
        <v>90.234375</v>
      </c>
      <c r="C6" s="1">
        <v>69.134085570483876</v>
      </c>
      <c r="D6" s="1">
        <f>Новый_текстовый_документ[[#This Row],[Полнота, %]]*Новый_текстовый_документ[[#This Row],[Точность по OKS, %]]/100</f>
        <v>62.38271002649131</v>
      </c>
    </row>
    <row r="7" spans="1:4" x14ac:dyDescent="0.25">
      <c r="A7" t="s">
        <v>7</v>
      </c>
      <c r="B7" s="1">
        <v>85.282258064516128</v>
      </c>
      <c r="C7" s="1">
        <v>61.400533244178114</v>
      </c>
      <c r="D7" s="1">
        <f>Новый_текстовый_документ[[#This Row],[Полнота, %]]*Новый_текстовый_документ[[#This Row],[Точность по OKS, %]]/100</f>
        <v>52.363761214288999</v>
      </c>
    </row>
    <row r="8" spans="1:4" x14ac:dyDescent="0.25">
      <c r="A8" t="s">
        <v>8</v>
      </c>
      <c r="B8" s="1">
        <v>88.541666666666657</v>
      </c>
      <c r="C8" s="1">
        <v>63.225430796160772</v>
      </c>
      <c r="D8" s="1">
        <f>Новый_текстовый_документ[[#This Row],[Полнота, %]]*Новый_текстовый_документ[[#This Row],[Точность по OKS, %]]/100</f>
        <v>55.980850184100682</v>
      </c>
    </row>
    <row r="9" spans="1:4" x14ac:dyDescent="0.25">
      <c r="A9" t="s">
        <v>9</v>
      </c>
      <c r="B9" s="1">
        <v>88.75</v>
      </c>
      <c r="C9" s="1">
        <v>63.058631370527849</v>
      </c>
      <c r="D9" s="1">
        <f>Новый_текстовый_документ[[#This Row],[Полнота, %]]*Новый_текстовый_документ[[#This Row],[Точность по OKS, %]]/100</f>
        <v>55.964535341343463</v>
      </c>
    </row>
    <row r="10" spans="1:4" x14ac:dyDescent="0.25">
      <c r="A10" t="s">
        <v>10</v>
      </c>
      <c r="B10" s="1">
        <v>85.883620689655174</v>
      </c>
      <c r="C10" s="1">
        <v>55.157571529449868</v>
      </c>
      <c r="D10" s="1">
        <f>Новый_текстовый_документ[[#This Row],[Полнота, %]]*Новый_текстовый_документ[[#This Row],[Точность по OKS, %]]/100</f>
        <v>47.371319513977959</v>
      </c>
    </row>
    <row r="11" spans="1:4" x14ac:dyDescent="0.25">
      <c r="A11" t="s">
        <v>11</v>
      </c>
      <c r="B11" s="1">
        <v>93.342391304347828</v>
      </c>
      <c r="C11" s="1">
        <v>76.116479394320734</v>
      </c>
      <c r="D11" s="1">
        <f>Новый_текстовый_документ[[#This Row],[Полнота, %]]*Новый_текстовый_документ[[#This Row],[Точность по OKS, %]]/100</f>
        <v>71.048942043340134</v>
      </c>
    </row>
    <row r="12" spans="1:4" x14ac:dyDescent="0.25">
      <c r="A12" t="s">
        <v>12</v>
      </c>
      <c r="B12" s="1">
        <v>93.870192307692307</v>
      </c>
      <c r="C12" s="1">
        <v>73.047716761934836</v>
      </c>
      <c r="D12" s="1">
        <f>Новый_текстовый_документ[[#This Row],[Полнота, %]]*Новый_текстовый_документ[[#This Row],[Точность по OKS, %]]/100</f>
        <v>68.570032200806622</v>
      </c>
    </row>
    <row r="13" spans="1:4" x14ac:dyDescent="0.25">
      <c r="A13" t="s">
        <v>13</v>
      </c>
      <c r="B13" s="1">
        <v>91.666666666666657</v>
      </c>
      <c r="C13" s="1">
        <v>67.009670521467115</v>
      </c>
      <c r="D13" s="1">
        <f>Новый_текстовый_документ[[#This Row],[Полнота, %]]*Новый_текстовый_документ[[#This Row],[Точность по OKS, %]]/100</f>
        <v>61.425531311344848</v>
      </c>
    </row>
    <row r="14" spans="1:4" x14ac:dyDescent="0.25">
      <c r="A14" t="s">
        <v>14</v>
      </c>
      <c r="B14" s="1">
        <v>83.428030303030297</v>
      </c>
      <c r="C14" s="1">
        <v>55.838522520838509</v>
      </c>
      <c r="D14" s="1">
        <f>Новый_текстовый_документ[[#This Row],[Полнота, %]]*Новый_текстовый_документ[[#This Row],[Точность по OKS, %]]/100</f>
        <v>46.584979489449552</v>
      </c>
    </row>
    <row r="15" spans="1:4" x14ac:dyDescent="0.25">
      <c r="A15" t="s">
        <v>15</v>
      </c>
      <c r="B15" s="1">
        <v>86.01973684210526</v>
      </c>
      <c r="C15" s="1">
        <v>62.946259813335089</v>
      </c>
      <c r="D15" s="1">
        <f>Новый_текстовый_документ[[#This Row],[Полнота, %]]*Новый_текстовый_документ[[#This Row],[Точность по OKS, %]]/100</f>
        <v>54.146207043378702</v>
      </c>
    </row>
    <row r="16" spans="1:4" x14ac:dyDescent="0.25">
      <c r="A16" t="s">
        <v>16</v>
      </c>
      <c r="B16" s="1">
        <v>93.619791666666657</v>
      </c>
      <c r="C16" s="1">
        <v>65.57807476443557</v>
      </c>
      <c r="D16" s="1">
        <f>Новый_текстовый_документ[[#This Row],[Полнота, %]]*Новый_текстовый_документ[[#This Row],[Точность по OKS, %]]/100</f>
        <v>61.394056973475479</v>
      </c>
    </row>
    <row r="17" spans="1:4" x14ac:dyDescent="0.25">
      <c r="A17" t="s">
        <v>17</v>
      </c>
      <c r="B17" s="1">
        <v>90.193965517241381</v>
      </c>
      <c r="C17" s="1">
        <v>65.97573605212223</v>
      </c>
      <c r="D17" s="1">
        <f>Новый_текстовый_документ[[#This Row],[Полнота, %]]*Новый_текстовый_документ[[#This Row],[Точность по OKS, %]]/100</f>
        <v>59.506132624597313</v>
      </c>
    </row>
    <row r="18" spans="1:4" x14ac:dyDescent="0.25">
      <c r="A18" t="s">
        <v>18</v>
      </c>
      <c r="B18" s="1">
        <v>87.384259259259252</v>
      </c>
      <c r="C18" s="1">
        <v>68.854075914859919</v>
      </c>
      <c r="D18" s="1">
        <f>Новый_текстовый_документ[[#This Row],[Полнота, %]]*Новый_текстовый_документ[[#This Row],[Точность по OKS, %]]/100</f>
        <v>60.167624208008377</v>
      </c>
    </row>
    <row r="19" spans="1:4" x14ac:dyDescent="0.25">
      <c r="A19" t="s">
        <v>19</v>
      </c>
      <c r="B19" s="1">
        <v>88.03879310344827</v>
      </c>
      <c r="C19" s="1">
        <v>67.225945314987371</v>
      </c>
      <c r="D19" s="1">
        <f>Новый_текстовый_документ[[#This Row],[Полнота, %]]*Новый_текстовый_документ[[#This Row],[Точность по OKS, %]]/100</f>
        <v>59.184910907699006</v>
      </c>
    </row>
    <row r="20" spans="1:4" x14ac:dyDescent="0.25">
      <c r="A20" t="s">
        <v>20</v>
      </c>
      <c r="B20" s="1">
        <v>90.25</v>
      </c>
      <c r="C20" s="1">
        <v>68.939887126369243</v>
      </c>
      <c r="D20" s="1">
        <f>Новый_текстовый_документ[[#This Row],[Полнота, %]]*Новый_текстовый_документ[[#This Row],[Точность по OKS, %]]/100</f>
        <v>62.218248131548243</v>
      </c>
    </row>
    <row r="21" spans="1:4" x14ac:dyDescent="0.25">
      <c r="A21" t="s">
        <v>21</v>
      </c>
      <c r="B21" s="1">
        <v>86.67763157894737</v>
      </c>
      <c r="C21" s="1">
        <v>60.025700825529924</v>
      </c>
      <c r="D21" s="1">
        <f>Новый_текстовый_документ[[#This Row],[Полнота, %]]*Новый_текстовый_документ[[#This Row],[Точность по OKS, %]]/100</f>
        <v>52.028855814233992</v>
      </c>
    </row>
    <row r="22" spans="1:4" x14ac:dyDescent="0.25">
      <c r="A22" t="s">
        <v>22</v>
      </c>
      <c r="B22" s="1">
        <v>88.597972972972968</v>
      </c>
      <c r="C22" s="1">
        <v>66.106822165769231</v>
      </c>
      <c r="D22" s="1">
        <f>Новый_текстовый_документ[[#This Row],[Полнота, %]]*Новый_текстовый_документ[[#This Row],[Точность по OKS, %]]/100</f>
        <v>58.569304435719523</v>
      </c>
    </row>
    <row r="23" spans="1:4" x14ac:dyDescent="0.25">
      <c r="A23" t="s">
        <v>23</v>
      </c>
      <c r="B23" s="1">
        <v>87.867647058823522</v>
      </c>
      <c r="C23" s="1">
        <v>67.49435325551751</v>
      </c>
      <c r="D23" s="1">
        <f>Новый_текстовый_документ[[#This Row],[Полнота, %]]*Новый_текстовый_документ[[#This Row],[Точность по OKS, %]]/100</f>
        <v>59.305700103193686</v>
      </c>
    </row>
    <row r="24" spans="1:4" x14ac:dyDescent="0.25">
      <c r="A24" t="s">
        <v>24</v>
      </c>
      <c r="B24" s="1">
        <v>86.25</v>
      </c>
      <c r="C24" s="1">
        <v>59.178857195696629</v>
      </c>
      <c r="D24" s="1">
        <f>Новый_текстовый_документ[[#This Row],[Полнота, %]]*Новый_текстовый_документ[[#This Row],[Точность по OKS, %]]/100</f>
        <v>51.041764331288341</v>
      </c>
    </row>
    <row r="25" spans="1:4" x14ac:dyDescent="0.25">
      <c r="A25" t="s">
        <v>25</v>
      </c>
      <c r="B25" s="1">
        <v>91.75</v>
      </c>
      <c r="C25" s="1">
        <v>70.717293339195308</v>
      </c>
      <c r="D25" s="1">
        <f>Новый_текстовый_документ[[#This Row],[Полнота, %]]*Новый_текстовый_документ[[#This Row],[Точность по OKS, %]]/100</f>
        <v>64.883116638711698</v>
      </c>
    </row>
    <row r="26" spans="1:4" x14ac:dyDescent="0.25">
      <c r="A26" t="s">
        <v>26</v>
      </c>
      <c r="B26" s="1">
        <v>88.20564516129032</v>
      </c>
      <c r="C26" s="1">
        <v>70.227613107430059</v>
      </c>
      <c r="D26" s="1">
        <f>Новый_текстовый_документ[[#This Row],[Полнота, %]]*Новый_текстовый_документ[[#This Row],[Точность по OKS, %]]/100</f>
        <v>61.944719222783569</v>
      </c>
    </row>
    <row r="27" spans="1:4" x14ac:dyDescent="0.25">
      <c r="B27" s="1"/>
      <c r="C27" s="1"/>
      <c r="D27" s="1"/>
    </row>
    <row r="28" spans="1:4" x14ac:dyDescent="0.25">
      <c r="B28" s="1"/>
      <c r="C28" s="1"/>
      <c r="D28" s="1"/>
    </row>
    <row r="29" spans="1:4" x14ac:dyDescent="0.25">
      <c r="A29" t="s">
        <v>27</v>
      </c>
      <c r="B29" s="1">
        <f>AVERAGE(Новый_текстовый_документ[Полнота, %])</f>
        <v>89.171151713105445</v>
      </c>
      <c r="C29" s="1">
        <f>AVERAGE(Новый_текстовый_документ[Точность по OKS, %])</f>
        <v>66.129693098066838</v>
      </c>
      <c r="D29" s="1">
        <f>AVERAGE(Новый_текстовый_документ[Точность с учётом полноты, %])</f>
        <v>59.089550619642289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C1F9-D888-4F03-91B1-C8543B2C707F}">
  <dimension ref="A1:I33"/>
  <sheetViews>
    <sheetView tabSelected="1" workbookViewId="0">
      <selection sqref="A1:XFD1048576"/>
    </sheetView>
  </sheetViews>
  <sheetFormatPr defaultRowHeight="15" x14ac:dyDescent="0.25"/>
  <cols>
    <col min="1" max="1" width="20.5703125" bestFit="1" customWidth="1"/>
    <col min="2" max="2" width="15.85546875" bestFit="1" customWidth="1"/>
    <col min="3" max="3" width="23.28515625" bestFit="1" customWidth="1"/>
    <col min="4" max="4" width="33.85546875" bestFit="1" customWidth="1"/>
    <col min="6" max="6" width="17.5703125" bestFit="1" customWidth="1"/>
    <col min="7" max="7" width="13.5703125" bestFit="1" customWidth="1"/>
    <col min="8" max="8" width="21" bestFit="1" customWidth="1"/>
    <col min="9" max="9" width="22.85546875" bestFit="1" customWidth="1"/>
  </cols>
  <sheetData>
    <row r="1" spans="1:9" ht="21" x14ac:dyDescent="0.35">
      <c r="A1" s="3" t="s">
        <v>29</v>
      </c>
      <c r="B1" s="3"/>
      <c r="C1" s="3"/>
      <c r="D1" s="3"/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F3" t="s">
        <v>30</v>
      </c>
      <c r="G3" t="s">
        <v>1</v>
      </c>
      <c r="H3" t="s">
        <v>2</v>
      </c>
      <c r="I3" t="s">
        <v>31</v>
      </c>
    </row>
    <row r="4" spans="1:9" x14ac:dyDescent="0.25">
      <c r="A4" s="2" t="s">
        <v>4</v>
      </c>
      <c r="B4" s="1">
        <v>92.020202020202007</v>
      </c>
      <c r="C4" s="1">
        <v>71.996153999347442</v>
      </c>
      <c r="D4" s="1">
        <f>Новый_текстовый_документ3[[#This Row],[Полнота, %]]*Новый_текстовый_документ3[[#This Row],[Точность по OKS, %]]/100</f>
        <v>66.251006356975253</v>
      </c>
      <c r="F4" t="s">
        <v>32</v>
      </c>
      <c r="G4">
        <v>84.053156146179404</v>
      </c>
      <c r="H4">
        <v>27.831185644638659</v>
      </c>
      <c r="I4">
        <f>Новый_текстовый_документ4[[#This Row],[Полнота, %]]*Новый_текстовый_документ4[[#This Row],[Точность по OKS, %]]/100</f>
        <v>23.392989927221198</v>
      </c>
    </row>
    <row r="5" spans="1:9" x14ac:dyDescent="0.25">
      <c r="A5" s="2" t="s">
        <v>5</v>
      </c>
      <c r="B5" s="1">
        <v>89.761904761904731</v>
      </c>
      <c r="C5" s="1">
        <v>68.047747579416807</v>
      </c>
      <c r="D5" s="1">
        <f>Новый_текстовый_документ3[[#This Row],[Полнота, %]]*Новый_текстовый_документ3[[#This Row],[Точность по OKS, %]]/100</f>
        <v>61.080954374857448</v>
      </c>
      <c r="F5" t="s">
        <v>33</v>
      </c>
      <c r="G5">
        <v>85.714285714285708</v>
      </c>
      <c r="H5">
        <v>43.686105035749023</v>
      </c>
      <c r="I5">
        <f>Новый_текстовый_документ4[[#This Row],[Полнота, %]]*Новый_текстовый_документ4[[#This Row],[Точность по OKS, %]]/100</f>
        <v>37.445232887784876</v>
      </c>
    </row>
    <row r="6" spans="1:9" x14ac:dyDescent="0.25">
      <c r="A6" s="2" t="s">
        <v>6</v>
      </c>
      <c r="B6" s="1">
        <v>89.880952380952365</v>
      </c>
      <c r="C6" s="1">
        <v>66.178715815613657</v>
      </c>
      <c r="D6" s="1">
        <f>Новый_текстовый_документ3[[#This Row],[Полнота, %]]*Новый_текстовый_документ3[[#This Row],[Точность по OKS, %]]/100</f>
        <v>59.482060048557507</v>
      </c>
      <c r="F6" t="s">
        <v>34</v>
      </c>
      <c r="G6">
        <v>86.710963455149511</v>
      </c>
      <c r="H6">
        <v>43.256615538469077</v>
      </c>
      <c r="I6">
        <f>Новый_текстовый_документ4[[#This Row],[Полнота, %]]*Новый_текстовый_документ4[[#This Row],[Точность по OKS, %]]/100</f>
        <v>37.508228091496449</v>
      </c>
    </row>
    <row r="7" spans="1:9" x14ac:dyDescent="0.25">
      <c r="A7" s="2" t="s">
        <v>7</v>
      </c>
      <c r="B7" s="1">
        <v>87.058823529411768</v>
      </c>
      <c r="C7" s="1">
        <v>60.92110818820116</v>
      </c>
      <c r="D7" s="1">
        <f>Новый_текстовый_документ3[[#This Row],[Полнота, %]]*Новый_текстовый_документ3[[#This Row],[Точность по OKS, %]]/100</f>
        <v>53.037200069728073</v>
      </c>
      <c r="F7" t="s">
        <v>35</v>
      </c>
      <c r="G7">
        <v>87.043189368770769</v>
      </c>
      <c r="H7">
        <v>53.800506417314359</v>
      </c>
      <c r="I7">
        <f>Новый_текстовый_документ4[[#This Row],[Полнота, %]]*Новый_текстовый_документ4[[#This Row],[Точность по OKS, %]]/100</f>
        <v>46.829676682180605</v>
      </c>
    </row>
    <row r="8" spans="1:9" x14ac:dyDescent="0.25">
      <c r="A8" s="2" t="s">
        <v>8</v>
      </c>
      <c r="B8" s="1">
        <v>90.289855072463766</v>
      </c>
      <c r="C8" s="1">
        <v>62.7001544820154</v>
      </c>
      <c r="D8" s="1">
        <f>Новый_текстовый_документ3[[#This Row],[Полнота, %]]*Новый_текстовый_документ3[[#This Row],[Точность по OKS, %]]/100</f>
        <v>56.611878612022601</v>
      </c>
      <c r="F8" t="s">
        <v>36</v>
      </c>
      <c r="G8">
        <v>87.043189368770769</v>
      </c>
      <c r="H8">
        <v>54.354096297660071</v>
      </c>
      <c r="I8">
        <f>Новый_текстовый_документ4[[#This Row],[Полнота, %]]*Новый_текстовый_документ4[[#This Row],[Точность по OKS, %]]/100</f>
        <v>47.311538970056283</v>
      </c>
    </row>
    <row r="9" spans="1:9" x14ac:dyDescent="0.25">
      <c r="A9" s="2" t="s">
        <v>9</v>
      </c>
      <c r="B9" s="1">
        <v>88.222222222222229</v>
      </c>
      <c r="C9" s="1">
        <v>73.551066533545821</v>
      </c>
      <c r="D9" s="1">
        <f>Новый_текстовый_документ3[[#This Row],[Полнота, %]]*Новый_текстовый_документ3[[#This Row],[Точность по OKS, %]]/100</f>
        <v>64.888385364039323</v>
      </c>
      <c r="F9" t="s">
        <v>37</v>
      </c>
      <c r="G9">
        <v>88.205980066445179</v>
      </c>
      <c r="H9">
        <v>53.839759316516101</v>
      </c>
      <c r="I9">
        <f>Новый_текстовый_документ4[[#This Row],[Полнота, %]]*Новый_текстовый_документ4[[#This Row],[Точность по OKS, %]]/100</f>
        <v>47.489887370548246</v>
      </c>
    </row>
    <row r="10" spans="1:9" x14ac:dyDescent="0.25">
      <c r="A10" s="2" t="s">
        <v>10</v>
      </c>
      <c r="B10" s="1">
        <v>86.818181818181799</v>
      </c>
      <c r="C10" s="1">
        <v>59.293568943528065</v>
      </c>
      <c r="D10" s="1">
        <f>Новый_текстовый_документ3[[#This Row],[Полнота, %]]*Новый_текстовый_документ3[[#This Row],[Точность по OKS, %]]/100</f>
        <v>51.477598491881174</v>
      </c>
      <c r="F10" t="s">
        <v>38</v>
      </c>
      <c r="G10">
        <v>89.368770764119603</v>
      </c>
      <c r="H10">
        <v>54.470784216125736</v>
      </c>
      <c r="I10">
        <f>Новый_текстовый_документ4[[#This Row],[Полнота, %]]*Новый_текстовый_документ4[[#This Row],[Точность по OKS, %]]/100</f>
        <v>48.679870279527648</v>
      </c>
    </row>
    <row r="11" spans="1:9" x14ac:dyDescent="0.25">
      <c r="A11" s="2" t="s">
        <v>11</v>
      </c>
      <c r="B11" s="1">
        <v>90.101010101010075</v>
      </c>
      <c r="C11" s="1">
        <v>71.806798230286631</v>
      </c>
      <c r="D11" s="1">
        <f>Новый_текстовый_документ3[[#This Row],[Полнота, %]]*Новый_текстовый_документ3[[#This Row],[Точность по OKS, %]]/100</f>
        <v>64.698650526682485</v>
      </c>
      <c r="F11" t="s">
        <v>39</v>
      </c>
      <c r="G11">
        <v>88.870431893687709</v>
      </c>
      <c r="H11">
        <v>58.194494685250838</v>
      </c>
      <c r="I11">
        <f>Новый_текстовый_документ4[[#This Row],[Полнота, %]]*Новый_текстовый_документ4[[#This Row],[Точность по OKS, %]]/100</f>
        <v>51.717698765131566</v>
      </c>
    </row>
    <row r="12" spans="1:9" x14ac:dyDescent="0.25">
      <c r="A12" s="2" t="s">
        <v>12</v>
      </c>
      <c r="B12" s="1">
        <v>90.215053763440835</v>
      </c>
      <c r="C12" s="1">
        <v>72.926740039282265</v>
      </c>
      <c r="D12" s="1">
        <f>Новый_текстовый_документ3[[#This Row],[Полнота, %]]*Новый_текстовый_документ3[[#This Row],[Точность по OKS, %]]/100</f>
        <v>65.790897734363227</v>
      </c>
      <c r="F12" t="s">
        <v>40</v>
      </c>
      <c r="G12">
        <v>86.54485049833886</v>
      </c>
      <c r="H12">
        <v>63.091633344960592</v>
      </c>
      <c r="I12">
        <f>Новый_текстовый_документ4[[#This Row],[Полнота, %]]*Новый_текстовый_документ4[[#This Row],[Точность по OKS, %]]/100</f>
        <v>54.602559755356253</v>
      </c>
    </row>
    <row r="13" spans="1:9" x14ac:dyDescent="0.25">
      <c r="A13" s="2" t="s">
        <v>13</v>
      </c>
      <c r="B13" s="1">
        <v>90.384615384615387</v>
      </c>
      <c r="C13" s="1">
        <v>69.3342683217558</v>
      </c>
      <c r="D13" s="1">
        <f>Новый_текстовый_документ3[[#This Row],[Полнота, %]]*Новый_текстовый_документ3[[#This Row],[Точность по OKS, %]]/100</f>
        <v>62.667511752356205</v>
      </c>
      <c r="F13" t="s">
        <v>41</v>
      </c>
      <c r="G13">
        <v>85.548172757475086</v>
      </c>
      <c r="H13">
        <v>63.838746822967217</v>
      </c>
      <c r="I13">
        <f>Новый_текстовый_документ4[[#This Row],[Полнота, %]]*Новый_текстовый_документ4[[#This Row],[Точность по OKS, %]]/100</f>
        <v>54.612881418319127</v>
      </c>
    </row>
    <row r="14" spans="1:9" x14ac:dyDescent="0.25">
      <c r="A14" s="2" t="s">
        <v>14</v>
      </c>
      <c r="B14" s="1">
        <v>87.894736842105274</v>
      </c>
      <c r="C14" s="1">
        <v>63.605948808317549</v>
      </c>
      <c r="D14" s="1">
        <f>Новый_текстовый_документ3[[#This Row],[Полнота, %]]*Новый_текстовый_документ3[[#This Row],[Точность по OKS, %]]/100</f>
        <v>55.906281320994907</v>
      </c>
      <c r="F14" t="s">
        <v>42</v>
      </c>
      <c r="G14">
        <v>89.368770764119603</v>
      </c>
      <c r="H14">
        <v>61.188883320041093</v>
      </c>
      <c r="I14">
        <f>Новый_текстовый_документ4[[#This Row],[Полнота, %]]*Новый_текстовый_документ4[[#This Row],[Точность по OKS, %]]/100</f>
        <v>54.683752867412139</v>
      </c>
    </row>
    <row r="15" spans="1:9" x14ac:dyDescent="0.25">
      <c r="A15" s="2" t="s">
        <v>15</v>
      </c>
      <c r="B15" s="1">
        <v>86.133333333333326</v>
      </c>
      <c r="C15" s="1">
        <v>68.776533160149313</v>
      </c>
      <c r="D15" s="1">
        <f>Новый_текстовый_документ3[[#This Row],[Полнота, %]]*Новый_текстовый_документ3[[#This Row],[Точность по OKS, %]]/100</f>
        <v>59.239520561941937</v>
      </c>
      <c r="F15" t="s">
        <v>43</v>
      </c>
      <c r="G15">
        <v>90.033222591362133</v>
      </c>
      <c r="H15">
        <v>60.776585689339448</v>
      </c>
      <c r="I15">
        <f>Новый_текстовый_документ4[[#This Row],[Полнота, %]]*Новый_текстовый_документ4[[#This Row],[Точность по OKS, %]]/100</f>
        <v>54.719118677112931</v>
      </c>
    </row>
    <row r="16" spans="1:9" x14ac:dyDescent="0.25">
      <c r="A16" s="2" t="s">
        <v>16</v>
      </c>
      <c r="B16" s="1">
        <v>94.603174603174594</v>
      </c>
      <c r="C16" s="1">
        <v>70.362885935661893</v>
      </c>
      <c r="D16" s="1">
        <f>Новый_текстовый_документ3[[#This Row],[Полнота, %]]*Новый_текстовый_документ3[[#This Row],[Точность по OKS, %]]/100</f>
        <v>66.565523837546792</v>
      </c>
      <c r="F16" t="s">
        <v>44</v>
      </c>
      <c r="G16">
        <v>85.880398671096344</v>
      </c>
      <c r="H16">
        <v>66.400393522969679</v>
      </c>
      <c r="I16">
        <f>Новый_текстовый_документ4[[#This Row],[Полнота, %]]*Новый_текстовый_документ4[[#This Row],[Точность по OKS, %]]/100</f>
        <v>57.024922676703198</v>
      </c>
    </row>
    <row r="17" spans="1:9" x14ac:dyDescent="0.25">
      <c r="A17" s="2" t="s">
        <v>17</v>
      </c>
      <c r="B17" s="1">
        <v>93.333333333333329</v>
      </c>
      <c r="C17" s="1">
        <v>70.059434190875933</v>
      </c>
      <c r="D17" s="1">
        <f>Новый_текстовый_документ3[[#This Row],[Полнота, %]]*Новый_текстовый_документ3[[#This Row],[Точность по OKS, %]]/100</f>
        <v>65.388805244817533</v>
      </c>
      <c r="F17" t="s">
        <v>45</v>
      </c>
      <c r="G17">
        <v>89.202657807308967</v>
      </c>
      <c r="H17">
        <v>63.949097508644506</v>
      </c>
      <c r="I17">
        <f>Новый_текстовый_документ4[[#This Row],[Полнота, %]]*Новый_текстовый_документ4[[#This Row],[Точность по OKS, %]]/100</f>
        <v>57.044294621498501</v>
      </c>
    </row>
    <row r="18" spans="1:9" x14ac:dyDescent="0.25">
      <c r="A18" s="2" t="s">
        <v>18</v>
      </c>
      <c r="B18" s="1">
        <v>90</v>
      </c>
      <c r="C18" s="1">
        <v>70.216199643444796</v>
      </c>
      <c r="D18" s="1">
        <f>Новый_текстовый_документ3[[#This Row],[Полнота, %]]*Новый_текстовый_документ3[[#This Row],[Точность по OKS, %]]/100</f>
        <v>63.194579679100315</v>
      </c>
      <c r="F18" t="s">
        <v>46</v>
      </c>
      <c r="G18">
        <v>89.700996677740861</v>
      </c>
      <c r="H18">
        <v>64.002638962679683</v>
      </c>
      <c r="I18">
        <f>Новый_текстовый_документ4[[#This Row],[Полнота, %]]*Новый_текстовый_документ4[[#This Row],[Точность по OKS, %]]/100</f>
        <v>57.411005049579778</v>
      </c>
    </row>
    <row r="19" spans="1:9" x14ac:dyDescent="0.25">
      <c r="A19" s="2" t="s">
        <v>19</v>
      </c>
      <c r="B19" s="1">
        <v>88.5</v>
      </c>
      <c r="C19" s="1">
        <v>69.803283418688494</v>
      </c>
      <c r="D19" s="1">
        <f>Новый_текстовый_документ3[[#This Row],[Полнота, %]]*Новый_текстовый_документ3[[#This Row],[Точность по OKS, %]]/100</f>
        <v>61.775905825539319</v>
      </c>
      <c r="F19" t="s">
        <v>47</v>
      </c>
      <c r="G19">
        <v>89.036544850498331</v>
      </c>
      <c r="H19">
        <v>65.461207070797784</v>
      </c>
      <c r="I19">
        <f>Новый_текстовый_документ4[[#This Row],[Полнота, %]]*Новый_текстовый_документ4[[#This Row],[Точность по OKS, %]]/100</f>
        <v>58.284396993268459</v>
      </c>
    </row>
    <row r="20" spans="1:9" x14ac:dyDescent="0.25">
      <c r="A20" s="2" t="s">
        <v>20</v>
      </c>
      <c r="B20" s="1">
        <v>89.5833333333333</v>
      </c>
      <c r="C20" s="1">
        <v>72.809663457748414</v>
      </c>
      <c r="D20" s="1">
        <f>Новый_текстовый_документ3[[#This Row],[Полнота, %]]*Новый_текстовый_документ3[[#This Row],[Точность по OKS, %]]/100</f>
        <v>65.225323514232926</v>
      </c>
      <c r="F20" t="s">
        <v>48</v>
      </c>
      <c r="G20">
        <v>87.043189368770769</v>
      </c>
      <c r="H20">
        <v>68.462758351627912</v>
      </c>
      <c r="I20">
        <f>Новый_текстовый_документ4[[#This Row],[Полнота, %]]*Новый_текстовый_документ4[[#This Row],[Точность по OKS, %]]/100</f>
        <v>59.592168399091406</v>
      </c>
    </row>
    <row r="21" spans="1:9" x14ac:dyDescent="0.25">
      <c r="A21" s="2" t="s">
        <v>21</v>
      </c>
      <c r="B21" s="1">
        <v>85.000000000000014</v>
      </c>
      <c r="C21" s="1">
        <v>64.45164086300143</v>
      </c>
      <c r="D21" s="1">
        <f>Новый_текстовый_документ3[[#This Row],[Полнота, %]]*Новый_текстовый_документ3[[#This Row],[Точность по OKS, %]]/100</f>
        <v>54.783894733551222</v>
      </c>
      <c r="F21" t="s">
        <v>49</v>
      </c>
      <c r="G21">
        <v>86.54485049833886</v>
      </c>
      <c r="H21">
        <v>69.274466743859946</v>
      </c>
      <c r="I21">
        <f>Новый_текстовый_документ4[[#This Row],[Полнота, %]]*Новый_текстовый_документ4[[#This Row],[Точность по OKS, %]]/100</f>
        <v>59.953483676995063</v>
      </c>
    </row>
    <row r="22" spans="1:9" x14ac:dyDescent="0.25">
      <c r="A22" s="2" t="s">
        <v>22</v>
      </c>
      <c r="B22" s="1">
        <v>89.313725490196063</v>
      </c>
      <c r="C22" s="1">
        <v>68.437530394558053</v>
      </c>
      <c r="D22" s="1">
        <f>Новый_текстовый_документ3[[#This Row],[Полнота, %]]*Новый_текстовый_документ3[[#This Row],[Точность по OKS, %]]/100</f>
        <v>61.124108028865074</v>
      </c>
      <c r="F22" t="s">
        <v>50</v>
      </c>
      <c r="G22">
        <v>86.378737541528238</v>
      </c>
      <c r="H22">
        <v>72.999953274575844</v>
      </c>
      <c r="I22">
        <f>Новый_текстовый_документ4[[#This Row],[Полнота, %]]*Новый_текстовый_документ4[[#This Row],[Точность по OKS, %]]/100</f>
        <v>63.056438044484118</v>
      </c>
    </row>
    <row r="23" spans="1:9" x14ac:dyDescent="0.25">
      <c r="A23" s="2" t="s">
        <v>23</v>
      </c>
      <c r="B23" s="1">
        <v>91.884057971014471</v>
      </c>
      <c r="C23" s="1">
        <v>77.100767271871902</v>
      </c>
      <c r="D23" s="1">
        <f>Новый_текстовый_документ3[[#This Row],[Полнота, %]]*Новый_текстовый_документ3[[#This Row],[Точность по OKS, %]]/100</f>
        <v>70.843313696183728</v>
      </c>
      <c r="F23" t="s">
        <v>51</v>
      </c>
      <c r="G23">
        <v>88.372093023255815</v>
      </c>
      <c r="H23">
        <v>76.452264332931975</v>
      </c>
      <c r="I23">
        <f>Новый_текстовый_документ4[[#This Row],[Полнота, %]]*Новый_текстовый_документ4[[#This Row],[Точность по OKS, %]]/100</f>
        <v>67.562466154684074</v>
      </c>
    </row>
    <row r="24" spans="1:9" x14ac:dyDescent="0.25">
      <c r="A24" s="2" t="s">
        <v>24</v>
      </c>
      <c r="B24" s="1">
        <v>86.984126984127002</v>
      </c>
      <c r="C24" s="1">
        <v>60.891913589775051</v>
      </c>
      <c r="D24" s="1">
        <f>Новый_текстовый_документ3[[#This Row],[Полнота, %]]*Новый_текстовый_документ3[[#This Row],[Точность по OKS, %]]/100</f>
        <v>52.96629943999482</v>
      </c>
      <c r="F24" t="s">
        <v>52</v>
      </c>
      <c r="G24">
        <v>92.026578073089709</v>
      </c>
      <c r="H24">
        <v>73.478856299409046</v>
      </c>
      <c r="I24">
        <f>Новый_текстовый_документ4[[#This Row],[Полнота, %]]*Новый_текстовый_документ4[[#This Row],[Точность по OKS, %]]/100</f>
        <v>67.62007705958905</v>
      </c>
    </row>
    <row r="25" spans="1:9" x14ac:dyDescent="0.25">
      <c r="A25" s="2" t="s">
        <v>25</v>
      </c>
      <c r="B25" s="1">
        <v>89.999999999999986</v>
      </c>
      <c r="C25" s="1">
        <v>69.669181295849356</v>
      </c>
      <c r="D25" s="1">
        <f>Новый_текстовый_документ3[[#This Row],[Полнота, %]]*Новый_текстовый_документ3[[#This Row],[Точность по OKS, %]]/100</f>
        <v>62.702263166264409</v>
      </c>
      <c r="F25" t="s">
        <v>53</v>
      </c>
      <c r="G25">
        <v>94.518272425249165</v>
      </c>
      <c r="H25">
        <v>71.940348118429128</v>
      </c>
      <c r="I25">
        <f>Новый_текстовый_документ4[[#This Row],[Полнота, %]]*Новый_текстовый_документ4[[#This Row],[Точность по OKS, %]]/100</f>
        <v>67.996774218249456</v>
      </c>
    </row>
    <row r="26" spans="1:9" x14ac:dyDescent="0.25">
      <c r="A26" s="2" t="s">
        <v>26</v>
      </c>
      <c r="B26" s="1">
        <v>92.298850574712645</v>
      </c>
      <c r="C26" s="1">
        <v>71.055759730353103</v>
      </c>
      <c r="D26" s="1">
        <f>Новый_текстовый_документ3[[#This Row],[Полнота, %]]*Новый_текстовый_документ3[[#This Row],[Точность по OKS, %]]/100</f>
        <v>65.58364949824545</v>
      </c>
      <c r="F26" t="s">
        <v>54</v>
      </c>
      <c r="G26">
        <v>90.365448504983391</v>
      </c>
      <c r="H26">
        <v>77.155713168395721</v>
      </c>
      <c r="I26">
        <f>Новый_текстовый_документ4[[#This Row],[Полнота, %]]*Новый_текстовый_документ4[[#This Row],[Точность по OKS, %]]/100</f>
        <v>69.722106251839321</v>
      </c>
    </row>
    <row r="27" spans="1:9" x14ac:dyDescent="0.25">
      <c r="F27" t="s">
        <v>55</v>
      </c>
      <c r="G27">
        <v>91.029900332225907</v>
      </c>
      <c r="H27">
        <v>79.721137556428417</v>
      </c>
      <c r="I27">
        <f>Новый_текстовый_документ4[[#This Row],[Полнота, %]]*Новый_текстовый_документ4[[#This Row],[Точность по OKS, %]]/100</f>
        <v>72.570072061333505</v>
      </c>
    </row>
    <row r="28" spans="1:9" x14ac:dyDescent="0.25">
      <c r="F28" t="s">
        <v>56</v>
      </c>
      <c r="G28">
        <v>93.189368770764119</v>
      </c>
      <c r="H28">
        <v>79.784539704963422</v>
      </c>
      <c r="I28">
        <f>Новый_текстовый_документ4[[#This Row],[Полнота, %]]*Новый_текстовый_документ4[[#This Row],[Точность по OKS, %]]/100</f>
        <v>74.35070892771509</v>
      </c>
    </row>
    <row r="29" spans="1:9" x14ac:dyDescent="0.25">
      <c r="A29" s="2" t="s">
        <v>27</v>
      </c>
      <c r="B29" s="1">
        <f>AVERAGE(Новый_текстовый_документ3[Полнота, %])</f>
        <v>89.577456239988464</v>
      </c>
      <c r="C29" s="1">
        <f>AVERAGE(Новый_текстовый_документ3[Точность по OKS, %])</f>
        <v>68.434654951882095</v>
      </c>
      <c r="D29" s="1">
        <f>AVERAGE(Новый_текстовый_документ3[Точность с учётом полноты, %])</f>
        <v>61.360243994727909</v>
      </c>
      <c r="F29" t="s">
        <v>57</v>
      </c>
      <c r="G29">
        <v>94.186046511627907</v>
      </c>
      <c r="H29">
        <v>82.243381851134643</v>
      </c>
      <c r="I29">
        <f>Новый_текстовый_документ4[[#This Row],[Полнота, %]]*Новый_текстовый_документ4[[#This Row],[Точность по OKS, %]]/100</f>
        <v>77.461789883045427</v>
      </c>
    </row>
    <row r="30" spans="1:9" x14ac:dyDescent="0.25">
      <c r="F30" t="s">
        <v>58</v>
      </c>
      <c r="G30">
        <v>93.687707641196013</v>
      </c>
      <c r="H30">
        <v>83.308485758915609</v>
      </c>
      <c r="I30">
        <f>Новый_текстовый_документ4[[#This Row],[Полнота, %]]*Новый_текстовый_документ4[[#This Row],[Точность по OKS, %]]/100</f>
        <v>78.049810578120272</v>
      </c>
    </row>
    <row r="31" spans="1:9" x14ac:dyDescent="0.25">
      <c r="F31" t="s">
        <v>59</v>
      </c>
      <c r="G31">
        <v>93.853820598006649</v>
      </c>
      <c r="H31">
        <v>84.61579327693525</v>
      </c>
      <c r="I31">
        <f>Новый_текстовый_документ4[[#This Row],[Полнота, %]]*Новый_текстовый_документ4[[#This Row],[Точность по OKS, %]]/100</f>
        <v>79.415154819714985</v>
      </c>
    </row>
    <row r="32" spans="1:9" x14ac:dyDescent="0.25">
      <c r="F32" t="s">
        <v>60</v>
      </c>
      <c r="G32">
        <v>97.176079734219272</v>
      </c>
      <c r="H32">
        <v>82.393120415220693</v>
      </c>
      <c r="I32">
        <f>Новый_текстовый_документ4[[#This Row],[Полнота, %]]*Новый_текстовый_документ4[[#This Row],[Точность по OKS, %]]/100</f>
        <v>80.066404390206159</v>
      </c>
    </row>
    <row r="33" spans="6:9" x14ac:dyDescent="0.25">
      <c r="F33" t="s">
        <v>61</v>
      </c>
      <c r="G33">
        <v>97.840531561461802</v>
      </c>
      <c r="H33">
        <v>82.978972128939972</v>
      </c>
      <c r="I33">
        <f>Новый_текстовый_документ4[[#This Row],[Полнота, %]]*Новый_текстовый_документ4[[#This Row],[Точность по OKS, %]]/100</f>
        <v>81.187067415192104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Z C K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h k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Z C K U 8 j 6 v i Y y A Q A A d w U A A B M A H A B G b 3 J t d W x h c y 9 T Z W N 0 a W 9 u M S 5 t I K I Y A C i g F A A A A A A A A A A A A A A A A A A A A A A A A A A A A O 1 R z U r D Q B C + B / I O y 3 p J Y A m k w Y s l p 9 Y e B W l v V i R t R 1 1 M d k t 2 I y 2 l B + v B g y / Q i y 8 h i m 0 w + g q T N 3 I 1 B K U n x Y t I F 5 b 5 + W b 4 v u F T M N R c C t K t o t + 0 L d t S 5 1 E K I 7 J D 8 Q 5 f 8 L 6 8 x T U p F / i I e X l l Y t 3 C B 5 P m 5 T U + G 6 g o F 5 S E J A Z t W 8 Q 8 X F a z 5 Q 0 W u M L c Y C 1 1 6 b X l M E t A a K f D Y / B a U m h T K I d 2 9 v o X M D 0 Z S 2 7 K / s 9 4 P T 3 R 1 G V H b Y h 5 w j W k I W 1 S R l o y z h K h w o C R f T G U I y 7 O Q r + x 6 z N y m E k N X T 2 N I f x M v Q M p 4 N h l l X x z + x K f K o a P X 9 R q V v j 6 f m g v G p i d X h o J d S r T p C L r T c e g n M 3 T 2 W x G K 9 w 3 s r S Z I R o m e s 5 I 3 W / U f Z E l A 0 i / I M E G M n d t i 4 v v a P y N k 8 R p u F s 3 / 4 + b w d b N v + X m G 1 B L A Q I t A B Q A A g A I A K G Q i l P 0 q W d 1 o w A A A P U A A A A S A A A A A A A A A A A A A A A A A A A A A A B D b 2 5 m a W c v U G F j a 2 F n Z S 5 4 b W x Q S w E C L Q A U A A I A C A C h k I p T D 8 r p q 6 Q A A A D p A A A A E w A A A A A A A A A A A A A A A A D v A A A A W 0 N v b n R l b n R f V H l w Z X N d L n h t b F B L A Q I t A B Q A A g A I A K G Q i l P I + r 4 m M g E A A H c F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g A A A A A A A A 2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V R i I g L z 4 8 R W 5 0 c n k g V H l w Z T 0 i R m l s b E x h c 3 R V c G R h d G V k I i B W Y W x 1 Z T 0 i Z D I w M j E t M T I t M T B U M T Q 6 M j M 6 M z E u N D k w N j I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d 0 L 7 Q s t G L 0 L l f 0 Y L Q t d C 6 0 Y H R g t C + 0 L L R i 9 C 5 X 9 C 0 0 L 7 Q u t G D 0 L z Q t d C 9 0 Y I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V R i I g L z 4 8 R W 5 0 c n k g V H l w Z T 0 i R m l s b E x h c 3 R V c G R h d G V k I i B W Y W x 1 Z T 0 i Z D I w M j E t M T I t M T B U M T Q 6 M D U 6 M z c u N j Q z N T I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d 0 L 7 Q s t G L 0 L l f 0 Y L Q t d C 6 0 Y H R g t C + 0 L L R i 9 C 5 X 9 C 0 0 L 7 Q u t G D 0 L z Q t d C 9 0 Y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B U M T U 6 M D M 6 N D I u O D Y 1 M z U 5 N l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y 0 Y v Q u S D R g t C 1 0 L r R g d G C 0 L 7 Q s t G L 0 L k g 0 L T Q v t C 6 0 Y P Q v N C 1 0 L 3 R g i 9 B d X R v U m V t b 3 Z l Z E N v b H V t b n M x L n t D b 2 x 1 b W 4 x L D B 9 J n F 1 b 3 Q 7 L C Z x d W 9 0 O 1 N l Y 3 R p b 2 4 x L 9 C d 0 L 7 Q s t G L 0 L k g 0 Y L Q t d C 6 0 Y H R g t C + 0 L L R i 9 C 5 I N C 0 0 L 7 Q u t G D 0 L z Q t d C 9 0 Y I v Q X V 0 b 1 J l b W 9 2 Z W R D b 2 x 1 b W 5 z M S 5 7 Q 2 9 s d W 1 u M i w x f S Z x d W 9 0 O y w m c X V v d D t T Z W N 0 a W 9 u M S / Q n d C + 0 L L R i 9 C 5 I N G C 0 L X Q u t G B 0 Y L Q v t C y 0 Y v Q u S D Q t N C + 0 L r R g 9 C 8 0 L X Q v d G C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3 Q v t C y 0 Y v Q u S D R g t C 1 0 L r R g d G C 0 L 7 Q s t G L 0 L k g 0 L T Q v t C 6 0 Y P Q v N C 1 0 L 3 R g i 9 B d X R v U m V t b 3 Z l Z E N v b H V t b n M x L n t D b 2 x 1 b W 4 x L D B 9 J n F 1 b 3 Q 7 L C Z x d W 9 0 O 1 N l Y 3 R p b 2 4 x L 9 C d 0 L 7 Q s t G L 0 L k g 0 Y L Q t d C 6 0 Y H R g t C + 0 L L R i 9 C 5 I N C 0 0 L 7 Q u t G D 0 L z Q t d C 9 0 Y I v Q X V 0 b 1 J l b W 9 2 Z W R D b 2 x 1 b W 5 z M S 5 7 Q 2 9 s d W 1 u M i w x f S Z x d W 9 0 O y w m c X V v d D t T Z W N 0 a W 9 u M S / Q n d C + 0 L L R i 9 C 5 I N G C 0 L X Q u t G B 0 Y L Q v t C y 0 Y v Q u S D Q t N C + 0 L r R g 9 C 8 0 L X Q v d G C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1 M 7 B n b z v 9 N o H 0 U e s 6 6 D y Y A A A A A A g A A A A A A E G Y A A A A B A A A g A A A A i R / U L Y 7 X M v Z E N 2 R z V Z R y c o w F O a h l b U Z N x B L d 8 J G 5 t + 0 A A A A A D o A A A A A C A A A g A A A A a s B T K p 2 G l 5 o g u 1 1 E w S X f w H H 3 y q d i X a M 8 4 L / b h N b D Q R B Q A A A A m 5 a F 1 A 9 w B 1 1 M u Y W u N R q 2 m 6 L 7 d I b k i / q v 3 Q z H U v p z 9 d B I 4 I Y V T s 1 5 W Q G Y 5 s n e 6 Z L h i x i V e V i A u b r X f S 6 Z I R y x 3 T I U N e g M J m i d e V s Z y + a W 2 C l A A A A A v Y R i Y Q N 1 o a e m t z S e A L 7 v I G + j y l B 1 6 3 L N B b z n A V b X Z 0 K V R V m 7 P i L x 9 6 l + c G A 4 m J Z Z O 4 x w x Q b S 8 n Z O J N K z D 0 p D H Q = = < / D a t a M a s h u p > 
</file>

<file path=customXml/itemProps1.xml><?xml version="1.0" encoding="utf-8"?>
<ds:datastoreItem xmlns:ds="http://schemas.openxmlformats.org/officeDocument/2006/customXml" ds:itemID="{4BE5EBFF-AA1F-4A8D-8193-ACCDC0AF50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2021-12-10T15:05:08Z</dcterms:modified>
</cp:coreProperties>
</file>